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835" activeTab="0"/>
  </bookViews>
  <sheets>
    <sheet name="SO 01 - Pozemní stavební ..." sheetId="2" r:id="rId1"/>
    <sheet name="Pokyny pro vyplnění" sheetId="4" r:id="rId2"/>
  </sheets>
  <externalReferences>
    <externalReference r:id="rId5"/>
  </externalReferences>
  <definedNames>
    <definedName name="_xlnm._FilterDatabase" localSheetId="0" hidden="1">'SO 01 - Pozemní stavební ...'!$C$95:$K$1701</definedName>
    <definedName name="Dodavka0">#REF!</definedName>
    <definedName name="HSV0">#REF!</definedName>
    <definedName name="HZS0">#REF!</definedName>
    <definedName name="Montaz0">#REF!</definedName>
    <definedName name="_xlnm.Print_Area" localSheetId="0">'SO 01 - Pozemní stavební ...'!$C$4:$J$39,'SO 01 - Pozemní stavební ...'!$C$45:$J$77,'SO 01 - Pozemní stavební ...'!$C$83:$K$1701</definedName>
    <definedName name="PSV0">#REF!</definedName>
    <definedName name="Typ">#REF!</definedName>
    <definedName name="VRNKc">#REF!</definedName>
    <definedName name="VRNnazev">#REF!</definedName>
    <definedName name="VRNproc">#REF!</definedName>
    <definedName name="VRNzakl">#REF!</definedName>
    <definedName name="_xlnm.Print_Titles" localSheetId="0">'SO 01 - Pozemní stavební ...'!$95:$95</definedName>
  </definedNames>
  <calcPr calcId="152511"/>
</workbook>
</file>

<file path=xl/sharedStrings.xml><?xml version="1.0" encoding="utf-8"?>
<sst xmlns="http://schemas.openxmlformats.org/spreadsheetml/2006/main" count="13649" uniqueCount="1920">
  <si>
    <t/>
  </si>
  <si>
    <t>False</t>
  </si>
  <si>
    <t>&gt;&gt;  skryté sloupce  &lt;&lt;</t>
  </si>
  <si>
    <t>21</t>
  </si>
  <si>
    <t>15</t>
  </si>
  <si>
    <t>v ---  níže se nacházejí doplnkové a pomocné údaje k sestavám  --- v</t>
  </si>
  <si>
    <t>52</t>
  </si>
  <si>
    <t>Stavba:</t>
  </si>
  <si>
    <t>VŠPJ - oprava obvodových pláštů objektu Tolstého 16, Jihlava, oddíl č.2-Vnější fasády</t>
  </si>
  <si>
    <t>KSO:</t>
  </si>
  <si>
    <t>CC-CZ:</t>
  </si>
  <si>
    <t>Místo:</t>
  </si>
  <si>
    <t>Jihlava</t>
  </si>
  <si>
    <t>Datum:</t>
  </si>
  <si>
    <t>Zadavatel:</t>
  </si>
  <si>
    <t>IČ:</t>
  </si>
  <si>
    <t>VŠP Jihlava, Tolstého 16, 586 01 Jihlava</t>
  </si>
  <si>
    <t>DIČ:</t>
  </si>
  <si>
    <t>Uchazeč:</t>
  </si>
  <si>
    <t>Vyplň údaj</t>
  </si>
  <si>
    <t>Projektant:</t>
  </si>
  <si>
    <t>ARTPROJEKT JIHLAVA s.r.o., 586 01 Jihlava</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</si>
  <si>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</si>
  <si>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</si>
  <si>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</si>
  <si>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</si>
  <si>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</si>
  <si>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</si>
  <si>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</si>
  <si>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</si>
  <si>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</si>
  <si>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</si>
  <si>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</si>
  <si>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</si>
  <si>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</si>
  <si>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</si>
  <si>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</si>
  <si>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</si>
  <si>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</si>
  <si>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Popis</t>
  </si>
  <si>
    <t>Typ</t>
  </si>
  <si>
    <t>Náklady stavby celkem</t>
  </si>
  <si>
    <t>D</t>
  </si>
  <si>
    <t>0</t>
  </si>
  <si>
    <t>1</t>
  </si>
  <si>
    <t>{a9ad63b1-ba92-4bf0-865d-dc6c1557803b}</t>
  </si>
  <si>
    <t>2</t>
  </si>
  <si>
    <t>KRYCÍ LIST SOUPISU PRACÍ</t>
  </si>
  <si>
    <t>Objekt:</t>
  </si>
  <si>
    <t>SO 01 - Pozemní stavební objekt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</si>
  <si>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</si>
  <si>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</si>
  <si>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</si>
  <si>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</si>
  <si>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</si>
  <si>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</si>
  <si>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</si>
  <si>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</si>
  <si>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t>
  </si>
  <si>
    <t xml:space="preserve">    6 - Úpravy povrchů, podlahy a osazování výplní</t>
  </si>
  <si>
    <t xml:space="preserve">    8 - Trubní vedení</t>
  </si>
  <si>
    <t xml:space="preserve">    9 - Ostatní konstrukce a práce-bourání</t>
  </si>
  <si>
    <t xml:space="preserve">      99 - Přesun hmot</t>
  </si>
  <si>
    <t>PSV - Práce a dodávky PSV</t>
  </si>
  <si>
    <t xml:space="preserve">    711 - Izolace proti vodě, vlhkosti a plynům</t>
  </si>
  <si>
    <t xml:space="preserve">    721 - Zdravotechnika - vnitřní kanalizace</t>
  </si>
  <si>
    <t xml:space="preserve">    764 - Konstrukce klempířské</t>
  </si>
  <si>
    <t xml:space="preserve">    766 - Konstrukce truhlářské</t>
  </si>
  <si>
    <t xml:space="preserve">    767 - Konstrukce zámečnické</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</si>
  <si>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</si>
  <si>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</si>
  <si>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</si>
  <si>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</si>
  <si>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</si>
  <si>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</si>
  <si>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</si>
  <si>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</si>
  <si>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</si>
  <si>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</si>
  <si>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</si>
  <si>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</si>
  <si>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</si>
  <si>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</si>
  <si>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</si>
  <si>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</si>
  <si>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</si>
  <si>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</si>
  <si>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</si>
  <si>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</si>
  <si>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</si>
  <si>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z betonových nebo kamenných dlaždic</t>
  </si>
  <si>
    <t>m2</t>
  </si>
  <si>
    <t>CS ÚRS 2019 01</t>
  </si>
  <si>
    <t>4</t>
  </si>
  <si>
    <t>80153920</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</si>
  <si>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</si>
  <si>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 rozebrání okapového chodníčku</t>
  </si>
  <si>
    <t>VV</t>
  </si>
  <si>
    <t>"viz v.č. 111-114" (10,8+1+15,1+16,1+0,9+1,1+3,7+0,3+3,3+3,4+0,3+3,8+1,2+16,3+0,9+10,9)*1</t>
  </si>
  <si>
    <t>113106122</t>
  </si>
  <si>
    <t>Rozebrání dlažeb komunikací pro pěší z kamenných dlaždic</t>
  </si>
  <si>
    <t>1600983625</t>
  </si>
  <si>
    <t>Rozebrání dlažeb a dílců komunikací pro pěší, vozovek a ploch s přemístěním hmot na skládku na vzdálenost do 3 m nebo s naložením na dopravní prostředek komunikací pro pěší s ložem z kameniva nebo živice a s výplní spár z kamenných dlaždic nebo desek, rozebrání okapového chodníčku</t>
  </si>
  <si>
    <t>"viz v.č. 111-114" (10,8+1+1+8,2+0,3+35,6+27,4+0,3+8,2+1+1+10,9+0,9+16,6)*1</t>
  </si>
  <si>
    <t>3</t>
  </si>
  <si>
    <t>113107111</t>
  </si>
  <si>
    <t>Odstranění podkladu pl do 50 m2 z kameniva těženého tl 100 mm</t>
  </si>
  <si>
    <t>68465225</t>
  </si>
  <si>
    <t>Odstranění podkladů nebo krytů s přemístěním hmot na skládku na vzdálenost do 3 m nebo s naložením na dopravní prostředek v ploše jednotlivě do 50 m2 z kameniva těženého, o tl. vrstvy do 100 mm</t>
  </si>
  <si>
    <t>"viz v.č. 111-114" (10,8+1+15,1+16,1+0,9+10,8+2+8,2+0,3+35,6+1,1+3,7+0,3+3,3+3,4+0,3+3,8+1,2+27,4+0,3+8,2+2+10,9+0,9+16,6+16,3+0,9+10,9)*1</t>
  </si>
  <si>
    <t>121101101</t>
  </si>
  <si>
    <t>Sejmutí ornice s přemístěním na vzdálenost do 50 m</t>
  </si>
  <si>
    <t>m3</t>
  </si>
  <si>
    <t>30331387</t>
  </si>
  <si>
    <t>"viz v.č. 111" (10,8+1+15,1+16,1+0,9+10,8+2+8,2+0,3+35,6+27,4+0,3+8,2+2+10,9+0,9+16,6+16,3+0,9+10,9)*0,3*0,15</t>
  </si>
  <si>
    <t>5</t>
  </si>
  <si>
    <t>132202201</t>
  </si>
  <si>
    <t>Hloubení rýh š přes 600 do 2000 mm ručním nebo pneum nářadím v soudržných horninách tř. 3</t>
  </si>
  <si>
    <t>-199332798</t>
  </si>
  <si>
    <t>"v.č.111-114" (10,8+1+15,1+16,1+0,9+10,8+2+8,2+0,3+35,6+1,1+3,7+0,3+3,3+3,4+0,3+3,8+1,2+27,4+0,3+8,2+2+10,9+0,9+16,6+16,3+0,9+10,9)*(0,85*0,5+0,6*0,3)</t>
  </si>
  <si>
    <t>6</t>
  </si>
  <si>
    <t>132202209</t>
  </si>
  <si>
    <t>Příplatek za lepivost u hloubení rýh š do 2000 mm ručním nebo pneum nářadím v hornině tř. 3</t>
  </si>
  <si>
    <t>-1569608376</t>
  </si>
  <si>
    <t>Hloubení zapažených i nezapažených rýh šířky přes 600 do 2 000 mm ručním nebo pneumatickým nářadím s urovnáním dna do předepsaného profilu a spádu v horninách tř. 3 Příplatek k cenám za lepivost horniny tř. 3</t>
  </si>
  <si>
    <t>7</t>
  </si>
  <si>
    <t>162701103</t>
  </si>
  <si>
    <t>Vodorovné přemístění do 8000 m výkopku/sypaniny z horniny tř. 1 až 4</t>
  </si>
  <si>
    <t>1259287916</t>
  </si>
  <si>
    <t>Vodorovné přemístění výkopku nebo sypaniny po suchu na obvyklém dopravním prostředku, bez naložení výkopku, avšak se složením bez rozhrnutí z horniny tř. 1 až 4 na vzdálenost přes 7 000 do 8 000 m</t>
  </si>
  <si>
    <t>"viz v.č. 11-114-výkopek, výpočet převzat z položky Hloubení rýh š přes 600 do 2000 mm ručním nebo pneum nářadím v ..." 128,442</t>
  </si>
  <si>
    <t>"viz v.č. 11-114-zpětný zásyp-ODEČET, výpočet převzat z položky Obsypání objektů bez prohození sypaniny z hornin tř. 1 až 4 ....." -54,306</t>
  </si>
  <si>
    <t>8</t>
  </si>
  <si>
    <t>171201211</t>
  </si>
  <si>
    <t>Poplatek za uložení odpadu ze sypaniny na skládce (skládkovné)</t>
  </si>
  <si>
    <t>t</t>
  </si>
  <si>
    <t>-1165223528</t>
  </si>
  <si>
    <t>"viz v.č. 11-114-výkopek, výpočet převzat z položky Hloubení rýh š přes 600 do 2000 mm ručním nebo pneum nářadím v ..." 128,442*1,65</t>
  </si>
  <si>
    <t>"viz v.č. 11-114-zpětný zásyp-ODEČET, výpočet převzat z položky Obsypání objektů bez prohození sypaniny z hornin tř. 1 až 4 ....." -54,306*1,65</t>
  </si>
  <si>
    <t>9</t>
  </si>
  <si>
    <t>175101201</t>
  </si>
  <si>
    <t>Obsypání objektů bez prohození sypaniny z hornin tř. 1 až 4 uloženým do 30 m od kraje objektu</t>
  </si>
  <si>
    <t>1670680923</t>
  </si>
  <si>
    <t>"viz v.č. 111-114" (10,8+1+15,1+16,1+0,9+10,8+2+8,2+0,3+35,6+1,1+3,7+0,3+3,3+3,4+0,3+3,8+1,2+27,4+0,3+8,2+2+10,9+0,9+16,6+16,3+0,9+10,9)*(0,3*0,6)</t>
  </si>
  <si>
    <t>"viz v.č. 111-obsyp nových angl. dvorků" (1,1*1,6*1,3-1*1,25*0,4)*9</t>
  </si>
  <si>
    <t>10</t>
  </si>
  <si>
    <t>-213217385</t>
  </si>
  <si>
    <t>"viz v.č. 111, 112, 113, 114, štěrk fr. 4-8 mm kolem tvarovek větracích" 0,06*212,3</t>
  </si>
  <si>
    <t>11</t>
  </si>
  <si>
    <t>M</t>
  </si>
  <si>
    <t>583336250</t>
  </si>
  <si>
    <t>kamenivo těžené hrubé frakce 4-8</t>
  </si>
  <si>
    <t>1278157558</t>
  </si>
  <si>
    <t>"viz v.č. 111, 112, 113, 114, štěrk fr. 4-8 mm kolem tvarovek větracích" 0,06*212,3*2</t>
  </si>
  <si>
    <t>12</t>
  </si>
  <si>
    <t>181301101</t>
  </si>
  <si>
    <t>Rozprostření ornice tl vrstvy do 100 mm pl do 500 m2 v rovině nebo ve svahu do 1:5</t>
  </si>
  <si>
    <t>454877373</t>
  </si>
  <si>
    <t>"viz v.č. 111-114" (10,8+1+15,1+16,1+0,9+10,8+2+8,2+0,3+35,6+27,4+0,3+8,2+2+10,9+0,9+16,6+16,3+0,9+10,9)*0,3</t>
  </si>
  <si>
    <t>13</t>
  </si>
  <si>
    <t>181411131</t>
  </si>
  <si>
    <t>Založení parkového trávníku výsevem plochy do 1000 m2 v rovině a ve svahu do 1:5</t>
  </si>
  <si>
    <t>-1400376366</t>
  </si>
  <si>
    <t>"viz v.č. 111-114" (10,8+1+15,1+16,1+0,9+10,8+2+8,2+0,3+35,6+27,4+0,3+8,2+2+10,9+0,9+16,6+16,3+0,9+10,9)*0,3+(59+91+59)*3</t>
  </si>
  <si>
    <t>14</t>
  </si>
  <si>
    <t>005724100</t>
  </si>
  <si>
    <t>osivo směs travní parková</t>
  </si>
  <si>
    <t>kg</t>
  </si>
  <si>
    <t>-1186191613</t>
  </si>
  <si>
    <t>"viz v.č. 111-114" (10,8+1+15,1+16,1+0,9+10,8+2+8,2+0,3+35,6+27,4+0,3+8,2+2+10,9+0,9+16,6+16,3+0,9+10,9)*0,3*0,03+(59+91+59)*0,03</t>
  </si>
  <si>
    <t>Ochrana zeleně-1xjehličnan výšky 10 m, 2xlistnatý strom výšky 3 m a 1xlistnatý strom výšky 6 m</t>
  </si>
  <si>
    <t>soubor</t>
  </si>
  <si>
    <t>-1400147309</t>
  </si>
  <si>
    <t>Ochrana zeleně-1xjehličnan výšky 10 m (ochrana kmene obedněním+ochrana větví proti poškození od lešení), 2xlistnatý strom výšky 3 m (ochrana větví proti poškození od lešení) a 1xlistnatý strom výšky 6 m (ochrana větví proti poškození od lešení)</t>
  </si>
  <si>
    <t>"viz PD oddílu č. 2" 1</t>
  </si>
  <si>
    <t>Zakládání</t>
  </si>
  <si>
    <t>16</t>
  </si>
  <si>
    <t>211561111</t>
  </si>
  <si>
    <t>Výplň odvodňovacích žeber nebo trativodů kamenivem hrubým drceným frakce 4 až 16 mm</t>
  </si>
  <si>
    <t>1734890484</t>
  </si>
  <si>
    <t>Výplň kamenivem do rýh odvodňovacích žeber nebo trativodů bez zhutnění, s úpravou povrchu výplně kamenivem hrubým drceným frakce 4 až 16 mm</t>
  </si>
  <si>
    <t>"viz v.č. 111-114" (10,8+1+15,1+16,1+0,9+10,8+2+8,2+0,3+35,6+1,1+3,7+0,3+3,3+3,4+0,3+3,8+1,2+27,4+0,3+8,2+2+10,9+0,9+16,6+16,3+0,9+10,9)*0,13</t>
  </si>
  <si>
    <t>17</t>
  </si>
  <si>
    <t>211971121</t>
  </si>
  <si>
    <t>Zřízení opláštění žeber nebo trativodů geotextilií v rýze nebo zářezu sklonu přes 1:2 š do 2,5 m</t>
  </si>
  <si>
    <t>-1956509932</t>
  </si>
  <si>
    <t>"viz v.č. 111-114" (10,8+1+15,1+16,1+0,9+10,8+2+8,2+0,3+35,6+1,1+3,7+0,3+3,3+3,4+0,3+3,8+1,2+27,4+0,3+8,2+2+10,9+0,9+16,6+16,3+0,9+10,9)*1,3*1,2</t>
  </si>
  <si>
    <t>18</t>
  </si>
  <si>
    <t>693111460</t>
  </si>
  <si>
    <t>geotextilie netkaná separační, ochranná, filtrační, drenážní PP 300g/m2</t>
  </si>
  <si>
    <t>709829701</t>
  </si>
  <si>
    <t>19</t>
  </si>
  <si>
    <t>212312111</t>
  </si>
  <si>
    <t>Lože pro trativody z betonu prostého</t>
  </si>
  <si>
    <t>-457219560</t>
  </si>
  <si>
    <t xml:space="preserve">Lože pro trativody z betonu prostého včetně montáže a demontáže bednění </t>
  </si>
  <si>
    <t>"viz v.č. 111-114" (10,8+1+15,1+16,1+0,9+10,8+2+8,2+0,3+35,6+1,1+3,7+0,3+3,3+3,4+0,3+3,8+1,2+27,4+0,3+8,2+2+10,9+0,9+16,6+16,3+0,9+10,9)*0,24*0,1*1,04</t>
  </si>
  <si>
    <t>20</t>
  </si>
  <si>
    <t>212755214</t>
  </si>
  <si>
    <t>Trativody z drenážních trubek plastových flexibilních D 100 mm bez lože</t>
  </si>
  <si>
    <t>m</t>
  </si>
  <si>
    <t>-421012271</t>
  </si>
  <si>
    <t>Trativody bez lože z drenážních trubek plastových flexibilních D 100 mm</t>
  </si>
  <si>
    <t>"viz v.č. 111-114" (10,8+1+15,1+16,1+0,9+10,8+2+8,2+0,3+35,6+1,1+3,7+0,3+3,3+3,4+0,3+3,8+1,2+27,4+0,3+8,2+2+10,9+0,9+16,6+16,3+0,9+10,9)</t>
  </si>
  <si>
    <t>Svislé a kompletní konstrukce</t>
  </si>
  <si>
    <t>319202116</t>
  </si>
  <si>
    <t>Dodatečná izolace zdiva tl 1200 mm nízkotlakou injektáží silikonovou mikroemulzí</t>
  </si>
  <si>
    <t>-985431999</t>
  </si>
  <si>
    <t>Dodatečná izolace zdiva injektáží nízkotlakou metodou silikonovou mikroemulzí, tloušťka zdiva přes 900 do 1 200 mm, jedná se o tlakovou injektáž na bázi vodného roztoku methylsilikonátu</t>
  </si>
  <si>
    <t>"viz v.č. 111, 112, 113, 114-1.řada" (10,8+1+36,8+1+10,8+8,2+0,3+27,4+1,1+3,8+0,3+3,3+3,4+0,3+3,8+1,2+27,4+0,3+8,2+10,9+0,9+36,7+0,9+10,9)*1,15</t>
  </si>
  <si>
    <t>"viz v.č. 111, 112, 113, 114-2.řada" (10,8+1+36,8+1+10,8+8,2+0,3+27,4+1,1+3,8+0,3+3,3+3,4+0,3+3,8+1,2+27,4+0,3+8,2+10,9+0,9+36,7+0,9+10,9)*0,5*1,15</t>
  </si>
  <si>
    <t>22</t>
  </si>
  <si>
    <t>Dodatečná izolace zdiva tl 2000 mm nízkotlakou injektáží silikonovou mikroemulzí</t>
  </si>
  <si>
    <t>-955877668</t>
  </si>
  <si>
    <t>Dodatečná izolace zdiva injektáží nízkotlakou metodou silikonovou mikroemulzí, tloušťka zdiva přes 1 500 do 2 000 mm, jedná se o tlakovou injektáž na bázi vodného roztoku methylsilikonátu</t>
  </si>
  <si>
    <t>"viz v.č. 111, 112, 113, 114-1.řada" 5,5*1,15</t>
  </si>
  <si>
    <t>"viz v.č. 111, 112, 113, 114-2.řada" 5,5*0,5*1,15</t>
  </si>
  <si>
    <t>Komunikace</t>
  </si>
  <si>
    <t>23</t>
  </si>
  <si>
    <t>Kladení kamenných desek okapového chodníčku do pískového podsypu (fr. 0-4 mm) tl. 20 mm</t>
  </si>
  <si>
    <t>-1456896686</t>
  </si>
  <si>
    <t xml:space="preserve">Kladení kamenných desek okapového chodníčku s vyplněním spár a se smetením přebytečného materiálu na vzdálenost do 3 m s ložem z pískového podsypu tl. 20 mm </t>
  </si>
  <si>
    <t>"viz v.č. 111-114-zpětná montáž stáv. kamenných desek" (10,8+1+1+8,2+0,3+35,6+27,4+0,3+8,2+1+1+10,9+0,9+16,6)*1</t>
  </si>
  <si>
    <t>"viz v.č. 111-114-montáž nových kamenných desek" (10,8+1+15,1+16,1+0,9+1,1+3,7+0,3+3,3+3,4+0,3+3,8+1,2+16,3+0,9+10,9)*0,55+27,4*0,35</t>
  </si>
  <si>
    <t>24</t>
  </si>
  <si>
    <t>deska kamenná, žula tl. 50 mm, do okapového chodníčku, povrch dle stávajících desek</t>
  </si>
  <si>
    <t>32</t>
  </si>
  <si>
    <t>-2012960054</t>
  </si>
  <si>
    <t>prvky stavební z přírodního kamene malé (desky dlažební, obkladové, soklové a podobně) desky dlažební materiálová skupina I/2 - žula povrch tryskaný po katru tl.  5 cm</t>
  </si>
  <si>
    <t>"viz v.č. 111-114" (10,8+1+15,1+16,1+0,9+1,1+3,7+0,3+3,3+3,4+0,3+3,8+1,2+16,3+0,9+10,9)*0,55*1,1+27,4*0,35*1,1</t>
  </si>
  <si>
    <t>Úpravy povrchů, podlahy a osazování výplní</t>
  </si>
  <si>
    <t>25</t>
  </si>
  <si>
    <t>Dodávka a montáž anglických plastových dvorků 100x125x40 cm včetně pochozí mříže a pachotěsné vpusti s těsněním</t>
  </si>
  <si>
    <t>-1656814358</t>
  </si>
  <si>
    <t>"viz v.č. 111" 1+1+1+1+1+1+1+1+1</t>
  </si>
  <si>
    <t>26</t>
  </si>
  <si>
    <t>Dodávka a montáž nové fasády - otlučení stávající omítky vč. proškrabání spar a očištění, provedení podkladní sanační omítky tl. 20 mm, sanační omítky tl. 25 mm, minerálního štuku a finálního nátěru fasády sol-silikátovou barvou, vysoká složitost dle PD</t>
  </si>
  <si>
    <t>-2111276940</t>
  </si>
  <si>
    <t>Dodávka a montáž nové historické fasády - otlučení stávající omítky vč. proškrabání spar a očištění (očištění bude provedeno tlakovou vodou a ocelovým kartáčem-oboje v celé ploše fasády a ostění výplní otvorů), provedení podkladní sanační omítky tl. 20 mm, vyrovnání podkladu sanační omítkou nad 20 mm tloušťky v ploše 30% celkové výměry fasády, sanační omítky tl. 25 mm, minerálního štuku a finálního nátěru fasády sol-silikátovou barvou ve vrstvách dle PD, vysoká složitost dle PD, POZOR-je uvedena plocha průmětu fasády do svislé roviny, vliv výčnělků, plasticity a složitosti fasády musí být započítán do ceny za 1 m2 (1 m2 průmětu do svislé roviny má ve skutečnosti plochu 1,25-2 m2 v závislosti na členitosti fasády v daném místě), položka zahrnuje plochu i ostění fasády a provedení systému následné hydrofobizace proti odstřikující vodě!!!, dále položka zahrnuje demontáž, odvoz a likvidaci sutě nad 88,5 kg/m2 a přesun hmot nad 92 kg/m2</t>
  </si>
  <si>
    <t>P</t>
  </si>
  <si>
    <t xml:space="preserve">Poznámka k položce:
Nad stávajícím soklem bude odstraněna stávající omítka a budou proškrábnuty spáry. Tato úprava bude provedena do výška cca 1500mm nad upravený terén (přesný průběh je patrný na výkresech pohledů). Podkladní a vyrovnávací vrstva v tl. 2cm bude provedena ze sanační jádrové malty se síranovzdorným cementem  s jejím následným vodorovným pročísnutím hřebenem. Na toto hrubé vyrovnání stěn se provede vrstva sanační omítky na čistě vápenné bázi (na bázi metakaolinu) s vynikajícími tepelně izolačními vlastnostmi (? = 0.07), a to v tl. min. 2 cm. Jako konečná omítková vrstva sanačních omítek bude použit klasický minerální štuk. Finální nátěr fasády bude proveden sol-silikátovými barvami bez oxidu titaničitého (titanová běloba). Jedná se o silikátovou barvu s optickými vlastnostmi malby vápenné. Veškeré výše uvedené práce a dodávky jsou součástí této jedné položky. Fasáda je velmi složitá (suprafenestra, supraporta, šambrány profilované, bosáže, římsy, apod.-veškeré prvky jsou součástí ceny za 1 m2) a je třeba počítat s vysokou pracností při provádění.  Fotodokumentace stávajícího stavu-viz D.1.1. Architektonicko-stavební řešení, část d) Fotodokumentace
</t>
  </si>
  <si>
    <t>"viz v.č. 105, 106, 111, 112, 113, 114-západní strana-plocha" 1,85+1,7+1,12+17,21-1*0,6-0,8*0,6-1*0,6*2+23+(1+0,9)*1,1</t>
  </si>
  <si>
    <t>"viz v.č. 105, 106, 111, 112, 113, 114-západní strana-ostění" (1*6+2,2+2+2,2*2+2,3+2,3*3+1,7*2+1,9*3)*0,4</t>
  </si>
  <si>
    <t xml:space="preserve">"viz v.č. 107, 108, 111, 112, 113, 114-jižní strana-plocha" 34+45+1,5*2+(0,3+0,3)*1 </t>
  </si>
  <si>
    <t xml:space="preserve">"viz v.č. 107, 108, 111, 112, 113, 114-jižní strana-ostění" (1,9*2+1,2*22)*0,3 </t>
  </si>
  <si>
    <t>"viz v.č. 109, 110, 111, 112, 113, 114-východní strana-plocha" 27+8+3+2,25+11+(0,9+0,9)*1,1</t>
  </si>
  <si>
    <t>"viz v.č. 109, 110, 111, 112, 113, 114-východní strana-ostění" (1,2+1,1*2+1+1,06*4+3,7+3,9+3,12*3+2,7*3)*0,3</t>
  </si>
  <si>
    <t>"rezerva na skryté části a na stavbě vyvstalé plochy" 15</t>
  </si>
  <si>
    <t>27</t>
  </si>
  <si>
    <t>Dodávka a montáž nové fasády - otlučení stávající omítky vč. proškrabání spar a očištění, provedení jádrové vrstvy z vápenné omítkové směsi tlouštky dle PD, minerálního štuku a finálního nátěru fasády sol-silikátovou barvou, vysoká složitost dle PD</t>
  </si>
  <si>
    <t>1448804323</t>
  </si>
  <si>
    <t>Dodávka a montáž nové historické fasády - otlučení stávající omítky vč. proškrabání spar a očištění (očištění bude provedeno tlakovou vodou a ocelovým kartáčem-oboje v celé ploše fasády a ostění výplní otvorů), provedení jádrové vrstvy z vápenné omítkové směsi tlouštky dle PD, minerálního štuku a finálního nátěru fasády sol-silikátovou barvou ve vrstvách dle PD, vysoká složitost dle PD, POZOR-je uvedena plocha průmětu fasády do svislé roviny, vliv výčnělků, plasticity a složitosti fasády musí být započítán do ceny za 1 m2 (1 m2 průmětu do svislé roviny má ve skutečnosti plochu 1,25-2 m2 v závislosti na členitosti fasády v daném místě), položka zahrnuje plochu i ostění fasády, dále zahrnuje demontáž, odvoz a likvidaci sutě nad 88,5 kg/m2 a přesun hmot nad 74 kg/m2</t>
  </si>
  <si>
    <t xml:space="preserve">Poznámka k položce:
Bude odstraněna stávající omítka a budou proškrábnuty spáry. Tato úprava bude provedena od výšky cca 1500mm nad upraveným terénem výše (přesný průběh je patrný na výkresech pohledů). Bude provedena podkladní a vyrovnávací vrstva v tl. 2cm. Na toto hrubé vyrovnání stěn se provede jádrová vrstva z vápenné omítkové směsi v tl. dle PD. Omítková směs se nahazuje zednickou lžící na nosný, zvlhčený podklad. Jednotlivé vrstvy omítky nesmí být silnější než 2-3cm. Přitom se musí pracovat vždy způsobem "mokré na mokré". Nejsvrchnější vrstva omítky stáhne nehoblovanou dřevěnou latí do plochy, bez "kapes" tak, aby měla hrubý povrch. Omítka se musí udržovat vlhká po dobu minimálně 3 dny. 
Jako konečná omítková vrstva omítek bude použit klasický minerální štuk. Finální nátěr fasády bude proveden sol-silikátovými barvami bez oxidu titaničitého (titanová běloba). Jedná se o silikátovou barvu s optickými vlastnostmi malby vápenné. Veškeré výše uvedené práce a dodávky jsou součástí této jedné položky. Fasáda je velmi složitá (suprafenestra, supraporta, šambrány profilované, bosáže, římsy, apod.-veškeré prvky jsou součástí ceny za 1 m2) a je třeba počítat s vysokou pracností při provádění. Fotodokumentace stávajícího stavu-viz D.1.1. Architektonicko-stavební řešení, část d) Fotodokumentace                                                                                                                             </t>
  </si>
  <si>
    <t>"viz v.č. 109, 110, 111, 112, 113, 114-východní strana-plocha" 936+17,5*1+17*1-2,19*1,1*18-2,49*1,25*17-0,55*2,49*2-2,4*16</t>
  </si>
  <si>
    <t>"viz v.č. 109, 110, 111, 112, 113, 114-východní strana-ostění" (5,48*18+6,23*17+5,53*2+5,69*16)*0,25</t>
  </si>
  <si>
    <t>"rezerva na skryté části a na stavbě vyvstalé plochy" 46</t>
  </si>
  <si>
    <t>28</t>
  </si>
  <si>
    <t>Dodávka a montáž opravy fasády - obroušení stávající malby, zdrsnění povrchu, očištění povrchu tlakovou vodou a kartáčem, zdrsnění povrchu a provedení klasického minerálního štuku a finálního nátěru fasády sol-silikátovou barvou, vysoká složitost dle PD</t>
  </si>
  <si>
    <t>-2040532323</t>
  </si>
  <si>
    <t xml:space="preserve">Dodávka a montáž opravy historizující fasády - obroušení stávající malby, zdrsnění povrchu, očištění povrchu tlakovou vodou a kartáčem, zdrsnění povrchu a provedení klasického minerálního štuku a finálního nátěru fasády sol-silikátovou barvou, vysoká složitost dle PD, POZOR-je uvedena plocha průmětu fasády do svislé roviny, vliv výčnělků, plasticity a složitosti fasády musí být započítán do ceny za 1 m2 (1 m2 průmětu do svislé roviny má plochu 1,25-2 m2 v závislosti na členitosti fasády v daném místě), položka zahrnuje plochu i ostění fasády, dále zahrnuje demontáž, odvoz a likvidaci sutě nad 4 kg/m2 a přesun hmot nad 15 kg/m2
</t>
  </si>
  <si>
    <t xml:space="preserve">Poznámka k položce:
Stávající štuk bude mechanicky zdrsněn mřížovou škrabkou případně ocelový kartáčem a bude očištěn tlakovou vodou. Na takto připravený podklad bude aplikován klasický minerální štuk, na který bude následně proveden fasádní nátěr. Jako konečná omítková vrstva sanačních omítek bude použit klasický minerální štuk. Finální nátěr fasády bude proveden sol-silikátovými barvami bez oxidu titaničitého (titanová běloba). Jedná se o silikátovou barvu s optickými vlastnostmi malby vápenné. Veškeré výše uvedené práce a dodávky jsou součástí této jedné položky. Fasáda je velmi složitá (suprafenestra, supraporta, šambrány profilované, bosáže, římsy, apod.-veškeré prvky jsou součástí ceny za 1 m2) a je třeba počítat s vysokou pracností při provádění. Fotodokumentace stávajícího stavu-viz D.1.1. Architektonicko-stavební řešení, část d) Fotodokumentace
</t>
  </si>
  <si>
    <t xml:space="preserve">"viz v.č. 105, 106, 111, 112, 113, 114-západní strana-plocha" 797+(14+17,5)*1-1*2,19*15-1,1*2,19*3-1*2,045*15-1,25*2,48*3-1*2,09*13-2,45*3 </t>
  </si>
  <si>
    <t>"viz v.č. 105, 106, 111, 112, 113, 114-západní strana-ostění" (5,38*15+5,58*3+5,09*15+6,21*3+5,18*13+5,69*3+2,3*3+11,01)*0,3</t>
  </si>
  <si>
    <t>"viz v.č. 107, 108, 111, 112, 113, 114-jižní strana-plocha" 1482-1,1*2,19*28-0,55*2,48*6-1,295*2,48*3-1,25*2,48*22-2,4*26+29*2+17,5*0,3*4</t>
  </si>
  <si>
    <t>"viz v.č. 107, 108, 111, 112, 113, 114-jižní strana-ostění" (5,48*28+5,51*6+6,255*3+6,21*22+5,69*26+9,58)*0,3</t>
  </si>
  <si>
    <t>"rezerva na skryté části a na stavbě vyvstalé plochy" 115</t>
  </si>
  <si>
    <t>29</t>
  </si>
  <si>
    <t>Dodávka a montáž úpravy soklu pod zemí-vyrovnávací sanační malta+minerální stěrková izolace (3 nátěry včetně příslušenství, silikátová stěrka)+sanační malta</t>
  </si>
  <si>
    <t>232842576</t>
  </si>
  <si>
    <t xml:space="preserve">Dodávka a montáž úpravy soklu pod zemí-vyrovnávací sanační malta+minerální stěrková izolace ve 3 nátěrech včetně veškerého příslušenství (silikátová stěrka), jedná se o pruh v šířiu 250 mm)+sanační malta
</t>
  </si>
  <si>
    <t>"viz v.č. 105, 106, 111, 112, 113, 114-západní strana" (10,8+1+36,8+1+10,8)*0,25</t>
  </si>
  <si>
    <t>"viz v.č. 107, 108, 111, 112, 113, 114-jižní strana" (8,2+0,3+27,4+1,1+3,8+0,3+3,3+3,4+0,3+3,8+1,2+27,4+0,3+8,2)*0,25</t>
  </si>
  <si>
    <t>"viz v.č. 109, 110, 111, 112, 113, 114-východní strana" (10,9+0,9+36,7+0,9+10,9)*0,25</t>
  </si>
  <si>
    <t>"rezerva na skryté části a na stavbě vyvstalé plochy" 5</t>
  </si>
  <si>
    <t>30</t>
  </si>
  <si>
    <t>612325302</t>
  </si>
  <si>
    <t>Vápenocementová štuková omítka ostění nebo nadpraží</t>
  </si>
  <si>
    <t>862849191</t>
  </si>
  <si>
    <t xml:space="preserve">"viz v.č. 101, 151-pozice 06, 07" (1+0,6*2)*(0,2+0,5) </t>
  </si>
  <si>
    <t xml:space="preserve">"viz v.č. 101, 151-pozice 08" (1,2+1,5*2)*0,6 </t>
  </si>
  <si>
    <t>"viz v.č. 101, 151-pozice 09-13" (1+0,64*2)*0,85*3+(1+0,54*2)*0,85+(1+0,44*2)*0,85</t>
  </si>
  <si>
    <t>"viz v.č. 101, 151-pozice 28-41" (1,06+0,55*2)*(0,1+0,75)*5+(1,06+0,45*2)*(0,1+0,75)*6+(1,06+0,4*2)*(0,1+0,75)*2+(1,06+0,49*2)*(0,1+0,75)*1</t>
  </si>
  <si>
    <t>"viz v.č. 101, 151-pozice 42-46" (1,06+0,58*2)*(0,1+0,75)*1+(1,06+0,62*2)*(0,1+0,75)*1+(1,06+0,29*2)*(0,1+0,75)*1+(1,06+0,4*2)*(0,1+0,75)</t>
  </si>
  <si>
    <t>"viz v.č. 101, 151-pozice 47, 48" (1,06+0,49*2)*(0,1+0,75)*2+(1,06+0,62*2)*(0,1+0,75)*2</t>
  </si>
  <si>
    <t>"rezerva na vyvstalá ostění nad rámec PD" 5</t>
  </si>
  <si>
    <t>31</t>
  </si>
  <si>
    <t>619991001</t>
  </si>
  <si>
    <t>Zakrytí podlah fólií přilepenou lepící páskou</t>
  </si>
  <si>
    <t>399693550</t>
  </si>
  <si>
    <t>Zakrytí vnitřních ploch před znečištěním včetně pozdějšího odkrytí podlah fólií přilepenou lepící páskou</t>
  </si>
  <si>
    <t>"viz v.č. 101, 102, 103, 104, 151" 2,5*2*249*1,2</t>
  </si>
  <si>
    <t>619991021</t>
  </si>
  <si>
    <t>Oblepení rámů a keramických soklů lepící páskou</t>
  </si>
  <si>
    <t>-1805009989</t>
  </si>
  <si>
    <t>Zakrytí vnitřních ploch před znečištěním včetně pozdějšího odkrytí rámů oken a dveří, keramických soklů oblepením malířskou páskou, jedná se o oblepení mříží po obvodu</t>
  </si>
  <si>
    <t>"viz v.č. 151-mříze-pozice 14-42" ((1,06+1,015)*2*5+(1,06+1,45)*2*9+(1,06+0,55)*2*5+(1,06+0,45)*2*6+(1,06+0,4)*2*2+(1,06+0,49)*2+(1,06+0,58)*2)*2</t>
  </si>
  <si>
    <t>"v.č. 151-mříže-pozice 43-57" ((1,06+0,62)*2+(1,06+0,29)*2+(1,06+0,49)*2*2+(1,06+0,62)*2*2+(1,2+1,25)*2+(1,2+1,35)*2+(1,2+1,56)*2*3+(1+1,71)*2*3)*2</t>
  </si>
  <si>
    <t>"v.č. 151-mříže-pozice 72-76, 100, 101" ((1,15+2,22)*2*7)*2</t>
  </si>
  <si>
    <t>"viz v.č. 101, 102, 103, 104, 151-oblepení parapetů, apod" 2*249</t>
  </si>
  <si>
    <t>33</t>
  </si>
  <si>
    <t>622143004</t>
  </si>
  <si>
    <t>Montáž omítkových samolepících začišťovacích profilů (APU lišt)</t>
  </si>
  <si>
    <t>-1357886399</t>
  </si>
  <si>
    <t>Montáž omítkových profilů plastových nebo pozinkovaných, upevněných vtlačením do podkladní vrstvy nebo přibitím začišťovacích samolepících (APU lišty)</t>
  </si>
  <si>
    <t>"viz v.č. 101, 102, 103, 104 a 151-prvek 06-13" (1+0,6*2)*2+(1,2+1,5*2)*1+(1+0,64*2)*3+(1+0,54*2)*1+(1+0,44*2)*1</t>
  </si>
  <si>
    <t>"viz v.č. 101, 102, 103, 104 a 151-prvek 28-43" (1,06+0,55*2)*5+(1,06+0,45*2)*6+(1,06+0,4*2)*2+(1,06+0,49*2)*1+(1,06+0,58*2)*1+(1,06+0,62*2)*1</t>
  </si>
  <si>
    <t xml:space="preserve">"viz v.č. 101, 102, 103, 104 a 151-prvek 44-48" (1+0,29*2)*1+(1,06+0,4*2)*1+(1,06+0,49*2)*1+(1,06+0,62*2)*1*2 </t>
  </si>
  <si>
    <t>34</t>
  </si>
  <si>
    <t>590514760</t>
  </si>
  <si>
    <t>profil okenní začišťovací se sklovláknitou armovací tkaninou 9 mm/2,4 m</t>
  </si>
  <si>
    <t>-1641231921</t>
  </si>
  <si>
    <t>Poznámka k položce:
délka 2,4 m, přesah tkaniny 100 mm</t>
  </si>
  <si>
    <t>"viz v.č. 101, 102, 103, 104, 151, ýpočet-viz položka Montáž omítkových samolepících začišťovacích profilů (APU lišt)" 62,32*1,1</t>
  </si>
  <si>
    <t>35</t>
  </si>
  <si>
    <t>629991001</t>
  </si>
  <si>
    <t>Zakrytí podélných ploch fólií volně položenou</t>
  </si>
  <si>
    <t>-828132525</t>
  </si>
  <si>
    <t>Zakrytí vnějších ploch před znečištěním včetně pozdějšího odkrytí ploch podélných rovných (např. chodníků) fólií položenou volně</t>
  </si>
  <si>
    <t>"viz v.č. 111" (10,8+1+36,8+0,9+10,8+1,5*2+8,2+0,3+27,4+1,1+3,7+0,3+3,3+0,7+5,5+0,8+3,4+0,3+3,8+1,2+27,4+0,3+8,2+1,5*2+10,9+0,9+36,7+0,9+10,9)*3</t>
  </si>
  <si>
    <t>36</t>
  </si>
  <si>
    <t>629991011</t>
  </si>
  <si>
    <t>Zakrytí výplní otvorů a svislých ploch fólií přilepenou lepící páskou</t>
  </si>
  <si>
    <t>-1943099454</t>
  </si>
  <si>
    <t>"v.č. 151-prvek 01-38" 1*1,55*3+1*0,6+0,8*0,6+1*0,6*2+1,2*1,5+1*0,6+1*0,64*2+1*0,54+1*0,44+1,06*1,015*5+1,06*1,45*9+1,06*0,55*5+1,06*0,45*6</t>
  </si>
  <si>
    <t>"v.č. 151-prvek 39-57" 1,06*0,4*2+1,06*0,49+1,06*0,58+1,06*0,62+1*0,29+1,06*0,4+1,06*0,49+1,06*0,62*2+4,7*3+1,2*1,25+1,2*1,35+1,2*1,56*3+1*1,71*3</t>
  </si>
  <si>
    <t>"v.č. 151-prvek 58-149" 1*2,1*8+4,715*2,66+1*2,1*5+1,15*2,35*16+3,89*1,8+1,15*2,35*29+1*2,1*15+1,25*2,5*3+0,55*2,5+1,295*2,5+0,55*2,5</t>
  </si>
  <si>
    <t>"v.č. 151-prvek 150-177" 1,25*2,5*11+0,55*2,5+1,295*3,355+0,55*2,5+1,25*2,5*11+0,55*2,5+1,295*2,5+0,55*2,5+1,25*2,5*8+0,55*2,5+1,295*2,5+0,55*2,5</t>
  </si>
  <si>
    <t xml:space="preserve">"v.č. 151-prvek 178-249" 1,25*2,5*8+1*2,2*15+1,1*2,2*49 </t>
  </si>
  <si>
    <t xml:space="preserve">"rezerva 10% z výše uvedených výkazů na výměry" 57,3797 </t>
  </si>
  <si>
    <t>"viz v.č. 151-mříze-pozice 14-42" (1,06*1,015*5+1,06*1,45*9+1,06*0,55*5+1,06*0,45*6+1,06*0,4*2+1,06*0,49+1,06*0,58)*2</t>
  </si>
  <si>
    <t>"v.č. 151-mříže-pozice 43-57" (1,06*0,62+1,06*0,29+1,06*0,49*2+1,06*0,62*2+1,2*1,25+1,2*1,35+1,2*1,56*3+1*1,71*3)*2</t>
  </si>
  <si>
    <t>"v.č. 151-mříže-pozice 72-76, 100, 101" (1,15*2,22*7)*2</t>
  </si>
  <si>
    <t>37</t>
  </si>
  <si>
    <t>Dodávka a montáž oplastované lišty Z pro výšku nopu 15 mm-sanace soklů</t>
  </si>
  <si>
    <t>571374052</t>
  </si>
  <si>
    <t>"viz v.č. 111-114" (10,8+1+15,1+16,1+0,9+10,8+2+8,2+0,3+35,6+1,1+3,7+0,3+3,3+3,4+0,3+3,8+1,2+27,4+0,3+8,2+2+10,9+0,9+16,6+16,3+0,9+10,9)*1,1</t>
  </si>
  <si>
    <t>38</t>
  </si>
  <si>
    <t>Dodávka a montáž lišty plastové "L" 500+50 mm-sanace soklů</t>
  </si>
  <si>
    <t>-1775970985</t>
  </si>
  <si>
    <t>Trubní vedení</t>
  </si>
  <si>
    <t>39</t>
  </si>
  <si>
    <t>Revizní šachta z PVC systém RV typ přímý, DN 315/160 hl od 700 do 860 mm</t>
  </si>
  <si>
    <t>kus</t>
  </si>
  <si>
    <t>-1760870280</t>
  </si>
  <si>
    <t>Revizní šachta z tvrdého PVC v otevřeném výkopu systém RV typ přímý (DN šachty/DN trubního vedení) DN 315/160, hloubka od 700 do 860 mm, včetně uzamykacího mechanismu a dodávky tvarovek pro napojení na drenážní potrubí pr. 100 mm</t>
  </si>
  <si>
    <t>"viz v.č. 111" 1+1+1+1+1+1+1+1</t>
  </si>
  <si>
    <t>40</t>
  </si>
  <si>
    <t>894811113</t>
  </si>
  <si>
    <t>Revizní šachta z PVC typ přímý, DN 315/160 hl od 1360 do 1730 mm</t>
  </si>
  <si>
    <t>-1554768352</t>
  </si>
  <si>
    <t>Revizní šachta z tvrdého PVC v otevřeném výkopu typ přímý (DN šachty/DN trubního vedení) DN 315/160, hloubka od 1360 do 1730 mm, včetně uzamykacího mechanismu a dodávky tvarovek pro napojení na drenážní potrubí pr. 100 mm</t>
  </si>
  <si>
    <t>"viz v.č. 111" 1+1+1+1+1+1+1+1+1+1+1+1</t>
  </si>
  <si>
    <t>Ostatní konstrukce a práce-bourání</t>
  </si>
  <si>
    <t>41</t>
  </si>
  <si>
    <t>Vyčištění a úklid staveniště</t>
  </si>
  <si>
    <t>1030701946</t>
  </si>
  <si>
    <t>Vyčištění a úklid staveniště, položka zahrnuje kompletní vyčištění a umytí všech ploch na staveništi (podlahy, venkovní zpevněné plochy, střechy, fasády, stěny, okna, dveře, apod.), dále je zahrnuto vyklizení stavby a veškerý další kompletní úklid tak, aby na žádných stavebních konstrukcích nezůstaly nečistoty po stavební činnosti</t>
  </si>
  <si>
    <t>"viz Technická zpráva" 1</t>
  </si>
  <si>
    <t>42</t>
  </si>
  <si>
    <t>Demontáže stávajících potrubí vyústěných z okapového chodníčku včetně potrubí pod okapových chodníčkem včetně odvozu a likvidace suti</t>
  </si>
  <si>
    <t>-652203014</t>
  </si>
  <si>
    <t>Demontáže stávajících potrubí vyústěných z okapového chodníčku včetně potrubí pod okapových chodníčkem včetně odvozu na skládku a poplatku za skládkovné</t>
  </si>
  <si>
    <t>"viz Fotodokumentace stáv. stavu fasády a výplní otvorů" 1</t>
  </si>
  <si>
    <t>43</t>
  </si>
  <si>
    <t>Provizorní zajištění odvodu dešťových vod ze střech po dobu provádění prací</t>
  </si>
  <si>
    <t>-1709590912</t>
  </si>
  <si>
    <t>Provizorní zajištění odvodu dešťových vod ze střech po dobu provádění prací, jedná se o svedení dešťových vod ze všech kotlíků (v místě všech stávajících okapních svodů, návrh provizorních svodů, jejich dodávka, montáž, demontáž a likvidace včetně odvozu je součástí této položky</t>
  </si>
  <si>
    <t>"viz v.č. 105-114" 1</t>
  </si>
  <si>
    <t>44</t>
  </si>
  <si>
    <t>Provedení sanačních detailů (tvarování stěrek, napojování sanačních systémů, atd.)</t>
  </si>
  <si>
    <t>hod</t>
  </si>
  <si>
    <t>1019986226</t>
  </si>
  <si>
    <t>Provedení sanačních detailů (tvarování stěrek, napojování sanačních systémů, atd.), pokud dodavatele není schopen provedení detailů stihnout za uvedený počet hodin, navýší cenu za jednu hodinu o tolik procent, kolik činí navýšení počtu hodin oproti uvedenému množství hodin v procentech</t>
  </si>
  <si>
    <t>"viz v.č. 105-110" 200</t>
  </si>
  <si>
    <t>45</t>
  </si>
  <si>
    <t>941211112</t>
  </si>
  <si>
    <t>Montáž lešení řadového rámového lehkého zatížení do 200 kg/m2 š do 0,9 m v do 25 m</t>
  </si>
  <si>
    <t>-1950044428</t>
  </si>
  <si>
    <t>Montáž lešení řadového rámového lehkého pracovního s podlahami s provozním zatížením tř. 3 do 200 kg/m2 šířky tř. SW06 přes 0,6 do 0,9 m, výšky přes 10 do 25 m</t>
  </si>
  <si>
    <t>"viz v.č. 111, 105-západní strana" (12,25+2,4+34)*16+(13,73+2,5)*19</t>
  </si>
  <si>
    <t>"viz v.č. 111, 107-jižní strana" (11,12+1,8)*19+24,61*18+(2,7+4+0,25+14,5+0,25+4+2,7)*22+24,62*17+(0,25+11,05)*18</t>
  </si>
  <si>
    <t>"viz v.č. 111, 109-východní strana" (2,4+13,67)*18,5+33,9*18+(2,4+12,25)*20</t>
  </si>
  <si>
    <t>46</t>
  </si>
  <si>
    <t>941211211</t>
  </si>
  <si>
    <t>Příplatek k lešení řadovému rámovému lehkému š 0,9 m v do 25 m za první a ZKD den použití</t>
  </si>
  <si>
    <t>286158910</t>
  </si>
  <si>
    <t>"viz v.č. 111, 105-západní strana" ((12,25+2,4+34)*16+(13,73+2,5)*19)*120</t>
  </si>
  <si>
    <t>"viz v.č. 111, 107-jižní strana" ((11,12+1,8)*19+24,61*18+(2,7+4+0,25+14,5+0,25+4+2,7)*22+24,62*17+(0,25+11,05)*18)*120</t>
  </si>
  <si>
    <t>"viz v.č. 111, 109-východní strana" ((2,4+13,67)*18,5+33,9*18+(2,4+12,25)*20)*120</t>
  </si>
  <si>
    <t>47</t>
  </si>
  <si>
    <t>941211812</t>
  </si>
  <si>
    <t>Demontáž lešení řadového rámového lehkého zatížení do 200 kg/m2 š do 0,9 m v do 25 m</t>
  </si>
  <si>
    <t>-159147419</t>
  </si>
  <si>
    <t>Demontáž lešení řadového rámového lehkého pracovního s provozním zatížením tř. 3 do 200 kg/m2 šířky tř. SW06 přes 0,6 do 0,9 m, výšky přes 10 do 25 m</t>
  </si>
  <si>
    <t>48</t>
  </si>
  <si>
    <t>944511111</t>
  </si>
  <si>
    <t>Montáž ochranné sítě z textilie z umělých vláken</t>
  </si>
  <si>
    <t>-861450740</t>
  </si>
  <si>
    <t>Montáž ochranné sítě zavěšené na konstrukci lešení z textilie z umělých vláken</t>
  </si>
  <si>
    <t>49</t>
  </si>
  <si>
    <t>944511211</t>
  </si>
  <si>
    <t>Příplatek k ochranné síti za první a ZKD den použití</t>
  </si>
  <si>
    <t>-2079087888</t>
  </si>
  <si>
    <t>Montáž ochranné sítě Příplatek za první a každý další den použití sítě k ceně -1111</t>
  </si>
  <si>
    <t>50</t>
  </si>
  <si>
    <t>944511811</t>
  </si>
  <si>
    <t>Demontáž ochranné sítě z textilie z umělých vláken</t>
  </si>
  <si>
    <t>969481735</t>
  </si>
  <si>
    <t>Demontáž ochranné sítě zavěšené na konstrukci lešení z textilie z umělých vláken</t>
  </si>
  <si>
    <t>51</t>
  </si>
  <si>
    <t>949101111</t>
  </si>
  <si>
    <t>Lešení pomocné pro objekty pozemních staveb s lešeňovou podlahou v do 1,9 m zatížení do 150 kg/m2</t>
  </si>
  <si>
    <t>1563772601</t>
  </si>
  <si>
    <t>Lešení pomocné pracovní pro objekty pozemních staveb pro zatížení do 150 kg/m2, o výšce lešeňové podlahy do 1,9 m</t>
  </si>
  <si>
    <t>"viz v.č. 101, 102, 103, 104, 151" 2,5*1,5*249</t>
  </si>
  <si>
    <t>962052210</t>
  </si>
  <si>
    <t>Bourání zdiva nadzákladového ze ŽB do 1 m3</t>
  </si>
  <si>
    <t>-80783194</t>
  </si>
  <si>
    <t>Bourání zdiva železobetonového nadzákladového, objemu do 1 m3</t>
  </si>
  <si>
    <t>"viz v.č. 111" (0,8*2+1,5)*1*0,2*9</t>
  </si>
  <si>
    <t>"odečet nad 1 m3" -4,58</t>
  </si>
  <si>
    <t>53</t>
  </si>
  <si>
    <t>962052211</t>
  </si>
  <si>
    <t>Bourání zdiva nadzákladového ze ŽB přes 1 m3</t>
  </si>
  <si>
    <t>701636359</t>
  </si>
  <si>
    <t>Bourání zdiva železobetonového nadzákladového, objemu přes 1 m3</t>
  </si>
  <si>
    <t>"odečet položky do 1 m3" -1</t>
  </si>
  <si>
    <t>54</t>
  </si>
  <si>
    <t>965042221</t>
  </si>
  <si>
    <t>Bourání podkladů pod dlažby nebo mazanin betonových nebo z litého asfaltu tl přes 100 mm pl do 1 m2</t>
  </si>
  <si>
    <t>-798669038</t>
  </si>
  <si>
    <t>Bourání podkladů pod dlažby nebo litých celistvých podlah a mazanin betonových nebo z litého asfaltu tl. přes 100 mm, plochy do 1 m2</t>
  </si>
  <si>
    <t>"viz v.č. 111" 1*1,5*0,2*9</t>
  </si>
  <si>
    <t>55</t>
  </si>
  <si>
    <t>978013191</t>
  </si>
  <si>
    <t>Otlučení vnitřních omítek stěn MV nebo MVC stěn v rozsahu do 100 %</t>
  </si>
  <si>
    <t>-909178749</t>
  </si>
  <si>
    <t>Otlučení omítek vápenných nebo vápenocementových stěn, stropů vnitřních stěn s vyškrabáním spar, s očištěním zdiva, v rozsahu do 100 %, jedná se o otlučení vnitřních ostění měněných oken!</t>
  </si>
  <si>
    <t>56</t>
  </si>
  <si>
    <t>978015391</t>
  </si>
  <si>
    <t>Otlučení vnějších omítek MV nebo MVC  průčelí v rozsahu do 100 %, omítky pod zemí</t>
  </si>
  <si>
    <t>1032215492</t>
  </si>
  <si>
    <t>Otlučení omítek vápenných nebo vápenocementových stěn, stropů vnějších, s vyškrabáním spár, s očištěním zdiva, v rozsahu do 100 %</t>
  </si>
  <si>
    <t>"viz v.č. 111, 105-západní strana" (10,8+1+36,8+1+10,8)*0,6</t>
  </si>
  <si>
    <t>"viz v.č. 111, 107-jižní strana" (8,2+0,3+27,4+1,1+3,8+0,3+3,3+3,4+0,3+3,8+1,2+27,4+0,3+8,2)*0,6</t>
  </si>
  <si>
    <t>"viz v.č. 111, 109-východní strana" (10,9+0,9+36,7+0,9+10,9)*0,6</t>
  </si>
  <si>
    <t>57</t>
  </si>
  <si>
    <t>979051112</t>
  </si>
  <si>
    <t>Očištění desek nebo dlaždic se spárováním z MC při překopech ing sítí</t>
  </si>
  <si>
    <t>-432397849</t>
  </si>
  <si>
    <t>Očištění vybouraných prvků při překopech inženýrských sítí od spojovacího materiálu s odklizením a uložením očištěných hmot a spojovacího materiálu na skládku do vzdálenosti 10 m nebo naložením na dopravní prostředek dlaždic, desek nebo tvarovek s původním vyplněním spár cementovou maltou, jedná se o očištění kamenných desek stávajícího oakpového chodníčku</t>
  </si>
  <si>
    <t>"viz v.č. 111-114" (10,8+1+1+8,2+0,3+35,6+27,4+0,3+8,2+1+1+10,9+0,9+16,6)*1*2,5</t>
  </si>
  <si>
    <t>99</t>
  </si>
  <si>
    <t>Přesun hmot</t>
  </si>
  <si>
    <t>58</t>
  </si>
  <si>
    <t>997013216</t>
  </si>
  <si>
    <t>Vnitrostaveništní doprava suti a vybouraných hmot pro budovy v do 21 m ručně</t>
  </si>
  <si>
    <t>394821637</t>
  </si>
  <si>
    <t>Vnitrostaveništní doprava suti a vybouraných hmot vodorovně do 50 m svisle ručně (nošením po schodech) pro budovy a haly výšky přes 18 do 21 m, položka obsahuje i náklady na naložení suti na dopravní prostředek či kontejner a náklady na stání dopravního prostředku a kontejneru na stavbě</t>
  </si>
  <si>
    <t>"součet z rozpočtového programu" 229,397+2,13-28,952</t>
  </si>
  <si>
    <t>59</t>
  </si>
  <si>
    <t>997013801</t>
  </si>
  <si>
    <t>Poplatek za uložení stavebního betonového odpadu na skládce (skládkovné)</t>
  </si>
  <si>
    <t>625154713</t>
  </si>
  <si>
    <t>Poplatek za uložení stavebního betonového odpadu na skládce (skládkovné)-omítky</t>
  </si>
  <si>
    <t>"převzato z rozpočtového programu" 22,721</t>
  </si>
  <si>
    <t>60</t>
  </si>
  <si>
    <t>997013802</t>
  </si>
  <si>
    <t>Poplatek za uložení stavebního železobetonového odpadu na skládce (skládkovné)</t>
  </si>
  <si>
    <t>-919024695</t>
  </si>
  <si>
    <t>Poplatek za uložení stavebního odpadu na skládce (skládkovné) železobetonového</t>
  </si>
  <si>
    <t>"součet z rozpočtového programu" 2,4+10,992+5,94</t>
  </si>
  <si>
    <t>61</t>
  </si>
  <si>
    <t>Poplatek za uložení stavebního odpadu - kamenivo, kamenný odpad (skládkovné)</t>
  </si>
  <si>
    <t>607033287</t>
  </si>
  <si>
    <t>Poplatek za uložení stavebního odpadu - kameniva (skládkovné)</t>
  </si>
  <si>
    <t>"součet z rozpočtového programu-kamenivo drcené" 33,968</t>
  </si>
  <si>
    <t>62</t>
  </si>
  <si>
    <t>Poplatek za uložení stavebního odpadu - klempířské prvky (skládkovné)</t>
  </si>
  <si>
    <t>-1796440005</t>
  </si>
  <si>
    <t>"součet z rozpočtového programu" 2,131</t>
  </si>
  <si>
    <t>63</t>
  </si>
  <si>
    <t>Poplatek za uložení stavebního odpadu - omítky (skládkovné)</t>
  </si>
  <si>
    <t>1132881445</t>
  </si>
  <si>
    <t>"součet z rozpočtového programu" 20,165+84,584+9,649+2,599+7,423+0,004</t>
  </si>
  <si>
    <t>64</t>
  </si>
  <si>
    <t>997013501</t>
  </si>
  <si>
    <t>Odvoz suti a vybouraných hmot na skládku nebo meziskládku do 1 km se složením</t>
  </si>
  <si>
    <t>869842411</t>
  </si>
  <si>
    <t>Odvoz suti a vybouraných hmot na skládku nebo meziskládku se složením, na vzdálenost do 1 km</t>
  </si>
  <si>
    <t>65</t>
  </si>
  <si>
    <t>997013509</t>
  </si>
  <si>
    <t>Příplatek k odvozu suti a vybouraných hmot na skládku ZKD 1 km přes 1 km</t>
  </si>
  <si>
    <t>2061643277</t>
  </si>
  <si>
    <t>Odvoz suti a vybouraných hmot na skládku nebo meziskládku se složením, na vzdálenost Příplatek k ceně za každý další i započatý 1 km přes 1 km</t>
  </si>
  <si>
    <t>"součet z rozpočtového programu" (229,397+2,13-28,952)*7</t>
  </si>
  <si>
    <t>66</t>
  </si>
  <si>
    <t>998011003</t>
  </si>
  <si>
    <t>Přesun hmot pro budovy zděné v do 24 m</t>
  </si>
  <si>
    <t>854523763</t>
  </si>
  <si>
    <t>Přesun hmot pro budovy občanské výstavby, bydlení, výrobu a služby s nosnou svislou konstrukcí zděnou z cihel, tvárnic nebo kamene vodorovná dopravní vzdálenost do 100 m pro budovy výšky přes 12 do 24 m</t>
  </si>
  <si>
    <t>"součet z rozpočtového programu" 243,387</t>
  </si>
  <si>
    <t>PSV</t>
  </si>
  <si>
    <t>Práce a dodávky PSV</t>
  </si>
  <si>
    <t>711</t>
  </si>
  <si>
    <t>Izolace proti vodě, vlhkosti a plynům</t>
  </si>
  <si>
    <t>67</t>
  </si>
  <si>
    <t>Izolace proti zemní vlhkosti stěn foliemi nopovými pro běžné podmínky tl. 0,5 mm šířky 1,0 m, výška nopu 15 mm</t>
  </si>
  <si>
    <t>-1562859035</t>
  </si>
  <si>
    <t>Izolace proti zemní vlhkosti nopovými foliemi základů nebo stěn pro běžné podmínky tloušťky 0,5 mm, šířky 1,0 m, výška nopu 15 mm</t>
  </si>
  <si>
    <t>"viz v.č. 111-114" (10,8+1+15,1+16,1+0,9+10,8+2+8,2+0,3+35,6+1,1+3,7+0,3+3,3+3,4+0,3+3,8+1,2+27,4+0,3+8,2+2+10,9+0,9+16,6+16,3+0,9+10,9)*(0,6+0,2)*1,2</t>
  </si>
  <si>
    <t>68</t>
  </si>
  <si>
    <t>711211142</t>
  </si>
  <si>
    <t>Izolace proti zemní vlhkosti a radonu provětrávaná z plastových segmentů do v 450 mm se zabetonováním a zásypem štěrkem dle PD</t>
  </si>
  <si>
    <t>-782777626</t>
  </si>
  <si>
    <t>Izolace provětrávaná dutinová proti zemní vlhkosti a plynu radonu z plastových segmentů typu IGLU ztraceného bednění zalitých betonem po výšku segmentu bez betonové desky a armovací sítě výšky segmentů přes 400 do 450 mm, zalití betonem a zásyp štěrkem-viz v.č. 112-114</t>
  </si>
  <si>
    <t>"viz v.č. 111-114" (10,8+1+15,1+16,1+0,9+10,8+2+8,2+0,3+35,6+1,1+3,7+0,3+3,3+3,4+0,3+3,8+1,2+27,4+0,3+8,2+2+10,9+0,9+16,6+16,3+0,9+10,9)*0,5</t>
  </si>
  <si>
    <t>Součet</t>
  </si>
  <si>
    <t>69</t>
  </si>
  <si>
    <t>998711103</t>
  </si>
  <si>
    <t>Přesun hmot tonážní pro izolace proti vodě, vlhkosti a plynům v objektech výšky do 60 m</t>
  </si>
  <si>
    <t>-2126628784</t>
  </si>
  <si>
    <t>Přesun hmot pro izolace proti vodě, vlhkosti a plynům stanovený z hmotnosti přesunovaného materiálu vodorovná dopravní vzdálenost do 50 m v objektech výšky přes 12 do 60 m</t>
  </si>
  <si>
    <t>"součet z rozpočtového programu" 16,45</t>
  </si>
  <si>
    <t>721</t>
  </si>
  <si>
    <t>Zdravotechnika - vnitřní kanalizace</t>
  </si>
  <si>
    <t>70</t>
  </si>
  <si>
    <t>721174065</t>
  </si>
  <si>
    <t>Potrubí kanalizační z PP větrací systém HT DN 150, včetně vysekání rýhy 200/200 mm ve zdivu a následného zaházení rýhy</t>
  </si>
  <si>
    <t>911892795</t>
  </si>
  <si>
    <t>Potrubí z plastových trub HT Systém (polypropylenové PPs) větrací DN 150, včetně vysekání rýhy 200/200 mm ve zdivu a následného zaházení rýhy</t>
  </si>
  <si>
    <t>"viz v.č. 105-114" 2*9</t>
  </si>
  <si>
    <t>71</t>
  </si>
  <si>
    <t>998721103</t>
  </si>
  <si>
    <t>Přesun hmot tonážní pro vnitřní kanalizace v objektech v do 24 m</t>
  </si>
  <si>
    <t>-93490211</t>
  </si>
  <si>
    <t>Přesun hmot pro vnitřní kanalizace stanovený z hmotnosti přesunovaného materiálu vodorovná dopravní vzdálenost do 50 m v objektech výšky přes 12 do 24 m</t>
  </si>
  <si>
    <t>"součet z rozpočtového programu" 0,039</t>
  </si>
  <si>
    <t>764</t>
  </si>
  <si>
    <t>Konstrukce klempířské</t>
  </si>
  <si>
    <t>72</t>
  </si>
  <si>
    <t>764002851</t>
  </si>
  <si>
    <t>Demontáž oplechování parapetů do suti</t>
  </si>
  <si>
    <t>-1581820706</t>
  </si>
  <si>
    <t>Demontáž klempířských konstrukcí oplechování parapetů do suti, včetně oplechování parapetů a poutců křídel</t>
  </si>
  <si>
    <t>"viz v.č. 151-Pasportizace oken, dveří a mříží, výpočet-viz položka Oplechování parapetu rš 330 mm" 13</t>
  </si>
  <si>
    <t>"viz v.č. 151-Pasportizace oken, dveří a mříží, výpočet-viz položka Oplechování parapetu rš 400 mm" 146,54</t>
  </si>
  <si>
    <t>"viz v.č. 151-Pasportizace oken, dveří a mříží, výpočet-viz položka Oplechování parapetu rš 500 mm" 148,25</t>
  </si>
  <si>
    <t>73</t>
  </si>
  <si>
    <t>764002861</t>
  </si>
  <si>
    <t>Demontáž oplechování říms a ozdobných prvků do suti</t>
  </si>
  <si>
    <t>1261256520</t>
  </si>
  <si>
    <t>Demontáž klempířských konstrukcí oplechování říms do suti</t>
  </si>
  <si>
    <t>"viz v.č. 105, 107, 109, 152, výpočet-viz položka Oplechování říms rš 200 mm" 197,66</t>
  </si>
  <si>
    <t xml:space="preserve">"viz v.č. 105, 107, 109, 152, výpočet-viz položka Oplechování říms rš 250 mm" 105,07 </t>
  </si>
  <si>
    <t xml:space="preserve">"viz v.č. 105, 107, 109, 152, výpočet-viz položka Oplechování říms rš 330 mm" 28,34 </t>
  </si>
  <si>
    <t>"viz v.č. 105, 107, 109, 152, výpočet-viz položka Oplechování říms rš 400 mm" 169,95</t>
  </si>
  <si>
    <t>"viz v.č. 105, 107, 109, 152, výpočet-viz položka Oplechování říms rš 600 mm" 50,01</t>
  </si>
  <si>
    <t>"viz v.č. 105, 107, 109, 152, výpočet-viz položka Oplechování říms rš 700 mm" 150,4</t>
  </si>
  <si>
    <t>"viz v.č. 105, 107, 109, 152, výpočet-viz položka Oplechování říms rš 750 mm" 23,87</t>
  </si>
  <si>
    <t>74</t>
  </si>
  <si>
    <t>764216644</t>
  </si>
  <si>
    <t>Oplechování rovných parapetů celoplošně lepené z Pz s povrchovou úpravou rš 330 mm</t>
  </si>
  <si>
    <t>1857513213</t>
  </si>
  <si>
    <t>Oplechování parapetů z pozinkovaného plechu s povrchovou úpravou rovných celoplošně lepené, bez rohů rš 330 mm, barva-imitace mědi, včetně systémových ukončujících lišt u ostěn</t>
  </si>
  <si>
    <t>"viz v.č. 151-Pasportizace oken, dveří a mříží-prvek 67" 1,25</t>
  </si>
  <si>
    <t>"viz v.č. 151-Pasportizace oken, dveří a mříží-prvek 68" 1,25</t>
  </si>
  <si>
    <t>"viz v.č. 151-Pasportizace oken, dveří a mříží-prvek 69" 1,25</t>
  </si>
  <si>
    <t>"viz v.č. 151-Pasportizace oken, dveří a mříží-prvek 70" 1,25</t>
  </si>
  <si>
    <t>"viz v.č. 151-Pasportizace oken, dveří a mříží-prvek 71" 1,25</t>
  </si>
  <si>
    <t>"viz v.č. 151-Pasportizace oken, dveří a mříží-prvek 72" 2,25</t>
  </si>
  <si>
    <t>"viz v.č. 151-Pasportizace oken, dveří a mříží-prvek 73" 2,25</t>
  </si>
  <si>
    <t>"viz v.č. 151-Pasportizace oken, dveří a mříží-prvek 74" 2,25</t>
  </si>
  <si>
    <t>75</t>
  </si>
  <si>
    <t>764216645</t>
  </si>
  <si>
    <t>Oplechování rovných parapetů celoplošně lepené z Pz s povrchovou úpravou rš 400 mm</t>
  </si>
  <si>
    <t>-763372654</t>
  </si>
  <si>
    <t>Oplechování parapetů z pozinkovaného plechu s povrchovou úpravou rovných celoplošně lepené, bez rohů rš 400 mm, barva-imitace mědi, včetně systémových ukončujících lišt u ostěn</t>
  </si>
  <si>
    <t>"viz v.č. 151-Pasportizace oken, dveří a mříží-prvek 04" 1,1</t>
  </si>
  <si>
    <t>"viz v.č. 151-Pasportizace oken, dveří a mříží-prvek 05" 0,9</t>
  </si>
  <si>
    <t>"viz v.č. 151-Pasportizace oken, dveří a mříží-prvek 06" 1,1</t>
  </si>
  <si>
    <t>"viz v.č. 151-Pasportizace oken, dveří a mříží-prvek 07" 1,1</t>
  </si>
  <si>
    <t>"viz v.č. 151-Pasportizace oken, dveří a mříží-prvek 08" 1,3</t>
  </si>
  <si>
    <t>"viz v.č. 151-Pasportizace oken, dveří a mříží-prvek 19" 1,16</t>
  </si>
  <si>
    <t>"viz v.č. 151-Pasportizace oken, dveří a mříží-prvek 20" 1,16</t>
  </si>
  <si>
    <t>"viz v.č. 151-Pasportizace oken, dveří a mříží-prvek 21" 1,16</t>
  </si>
  <si>
    <t>"viz v.č. 151-Pasportizace oken, dveří a mříží-prvek 22" 1,16</t>
  </si>
  <si>
    <t>"viz v.č. 151-Pasportizace oken, dveří a mříží-prvek 23" 1,16</t>
  </si>
  <si>
    <t>"viz v.č. 151-Pasportizace oken, dveří a mříží-prvek 24" 1,16</t>
  </si>
  <si>
    <t>"viz v.č. 151-Pasportizace oken, dveří a mříží-prvek 25" 1,16</t>
  </si>
  <si>
    <t>"viz v.č. 151-Pasportizace oken, dveří a mříží-prvek 26" 1,16</t>
  </si>
  <si>
    <t>"viz v.č. 151-Pasportizace oken, dveří a mříží-prvek 27" 1,16</t>
  </si>
  <si>
    <t>"viz v.č. 151-Pasportizace oken, dveří a mříží-prvek 134" 1,25</t>
  </si>
  <si>
    <t>"viz v.č. 151-Pasportizace oken, dveří a mříží-prvek 135" 1,25</t>
  </si>
  <si>
    <t>"viz v.č. 151-Pasportizace oken, dveří a mříží-prvek 136+137+138" 3,85</t>
  </si>
  <si>
    <t>"viz v.č. 151-Pasportizace oken, dveří a mříží-prvek 139" 1,25</t>
  </si>
  <si>
    <t>"viz v.č. 151-Pasportizace oken, dveří a mříží-prvek 140" 1,25</t>
  </si>
  <si>
    <t>"viz v.č. 151-Pasportizace oken, dveří a mříží-prvek 141"1,25</t>
  </si>
  <si>
    <t>"viz v.č. 151-Pasportizace oken, dveří a mříží-prvek 142" 1,25</t>
  </si>
  <si>
    <t>"viz v.č. 151-Pasportizace oken, dveří a mříží-prvek 143" 1,25</t>
  </si>
  <si>
    <t>"viz v.č. 151-Pasportizace oken, dveří a mříží-prvek 144" 1,25</t>
  </si>
  <si>
    <t>"viz v.č. 151-Pasportizace oken, dveří a mříží-prvek 145" 1,25</t>
  </si>
  <si>
    <t>"viz v.č. 151-Pasportizace oken, dveří a mříží-prvek 146" 1,25</t>
  </si>
  <si>
    <t>"viz v.č. 151-Pasportizace oken, dveří a mříží-prvek 147" 1,25</t>
  </si>
  <si>
    <t>"viz v.č. 151-Pasportizace oken, dveří a mříží-prvek 148" 1,25</t>
  </si>
  <si>
    <t>"viz v.č. 151-Pasportizace oken, dveří a mříží-prvek 149" 1,25</t>
  </si>
  <si>
    <t>"viz v.č. 151-Pasportizace oken, dveří a mříží-prvek 150+151+152" 2*1,35</t>
  </si>
  <si>
    <t>"viz v.č. 151-Pasportizace oken, dveří a mříží-prvek 153" 1,25</t>
  </si>
  <si>
    <t>"viz v.č. 151-Pasportizace oken, dveří a mříží-prvek 154" 1,25</t>
  </si>
  <si>
    <t>"viz v.č. 151-Pasportizace oken, dveří a mříží-prvek 155" 1,25</t>
  </si>
  <si>
    <t>"viz v.č. 151-Pasportizace oken, dveří a mříží-prvek 156" 1,25</t>
  </si>
  <si>
    <t>"viz v.č. 151-Pasportizace oken, dveří a mříží-prvek 157" 1,25</t>
  </si>
  <si>
    <t>"viz v.č. 151-Pasportizace oken, dveří a mříží-prvek 158" 1,25</t>
  </si>
  <si>
    <t>"viz v.č. 151-Pasportizace oken, dveří a mříží-prvek 159" 1,25</t>
  </si>
  <si>
    <t>"viz v.č. 151-Pasportizace oken, dveří a mříží-prvek 160" 1,25</t>
  </si>
  <si>
    <t>"viz v.č. 151-Pasportizace oken, dveří a mříží-prvek 161" 1,25</t>
  </si>
  <si>
    <t>"viz v.č. 151-Pasportizace oken, dveří a mříží-prvek 162" 1,25</t>
  </si>
  <si>
    <t>"viz v.č. 151-Pasportizace oken, dveří a mříží-prvek 163" 1,25</t>
  </si>
  <si>
    <t>"viz v.č. 151-Pasportizace oken, dveří a mříží-prvek 164+165+166" 3,85</t>
  </si>
  <si>
    <t>"viz v.č. 151-Pasportizace oken, dveří a mříží-prvek 167" 1,25</t>
  </si>
  <si>
    <t>"viz v.č. 151-Pasportizace oken, dveří a mříží-prvek 168" 1,25</t>
  </si>
  <si>
    <t>"viz v.č. 151-Pasportizace oken, dveří a mříží-prvek 169" 1,25</t>
  </si>
  <si>
    <t>"viz v.č. 151-Pasportizace oken, dveří a mříží-prvek 170" 1,25</t>
  </si>
  <si>
    <t>"viz v.č. 151-Pasportizace oken, dveří a mříží-prvek 171" 1,25</t>
  </si>
  <si>
    <t>"viz v.č. 151-Pasportizace oken, dveří a mříží-prvek 172" 1,25</t>
  </si>
  <si>
    <t>"viz v.č. 151-Pasportizace oken, dveří a mříží-prvek 173" 1,25</t>
  </si>
  <si>
    <t>"viz v.č. 151-Pasportizace oken, dveří a mříží-prvek 174" 1,25</t>
  </si>
  <si>
    <t>"viz v.č. 151-Pasportizace oken, dveří a mříží-prvek 175+176+177" 3,85</t>
  </si>
  <si>
    <t>"viz v.č. 151-Pasportizace oken, dveří a mříží-prvek 178" 1,25</t>
  </si>
  <si>
    <t>"viz v.č. 151-Pasportizace oken, dveří a mříží-prvek 179" 1,25</t>
  </si>
  <si>
    <t>"viz v.č. 151-Pasportizace oken, dveří a mříží-prvek 180" 1,25</t>
  </si>
  <si>
    <t>"viz v.č. 151-Pasportizace oken, dveří a mříží-prvek 181" 1,25</t>
  </si>
  <si>
    <t>"viz v.č. 151-Pasportizace oken, dveří a mříží-prvek 182" 1,25</t>
  </si>
  <si>
    <t>"viz v.č. 151-Pasportizace oken, dveří a mříží-prvek 183" 1,25</t>
  </si>
  <si>
    <t>"viz v.č. 151-Pasportizace oken, dveří a mříží-prvek 184" 1,25</t>
  </si>
  <si>
    <t>"viz v.č. 151-Pasportizace oken, dveří a mříží-prvek 185" 1,25</t>
  </si>
  <si>
    <t>"viz v.č. 151-Pasportizace oken, dveří a mříží-prvek 201" 1,35</t>
  </si>
  <si>
    <t>"viz v.č. 151-Pasportizace oken, dveří a mříží-prvek 202" 1,35</t>
  </si>
  <si>
    <t>"viz v.č. 151-Pasportizace oken, dveří a mříží-prvek 203" 1,35</t>
  </si>
  <si>
    <t>"viz v.č. 151-Pasportizace oken, dveří a mříží-prvek 204+205" 2,75</t>
  </si>
  <si>
    <t>"viz v.č. 151-Pasportizace oken, dveří a mříží-prvek 206" 1,35</t>
  </si>
  <si>
    <t>"viz v.č. 151-Pasportizace oken, dveří a mříží-prvek 207" 1,35</t>
  </si>
  <si>
    <t>"viz v.č. 151-Pasportizace oken, dveří a mříží-prvek 208" 1,35</t>
  </si>
  <si>
    <t>"viz v.č. 151-Pasportizace oken, dveří a mříží-prvek 209" 1,35</t>
  </si>
  <si>
    <t>"viz v.č. 151-Pasportizace oken, dveří a mříží-prvek 210" 1,35</t>
  </si>
  <si>
    <t>"viz v.č. 151-Pasportizace oken, dveří a mříží-prvek 211" 1,35</t>
  </si>
  <si>
    <t>"viz v.č. 151-Pasportizace oken, dveří a mříží-prvek 212" 1,35</t>
  </si>
  <si>
    <t>"viz v.č. 151-Pasportizace oken, dveří a mříží-prvek 213" 1,35</t>
  </si>
  <si>
    <t>"viz v.č. 151-Pasportizace oken, dveří a mříží-prvek 214" 1,35</t>
  </si>
  <si>
    <t>"viz v.č. 151-Pasportizace oken, dveří a mříží-prvek 215" 1,35</t>
  </si>
  <si>
    <t>"viz v.č. 151-Pasportizace oken, dveří a mříží-prvek 216" 1,35</t>
  </si>
  <si>
    <t>"viz v.č. 151-Pasportizace oken, dveří a mříží-prvek 217+218" 2,75</t>
  </si>
  <si>
    <t>"viz v.č. 151-Pasportizace oken, dveří a mříží-prvek 219" 1,35</t>
  </si>
  <si>
    <t>"viz v.č. 151-Pasportizace oken, dveří a mříží-prvek 220" 1,35</t>
  </si>
  <si>
    <t>"viz v.č. 151-Pasportizace oken, dveří a mříží-prvek 221" 1,35</t>
  </si>
  <si>
    <t>"viz v.č. 151-Pasportizace oken, dveří a mříží-prvek 222" 1,35</t>
  </si>
  <si>
    <t>"viz v.č. 151-Pasportizace oken, dveří a mříží-prvek 223" 1,35</t>
  </si>
  <si>
    <t>"viz v.č. 151-Pasportizace oken, dveří a mříží-prvek 224" 1,35</t>
  </si>
  <si>
    <t>"viz v.č. 151-Pasportizace oken, dveří a mříží-prvek 225" 1,35</t>
  </si>
  <si>
    <t>"viz v.č. 151-Pasportizace oken, dveří a mříží-prvek 226" 1,35</t>
  </si>
  <si>
    <t>"viz v.č. 151-Pasportizace oken, dveří a mříží-prvek 227" 1,35</t>
  </si>
  <si>
    <t>"viz v.č. 151-Pasportizace oken, dveří a mříží-prvek 228" 1,35</t>
  </si>
  <si>
    <t>"viz v.č. 151-Pasportizace oken, dveří a mříží-prvek 229" 1,35</t>
  </si>
  <si>
    <t>"viz v.č. 151-Pasportizace oken, dveří a mříží-prvek 230+231" 2,75</t>
  </si>
  <si>
    <t>"viz v.č. 151-Pasportizace oken, dveří a mříží-prvek 232" 1,35</t>
  </si>
  <si>
    <t>"viz v.č. 151-Pasportizace oken, dveří a mříží-prvek 233" 1,35</t>
  </si>
  <si>
    <t>"viz v.č. 151-Pasportizace oken, dveří a mříží-prvek 234" 1,35</t>
  </si>
  <si>
    <t>"viz v.č. 151-Pasportizace oken, dveří a mříží-prvek 235" 1,35</t>
  </si>
  <si>
    <t>"viz v.č. 151-Pasportizace oken, dveří a mříží-prvek 236" 1,35</t>
  </si>
  <si>
    <t>"viz v.č. 151-Pasportizace oken, dveří a mříží-prvek 237" 1,35</t>
  </si>
  <si>
    <t>"viz v.č. 151-Pasportizace oken, dveří a mříží-prvek 238" 1,35</t>
  </si>
  <si>
    <t>"viz v.č. 151-Pasportizace oken, dveří a mříží-prvek 239" 1,35</t>
  </si>
  <si>
    <t>"viz v.č. 151-Pasportizace oken, dveří a mříží-prvek 240+241" 2,75</t>
  </si>
  <si>
    <t>"viz v.č. 151-Pasportizace oken, dveří a mříží-prvek 242" 1,35</t>
  </si>
  <si>
    <t>"viz v.č. 151-Pasportizace oken, dveří a mříží-prvek 243" 1,35</t>
  </si>
  <si>
    <t>"viz v.č. 151-Pasportizace oken, dveří a mříží-prvek 244" 1,35</t>
  </si>
  <si>
    <t>"viz v.č. 151-Pasportizace oken, dveří a mříží-prvek 245" 1,35</t>
  </si>
  <si>
    <t>"viz v.č. 151-Pasportizace oken, dveří a mříží-prvek 246" 1,35</t>
  </si>
  <si>
    <t>"viz v.č. 151-Pasportizace oken, dveří a mříží-prvek 247" 1,35</t>
  </si>
  <si>
    <t>"viz v.č. 151-Pasportizace oken, dveří a mříží-prvek 248" 1,35</t>
  </si>
  <si>
    <t>"viz v.č. 151-Pasportizace oken, dveří a mříží-prvek 249" 1,35</t>
  </si>
  <si>
    <t>76</t>
  </si>
  <si>
    <t>764216646</t>
  </si>
  <si>
    <t>Oplechování rovných parapetů celoplošně lepené z Pz s povrchovou úpravou rš 500 mm</t>
  </si>
  <si>
    <t>-878976667</t>
  </si>
  <si>
    <t>Oplechování parapetů z pozinkovaného plechu s povrchovou úpravou rovných celoplošně lepené, bez rohů rš 500 mm, barva-imitace mědi, včetně systémových ukončujících lišt u ostěn</t>
  </si>
  <si>
    <t>"viz v.č. 151-Pasportizace oken, dveří a mříží-prvek 01" 1,1</t>
  </si>
  <si>
    <t>"viz v.č. 151-Pasportizace oken, dveří a mříží-prvek 02" 1,1</t>
  </si>
  <si>
    <t>"viz v.č. 151-Pasportizace oken, dveří a mříží-prvek 03" 1,1</t>
  </si>
  <si>
    <t>"viz v.č. 151-Pasportizace oken, dveří a mříží-prvek 58" 1,25</t>
  </si>
  <si>
    <t>"viz v.č. 151-Pasportizace oken, dveří a mříží-prvek 59" 1,25</t>
  </si>
  <si>
    <t>"viz v.č. 151-Pasportizace oken, dveří a mříží-prvek 60" 1,25</t>
  </si>
  <si>
    <t>"viz v.č. 151-Pasportizace oken, dveří a mříží-prvek 61" 1,25</t>
  </si>
  <si>
    <t>"viz v.č. 151-Pasportizace oken, dveří a mříží-prvek 62" 1,25</t>
  </si>
  <si>
    <t>"viz v.č. 151-Pasportizace oken, dveří a mříží-prvek 63" 1,25</t>
  </si>
  <si>
    <t>"viz v.č. 151-Pasportizace oken, dveří a mříží-prvek 64" 1,25</t>
  </si>
  <si>
    <t>"viz v.č. 151-Pasportizace oken, dveří a mříží-prvek 65" 1,25</t>
  </si>
  <si>
    <t>"viz v.č. 151-Pasportizace oken, dveří a mříží-prvek 75+76" 3,85</t>
  </si>
  <si>
    <t>"viz v.č. 151-Pasportizace oken, dveří a mříží-prvek 77" 2,25</t>
  </si>
  <si>
    <t>"viz v.č. 151-Pasportizace oken, dveří a mříží-prvek 78" 2,25</t>
  </si>
  <si>
    <t>"viz v.č. 151-Pasportizace oken, dveří a mříží-prvek 79" 2,25</t>
  </si>
  <si>
    <t xml:space="preserve">"viz v.č. 151-Pasportizace oken, dveří a mříží-prvek 80" 2,25 </t>
  </si>
  <si>
    <t>"viz v.č. 151-Pasportizace oken, dveří a mříží-prvek 81" 2,25</t>
  </si>
  <si>
    <t>"viz v.č. 151-Pasportizace oken, dveří a mříží-prvek 82" 2,25</t>
  </si>
  <si>
    <t>"viz v.č. 151-Pasportizace oken, dveří a mříží-prvek 83" 2,25</t>
  </si>
  <si>
    <t>"viz v.č. 151-Pasportizace oken, dveří a mříží-prvek 84" 2,25</t>
  </si>
  <si>
    <t>"viz v.č. 151-Pasportizace oken, dveří a mříží-prvek 85" 2,25</t>
  </si>
  <si>
    <t>"viz v.č. 151-Pasportizace oken, dveří a mříží-prvek 86" 2,25</t>
  </si>
  <si>
    <t>"viz v.č. 151-Pasportizace oken, dveří a mříží-prvek 87" 2,25</t>
  </si>
  <si>
    <t>"viz v.č. 151-Pasportizace oken, dveří a mříží-prvek 89" 2,25</t>
  </si>
  <si>
    <t xml:space="preserve">"viz v.č. 151-Pasportizace oken, dveří a mříží-prvek 90" 2,25 </t>
  </si>
  <si>
    <t xml:space="preserve">"viz v.č. 151-Pasportizace oken, dveří a mříží-prvek 91" 2,25 </t>
  </si>
  <si>
    <t xml:space="preserve">"viz v.č. 151-Pasportizace oken, dveří a mříží-prvek 92" 2,25 </t>
  </si>
  <si>
    <t xml:space="preserve">"viz v.č. 151-Pasportizace oken, dveří a mříží-prvek 93" 2,25 </t>
  </si>
  <si>
    <t xml:space="preserve">"viz v.č. 151-Pasportizace oken, dveří a mříží-prvek 94" 2,25 </t>
  </si>
  <si>
    <t xml:space="preserve">"viz v.č. 151-Pasportizace oken, dveří a mříží-prvek 95" 2,25 </t>
  </si>
  <si>
    <t xml:space="preserve">"viz v.č. 151-Pasportizace oken, dveří a mříží-prvek 96" 2,25 </t>
  </si>
  <si>
    <t xml:space="preserve">"viz v.č. 151-Pasportizace oken, dveří a mříží-prvek 97" 2,25 </t>
  </si>
  <si>
    <t xml:space="preserve">"viz v.č. 151-Pasportizace oken, dveří a mříží-prvek 98" 2,25 </t>
  </si>
  <si>
    <t xml:space="preserve">"viz v.č. 151-Pasportizace oken, dveří a mříží-prvek 99" 2,25 </t>
  </si>
  <si>
    <t>"viz v.č. 151-Pasportizace oken, dveří a mříží-prvek 100+101" 3,85</t>
  </si>
  <si>
    <t>"viz v.č. 151-Pasportizace oken, dveří a mříží-prvek 102" 2,25</t>
  </si>
  <si>
    <t>"viz v.č. 151-Pasportizace oken, dveří a mříží-prvek 103" 2,25</t>
  </si>
  <si>
    <t>"viz v.č. 151-Pasportizace oken, dveří a mříží-prvek 104" 2,25</t>
  </si>
  <si>
    <t>"viz v.č. 151-Pasportizace oken, dveří a mříží-prvek 105" 2,25</t>
  </si>
  <si>
    <t>"viz v.č. 151-Pasportizace oken, dveří a mříží-prvek 106" 2,25</t>
  </si>
  <si>
    <t>"viz v.č. 151-Pasportizace oken, dveří a mříží-prvek 107" 2,25</t>
  </si>
  <si>
    <t>"viz v.č. 151-Pasportizace oken, dveří a mříží-prvek 108" 2,25</t>
  </si>
  <si>
    <t>"viz v.č. 151-Pasportizace oken, dveří a mříží-prvek 109" 2,25</t>
  </si>
  <si>
    <t>"viz v.č. 151-Pasportizace oken, dveří a mříží-prvek 110" 2,25</t>
  </si>
  <si>
    <t>"viz v.č. 151-Pasportizace oken, dveří a mříží-prvek 111" 2,25</t>
  </si>
  <si>
    <t>"viz v.č. 151-Pasportizace oken, dveří a mříží-prvek 112" 2,25</t>
  </si>
  <si>
    <t>"viz v.č. 151-Pasportizace oken, dveří a mříží-prvek 113" 2,25</t>
  </si>
  <si>
    <t>"viz v.č. 151-Pasportizace oken, dveří a mříží-prvek 114" 2,25</t>
  </si>
  <si>
    <t>"viz v.č. 151-Pasportizace oken, dveří a mříží-prvek 115" 2,25</t>
  </si>
  <si>
    <t>"viz v.č. 151-Pasportizace oken, dveří a mříží-prvek 116" 2,25</t>
  </si>
  <si>
    <t>"viz v.č. 151-Pasportizace oken, dveří a mříží-prvek 117" 2,25</t>
  </si>
  <si>
    <t>"viz v.č. 151-Pasportizace oken, dveří a mříží-prvek 118" 1</t>
  </si>
  <si>
    <t>"viz v.č. 151-Pasportizace oken, dveří a mříží-prvek 119" 1</t>
  </si>
  <si>
    <t>"viz v.č. 151-Pasportizace oken, dveří a mříží-prvek 120" 1</t>
  </si>
  <si>
    <t>"viz v.č. 151-Pasportizace oken, dveří a mříží-prvek 121" 1</t>
  </si>
  <si>
    <t>"viz v.č. 151-Pasportizace oken, dveří a mříží-prvek 122" 1</t>
  </si>
  <si>
    <t>"viz v.č. 151-Pasportizace oken, dveří a mříží-prvek 123" 1</t>
  </si>
  <si>
    <t>"viz v.č. 151-Pasportizace oken, dveří a mříží-prvek 124" 1</t>
  </si>
  <si>
    <t>"viz v.č. 151-Pasportizace oken, dveří a mříží-prvek 125" 1</t>
  </si>
  <si>
    <t>"viz v.č. 151-Pasportizace oken, dveří a mříží-prvek 126" 1</t>
  </si>
  <si>
    <t>"viz v.č. 151-Pasportizace oken, dveří a mříží-prvek 127" 1</t>
  </si>
  <si>
    <t>"viz v.č. 151-Pasportizace oken, dveří a mříží-prvek 128" 1</t>
  </si>
  <si>
    <t>"viz v.č. 151-Pasportizace oken, dveří a mříží-prvek 129" 1</t>
  </si>
  <si>
    <t>"viz v.č. 151-Pasportizace oken, dveří a mříží-prvek 130" 1</t>
  </si>
  <si>
    <t>"viz v.č. 151-Pasportizace oken, dveří a mříží-prvek 131" 1</t>
  </si>
  <si>
    <t>"viz v.č. 151-Pasportizace oken, dveří a mříží-prvek 132" 1</t>
  </si>
  <si>
    <t>"viz v.č. 151-Pasportizace oken, dveří a mříží-prvek 133" 1,25</t>
  </si>
  <si>
    <t>"viz v.č. 151-Pasportizace oken, dveří a mříží-prvek 186" 1,25</t>
  </si>
  <si>
    <t>"viz v.č. 151-Pasportizace oken, dveří a mříží-prvek 187" 1,25</t>
  </si>
  <si>
    <t>"viz v.č. 151-Pasportizace oken, dveří a mříží-prvek 188" 1,25</t>
  </si>
  <si>
    <t>"viz v.č. 151-Pasportizace oken, dveří a mříží-prvek 189" 1,25</t>
  </si>
  <si>
    <t>"viz v.č. 151-Pasportizace oken, dveří a mříží-prvek 190" 1,25</t>
  </si>
  <si>
    <t>"viz v.č. 151-Pasportizace oken, dveří a mříží-prvek 191" 1,25</t>
  </si>
  <si>
    <t>"viz v.č. 151-Pasportizace oken, dveří a mříží-prvek 192" 1,25</t>
  </si>
  <si>
    <t>"viz v.č. 151-Pasportizace oken, dveří a mříží-prvek 193" 1,25</t>
  </si>
  <si>
    <t>"viz v.č. 151-Pasportizace oken, dveří a mříží-prvek 194" 1,25</t>
  </si>
  <si>
    <t>"viz v.č. 151-Pasportizace oken, dveří a mříží-prvek 195" 1,25</t>
  </si>
  <si>
    <t>"viz v.č. 151-Pasportizace oken, dveří a mříží-prvek 196" 1,25</t>
  </si>
  <si>
    <t>"viz v.č. 151-Pasportizace oken, dveří a mříží-prvek 197" 1,25</t>
  </si>
  <si>
    <t>"viz v.č. 151-Pasportizace oken, dveří a mříží-prvek 198" 1,25</t>
  </si>
  <si>
    <t>"viz v.č. 151-Pasportizace oken, dveří a mříží-prvek 199" 1,25</t>
  </si>
  <si>
    <t>"viz v.č. 151-Pasportizace oken, dveří a mříží-prvek 200" 1,25</t>
  </si>
  <si>
    <t>77</t>
  </si>
  <si>
    <t>764218624</t>
  </si>
  <si>
    <t>Oplechování rovné římsy celoplošně lepené z Pz s upraveným povrchem rš 330 mm</t>
  </si>
  <si>
    <t>1226772</t>
  </si>
  <si>
    <t>Oplechování říms a ozdobných prvků z pozinkovaného plechu s povrchovou úpravou rovných, bez rohů celoplošně lepené rš 330 mm</t>
  </si>
  <si>
    <t xml:space="preserve">"viz v.č. 105, 107, 109, 152-prvek 302, výměra převzata z TAbulky PSV" 197,66 </t>
  </si>
  <si>
    <t xml:space="preserve">"viz v.č. 105, 107, 109, 152-prvek 301, výměra převzata z TAbulky PSV" 12,95 </t>
  </si>
  <si>
    <t xml:space="preserve">"viz v.č. 105, 107, 109, 152-prvek 304, výměra převzata z TAbulky PSV" 1,96*47 </t>
  </si>
  <si>
    <t>78</t>
  </si>
  <si>
    <t>764218625</t>
  </si>
  <si>
    <t>Oplechování rovné římsy celoplošně lepené z Pz s upraveným povrchem rš 400 mm</t>
  </si>
  <si>
    <t>2023612949</t>
  </si>
  <si>
    <t>Oplechování říms a ozdobných prvků z pozinkovaného plechu s povrchovou úpravou rovných, bez rohů celoplošně lepené rš 400 mm</t>
  </si>
  <si>
    <t xml:space="preserve">"viz v.č. 105, 107, 109, 152-prvek 303, výměra převzata z Tabulky PSV" 169,95 </t>
  </si>
  <si>
    <t>79</t>
  </si>
  <si>
    <t>764218627</t>
  </si>
  <si>
    <t>Oplechování rovné římsy celoplošně lepené z Pz s upraveným povrchem rš 670 mm</t>
  </si>
  <si>
    <t>1351765846</t>
  </si>
  <si>
    <t>Oplechování říms a ozdobných prvků z pozinkovaného plechu s povrchovou úpravou rovných, bez rohů celoplošně lepené rš 670 mm</t>
  </si>
  <si>
    <t xml:space="preserve">"viz v.č. 105, 107, 109, 152-prvek 319, výměra převzata z Tabulky PSV" 50,01 </t>
  </si>
  <si>
    <t>80</t>
  </si>
  <si>
    <t>764218631</t>
  </si>
  <si>
    <t>Oplechování rovné římsy celoplošně lepené z Pz s upraveným povrchem rš přes 670 mm</t>
  </si>
  <si>
    <t>-1421314420</t>
  </si>
  <si>
    <t>Oplechování říms a ozdobných prvků z pozinkovaného plechu s povrchovou úpravou rovných, bez rohů celoplošně lepené přes rš 670 mm</t>
  </si>
  <si>
    <t>"viz v.č. 105, 107, 109, 152-prvek 317, výměra převzata z Tabulky PSV" 150,4 *0,7</t>
  </si>
  <si>
    <t>"viz v.č. 105, 107, 109, 152-prvek 318, výměra převzata z Tabulky PSV" 23,87*0,75</t>
  </si>
  <si>
    <t>81</t>
  </si>
  <si>
    <t>764218674</t>
  </si>
  <si>
    <t>Oplechování římsy oblé nebo ze segmentů celoplošně lepené z Pz s upraveným povrchem rš 330 mm</t>
  </si>
  <si>
    <t>1947050032</t>
  </si>
  <si>
    <t>Oplechování říms a ozdobných prvků z pozinkovaného plechu s povrchovou úpravou oblých ze segmentů, včetně rohů celoplošně lepené rš 330 mm</t>
  </si>
  <si>
    <t>"viz v.č. 105, 107, 109, 152-prvek 305, výměra převzata z Tabulky PSV" 2,87</t>
  </si>
  <si>
    <t>"viz v.č. 105, 107, 109, 152-prvek 306, výměra převzata z Tabulky PSV" 4,61*3</t>
  </si>
  <si>
    <t>"viz v.č. 105, 107, 109, 152-prvek 307, výměra převzata z Tabulky PSV" 3,3*2</t>
  </si>
  <si>
    <t>"viz v.č. 105, 107, 109, 152-prvek 308, výměra převzata z Tabulky PSV"  5,04</t>
  </si>
  <si>
    <t>82</t>
  </si>
  <si>
    <t>Dodávka a montáž odpadní trouby kruhové D 150 mm včetně odskoků, kolen, žděří a dalšího příslušenství</t>
  </si>
  <si>
    <t>-1116592433</t>
  </si>
  <si>
    <t>Dodávka a montáž odpadní trouby kruhové D 150 mm včetně odskoků, kolen, žděří a dalšího příslušenství, materiál-pozinkovaný plech tl. 0,6 mm s polyesterovou povrchovou úpravou</t>
  </si>
  <si>
    <t>"viz v.č. 105, 107, 109, 152-prvek 309, výměra převzata z Tabulky PSV" 13,3</t>
  </si>
  <si>
    <t>"viz v.č. 105, 107, 109, 152-prvek 310, výměra převzata z Tabulky PSV" 15,9</t>
  </si>
  <si>
    <t xml:space="preserve">"viz v.č. 105, 107, 109, 152-prvek 311, výměra převzata z Tabulky PSV" 16,1 </t>
  </si>
  <si>
    <t>"viz v.č. 105, 107, 109, 152-prvek 312, výměra převzata z Tabulky PSV" 16,1</t>
  </si>
  <si>
    <t>"viz v.č. 105, 107, 109, 152-prvek 313, výměra převzata z Tabulky PSV" 15,4</t>
  </si>
  <si>
    <t>"viz v.č. 105, 107, 109, 152-prvek 314, výměra převzata z Tabulky PSV" 16</t>
  </si>
  <si>
    <t>83</t>
  </si>
  <si>
    <t>Dodávka a montáž prvku 315-fasádní protidešťová mřížka 200x200 mm s integrovanou síťkou proti hmyzu z Cu plechu tl. 0,6 mm</t>
  </si>
  <si>
    <t>-1604319188</t>
  </si>
  <si>
    <t>Dodávka a montáž prvku 315-fasádní protidešťová mřížka 200x200 mm s integrovanou síťkou proti hmyzu z Cu plechu tl. 0,6 mm, speciifkace-viz v.č. 152 Tabulky PSV</t>
  </si>
  <si>
    <t>"viz v.č. 105, 107, 109 a 152" 1+1+1+1+1+1+1+1+1</t>
  </si>
  <si>
    <t>84</t>
  </si>
  <si>
    <t>Demontáž a zpětná montáž stávajících dešťových svodů včetně veškerého příslušenství</t>
  </si>
  <si>
    <t>-1858249830</t>
  </si>
  <si>
    <t>Demontáž a zpětná montáž stávajících dešťových svodů včetně veškerého příslušenství, jedná se o svody provedené v předchozím oddílu č.1-Střešní plášť, součástí položky je i uskladnění a ochrana svodů po dobu provádění prací</t>
  </si>
  <si>
    <t>"viz PD oddílu č.1-v.č. 120 Tabulky PSV" 14,9+4*17,4+17+16,8*2+17,8+16+12,8</t>
  </si>
  <si>
    <t>85</t>
  </si>
  <si>
    <t>998764103</t>
  </si>
  <si>
    <t>Přesun hmot tonážní pro konstrukce klempířské v objektech v do 24 m</t>
  </si>
  <si>
    <t>-1597174588</t>
  </si>
  <si>
    <t>"součet z rozpočtového programu" 4,987</t>
  </si>
  <si>
    <t>766</t>
  </si>
  <si>
    <t>Konstrukce truhlářské</t>
  </si>
  <si>
    <t>86</t>
  </si>
  <si>
    <t>Pozice 06-dodávka a montáž všech prací a dodávek, veškeré práce a dodávky popsané na v.č. 151-pozice 06 (list 06)</t>
  </si>
  <si>
    <t>1778885790</t>
  </si>
  <si>
    <t>Poznámka k položce:
Součástí položky jsou veškeré práce a dodávky uvedené pod označením výplně otvoru na v.č. 151-Pasportizace oken, dveří a mříží (výměna profilů, repasování zasklení, repasování povrchu, repasování kování, repasování vnitřního parapetu-případně i demontáž stávajícího vnitřního parapetu a montáž nového vnitřního parapetu včetně dodávky, repasování vnějšího parapetu-vyjma plechových parapetů-venkovní plechové parapety jsou jedinou položkou rozpočtovanou samostatně, repasování mříže, repasování žaluzií-případně i dodávka  nových žaluzií, dodávka a montáž sítí proti hmyzu, další práce nutné pro zdárné provedení prací, demontáž všech komponent a celé výplně otvoru v nutném rozsahu, odvoz všech částí výplní otvorů a dalších prvků do restaurátorské dílny, zpětná doprava z dílny na stavbu a provedení znovuosazení všech prvků, které byly demontovány či nově dodány). Mechanické očištění venkovních parapetů (vyjma plechových) včetně následné chemické hydrofobizace je také součástí této položky. Součástí  položky je i demontáž veškerých prvků, které jsou k demontáži určeny na v.č. 151, u prvků a komponent, které nebudou znovu použity je součástí položky i odvoz těchto komponent a materiálů na skládku včetně poplatku za skládkovné.  U položek, kde jsou stávající výplně otvorů vybourány a zpět osazeny nové, je demontáž stávající a dodávka s montáží nové výplně otvoru opět součástí této položky! Položka zahrnuje i veškeré předepsané povrchové úpravy, vnitrostaveništní a mimostaveništní dopravu a další náklady nutné pro zajištění díla dle popisu položky na v.č. 151. Pokud některá z výše popisovaných prací a dodávek není u konkrétní položky na v.č. 151 požadována či popsána, pak není její součástí. Fotodokumentace stávajícího stavu položky-viz D.1.1. Architektonicko-stavební řešení, část d) Fotodokumentace</t>
  </si>
  <si>
    <t>"viz v.č. 151-Pasportizace oken, dveří a mříží-prvek 06" 1</t>
  </si>
  <si>
    <t>87</t>
  </si>
  <si>
    <t>Pozice 07-dodávka a montáž všech prací a dodávek, veškeré práce a dodávky popsané na v.č. 151-pozice 07 (list 07)</t>
  </si>
  <si>
    <t>561165751</t>
  </si>
  <si>
    <t>"viz v.č. 151-Pasportizace oken, dveří a mříží-prvek 07" 1</t>
  </si>
  <si>
    <t>88</t>
  </si>
  <si>
    <t>Pozice 08-dodávka a montáž všech prací a dodávek, veškeré práce a dodávky popsané na v.č. 151-pozice 08 (list 08)</t>
  </si>
  <si>
    <t>1464722020</t>
  </si>
  <si>
    <t>"viz v.č. 151-Pasportizace oken, dveří a mříží-prvek 08" 1</t>
  </si>
  <si>
    <t>89</t>
  </si>
  <si>
    <t>Pozice 09-dodávka a montáž všech prací a dodávek, veškeré práce a dodávky popsané na v.č. 151-pozice 09 (list 09)</t>
  </si>
  <si>
    <t>940524980</t>
  </si>
  <si>
    <t>"viz v.č. 151-Pasportizace oken, dveří a mříží-prvek 09" 1</t>
  </si>
  <si>
    <t>90</t>
  </si>
  <si>
    <t>Pozice 10-dodávka a montáž všech prací a dodávek, veškeré práce a dodávky popsané na v.č. 151-pozice 10 (list 10)</t>
  </si>
  <si>
    <t>904794661</t>
  </si>
  <si>
    <t>"viz v.č. 151-Pasportizace oken, dveří a mříží-prvek 10" 1</t>
  </si>
  <si>
    <t>91</t>
  </si>
  <si>
    <t>Pozice 11-dodávka a montáž všech prací a dodávek, veškeré práce a dodávky popsané na v.č. 151-pozice 11 (list 11)</t>
  </si>
  <si>
    <t>-1726565960</t>
  </si>
  <si>
    <t>"viz v.č. 151-Pasportizace oken, dveří a mříží-prvek 11" 1</t>
  </si>
  <si>
    <t>92</t>
  </si>
  <si>
    <t>Pozice 12-dodávka a montáž všech prací a dodávek, veškeré práce a dodávky popsané na v.č. 151-pozice 12 (list 12)</t>
  </si>
  <si>
    <t>-423303454</t>
  </si>
  <si>
    <t>"viz v.č. 151-Pasportizace oken, dveří a mříží-prvek 12" 1</t>
  </si>
  <si>
    <t>93</t>
  </si>
  <si>
    <t>Pozice 13-dodávka a montáž všech prací a dodávek, veškeré práce a dodávky popsané na v.č. 151-pozice 13 (list 13)</t>
  </si>
  <si>
    <t>1344869832</t>
  </si>
  <si>
    <t>"viz v.č. 151-Pasportizace oken, dveří a mříží-prvek 13" 1</t>
  </si>
  <si>
    <t>94</t>
  </si>
  <si>
    <t>Pozice 14-dodávka a montáž všech prací a dodávek, veškeré práce a dodávky popsané na v.č. 151-pozice 14 (list 14)</t>
  </si>
  <si>
    <t>85956098</t>
  </si>
  <si>
    <t>"viz v.č. 151-Pasportizace oken, dveří a mříží-prvek 14" 1</t>
  </si>
  <si>
    <t>95</t>
  </si>
  <si>
    <t>Pozice 15-dodávka a montáž všech prací a dodávek, veškeré práce a dodávky popsané na v.č. 151-pozice 15 (list 15)</t>
  </si>
  <si>
    <t>999620172</t>
  </si>
  <si>
    <t>"viz v.č. 151-Pasportizace oken, dveří a mříží-prvek 15" 1</t>
  </si>
  <si>
    <t>96</t>
  </si>
  <si>
    <t>Pozice 16-dodávka a montáž všech prací a dodávek, veškeré práce a dodávky popsané na v.č. 151-pozice 16 (list 16)</t>
  </si>
  <si>
    <t>631484252</t>
  </si>
  <si>
    <t>"viz v.č. 151-Pasportizace oken, dveří a mříží-prvek 16" 1</t>
  </si>
  <si>
    <t>97</t>
  </si>
  <si>
    <t>Pozice 17-dodávka a montáž všech prací a dodávek, veškeré práce a dodávky popsané na v.č. 151-pozice 17 (list 17)</t>
  </si>
  <si>
    <t>1876898019</t>
  </si>
  <si>
    <t>"viz v.č. 151-Pasportizace oken, dveří a mříží-prvek 17" 1</t>
  </si>
  <si>
    <t>98</t>
  </si>
  <si>
    <t>Pozice 18-dodávka a montáž všech prací a dodávek, veškeré práce a dodávky popsané na v.č. 151-pozice 18 (list 18)</t>
  </si>
  <si>
    <t>-1485800567</t>
  </si>
  <si>
    <t>"viz v.č. 151-Pasportizace oken, dveří a mříží-prvek 18" 1</t>
  </si>
  <si>
    <t>Pozice 19-dodávka a montáž všech prací a dodávek, veškeré práce a dodávky popsané na v.č. 151-pozice 19 (list 19)</t>
  </si>
  <si>
    <t>-2017322892</t>
  </si>
  <si>
    <t>"viz v.č. 151-Pasportizace oken, dveří a mříží-prvek 19" 1</t>
  </si>
  <si>
    <t>100</t>
  </si>
  <si>
    <t>Pozice 20-dodávka a montáž všech prací a dodávek, veškeré práce a dodávky popsané na v.č. 151-pozice 20 (list 20)</t>
  </si>
  <si>
    <t>801275458</t>
  </si>
  <si>
    <t>"viz v.č. 151-Pasportizace oken, dveří a mříží-prvek 20" 1</t>
  </si>
  <si>
    <t>101</t>
  </si>
  <si>
    <t>Pozice 21-dodávka a montáž všech prací a dodávek, veškeré práce a dodávky popsané na v.č. 151-pozice 21 (list 21)</t>
  </si>
  <si>
    <t>-2077281637</t>
  </si>
  <si>
    <t>"viz v.č. 151-Pasportizace oken, dveří a mříží-prvek 21" 1</t>
  </si>
  <si>
    <t>102</t>
  </si>
  <si>
    <t>Pozice 22-dodávka a montáž všech prací a dodávek, veškeré práce a dodávky popsané na v.č. 151-pozice 22 (list 22)</t>
  </si>
  <si>
    <t>-835723037</t>
  </si>
  <si>
    <t>"viz v.č. 151-Pasportizace oken, dveří a mříží-prvek 22" 1</t>
  </si>
  <si>
    <t>103</t>
  </si>
  <si>
    <t>Pozice 23-dodávka a montáž všech prací a dodávek, veškeré práce a dodávky popsané na v.č. 151-pozice 23 (list 23)</t>
  </si>
  <si>
    <t>-1055048420</t>
  </si>
  <si>
    <t>"viz v.č. 151-Pasportizace oken, dveří a mříží-prvek 23" 1</t>
  </si>
  <si>
    <t>104</t>
  </si>
  <si>
    <t>Pozice 24-dodávka a montáž všech prací a dodávek, veškeré práce a dodávky popsané na v.č. 151-pozice 24 (list 24)</t>
  </si>
  <si>
    <t>1164732730</t>
  </si>
  <si>
    <t>"viz v.č. 151-Pasportizace oken, dveří a mříží-prvek 24" 1</t>
  </si>
  <si>
    <t>105</t>
  </si>
  <si>
    <t>Pozice 25-dodávka a montáž všech prací a dodávek, veškeré práce a dodávky popsané na v.č. 151-pozice 25 (list 25)</t>
  </si>
  <si>
    <t>-902423836</t>
  </si>
  <si>
    <t>"viz v.č. 151-Pasportizace oken, dveří a mříží-prvek 25" 1</t>
  </si>
  <si>
    <t>106</t>
  </si>
  <si>
    <t>Pozice 26-dodávka a montáž všech prací a dodávek, veškeré práce a dodávky popsané na v.č. 151-pozice 26 (list 26)</t>
  </si>
  <si>
    <t>1957115691</t>
  </si>
  <si>
    <t>"viz v.č. 151-Pasportizace oken, dveří a mříží-prvek 26" 1</t>
  </si>
  <si>
    <t>107</t>
  </si>
  <si>
    <t>Pozice 27-dodávka a montáž všech prací a dodávek, veškeré práce a dodávky popsané na v.č. 151-pozice 27 (list 27)</t>
  </si>
  <si>
    <t>504615380</t>
  </si>
  <si>
    <t>"viz v.č. 151-Pasportizace oken, dveří a mříží-prvek 27" 1</t>
  </si>
  <si>
    <t>108</t>
  </si>
  <si>
    <t>Pozice 28-dodávka a montáž všech prací a dodávek, veškeré práce a dodávky popsané na v.č. 151-pozice 28 (list 28)</t>
  </si>
  <si>
    <t>144397966</t>
  </si>
  <si>
    <t>"viz v.č. 151-Pasportizace oken, dveří a mříží-prvek 28" 1</t>
  </si>
  <si>
    <t>109</t>
  </si>
  <si>
    <t>Pozice 29-dodávka a montáž všech prací a dodávek, veškeré práce a dodávky popsané na v.č. 151-pozice 29 (list 29)</t>
  </si>
  <si>
    <t>-1432601061</t>
  </si>
  <si>
    <t>"viz v.č. 151-Pasportizace oken, dveří a mříží-prvek 29" 1</t>
  </si>
  <si>
    <t>110</t>
  </si>
  <si>
    <t>Pozice 30-dodávka a montáž všech prací a dodávek, veškeré práce a dodávky popsané na v.č. 151-pozice 30 (list 30)</t>
  </si>
  <si>
    <t>1341669898</t>
  </si>
  <si>
    <t>"viz v.č. 151-Pasportizace oken, dveří a mříží-prvek 30" 1</t>
  </si>
  <si>
    <t>111</t>
  </si>
  <si>
    <t>Pozice 31-dodávka a montáž všech prací a dodávek, veškeré práce a dodávky popsané na v.č. 151-pozice 31 (list 31)</t>
  </si>
  <si>
    <t>-2125077297</t>
  </si>
  <si>
    <t>"viz v.č. 151-Pasportizace oken, dveří a mříží-prvek 31" 1</t>
  </si>
  <si>
    <t>112</t>
  </si>
  <si>
    <t>Pozice 32-dodávka a montáž všech prací a dodávek, veškeré práce a dodávky popsané na v.č. 151-pozice 32 (list 32)</t>
  </si>
  <si>
    <t>-1168499871</t>
  </si>
  <si>
    <t>"viz v.č. 151-Pasportizace oken, dveří a mříží-prvek 32" 1</t>
  </si>
  <si>
    <t>113</t>
  </si>
  <si>
    <t>Pozice 33-dodávka a montáž všech prací a dodávek, veškeré práce a dodávky popsané na v.č. 151-pozice 33 (list 33)</t>
  </si>
  <si>
    <t>1061812295</t>
  </si>
  <si>
    <t>"viz v.č. 151-Pasportizace oken, dveří a mříží-prvek 33" 1</t>
  </si>
  <si>
    <t>114</t>
  </si>
  <si>
    <t>Pozice 34-dodávka a montáž všech prací a dodávek, veškeré práce a dodávky popsané na v.č. 151-pozice 34 (list 34)</t>
  </si>
  <si>
    <t>960501143</t>
  </si>
  <si>
    <t>"viz v.č. 151-Pasportizace oken, dveří a mříží-prvek 34" 1</t>
  </si>
  <si>
    <t>115</t>
  </si>
  <si>
    <t>Pozice 35-dodávka a montáž všech prací a dodávek, veškeré práce a dodávky popsané na v.č. 151-pozice 35 (list 35)</t>
  </si>
  <si>
    <t>-562092419</t>
  </si>
  <si>
    <t>"viz v.č. 151-Pasportizace oken, dveří a mříží-prvek 35" 1</t>
  </si>
  <si>
    <t>116</t>
  </si>
  <si>
    <t>Pozice 36-dodávka a montáž všech prací a dodávek, veškeré práce a dodávky popsané na v.č. 151-pozice 36 (list 36)</t>
  </si>
  <si>
    <t>-906270116</t>
  </si>
  <si>
    <t>"viz v.č. 151-Pasportizace oken, dveří a mříží-prvek 36" 1</t>
  </si>
  <si>
    <t>117</t>
  </si>
  <si>
    <t>Pozice 37-dodávka a montáž všech prací a dodávek, veškeré práce a dodávky popsané na v.č. 151-pozice 37 (list 37)</t>
  </si>
  <si>
    <t>311355434</t>
  </si>
  <si>
    <t>"viz v.č. 151-Pasportizace oken, dveří a mříží-prvek 37" 1</t>
  </si>
  <si>
    <t>118</t>
  </si>
  <si>
    <t>Pozice 38-dodávka a montáž všech prací a dodávek, veškeré práce a dodávky popsané na v.č. 151-pozice 38 (list 38)</t>
  </si>
  <si>
    <t>2002451926</t>
  </si>
  <si>
    <t>"viz v.č. 151-Pasportizace oken, dveří a mříží-prvek 38" 1</t>
  </si>
  <si>
    <t>119</t>
  </si>
  <si>
    <t>Pozice 39-dodávka a montáž všech prací a dodávek, veškeré práce a dodávky popsané na v.č. 151-pozice 39 (list 39)</t>
  </si>
  <si>
    <t>606354956</t>
  </si>
  <si>
    <t>"viz v.č. 151-Pasportizace oken, dveří a mříží-prvek 39" 1</t>
  </si>
  <si>
    <t>120</t>
  </si>
  <si>
    <t>Pozice 40-dodávka a montáž všech prací a dodávek, veškeré práce a dodávky popsané na v.č. 151-pozice 40 (list 40)</t>
  </si>
  <si>
    <t>-1622240350</t>
  </si>
  <si>
    <t>"viz v.č. 151-Pasportizace oken, dveří a mříží-prvek 40" 1</t>
  </si>
  <si>
    <t>121</t>
  </si>
  <si>
    <t>Pozice 41-dodávka a montáž všech prací a dodávek, veškeré práce a dodávky popsané na v.č. 151-pozice 41 (list 41)</t>
  </si>
  <si>
    <t>-144822126</t>
  </si>
  <si>
    <t>"viz v.č. 151-Pasportizace oken, dveří a mříží-prvek 41" 1</t>
  </si>
  <si>
    <t>122</t>
  </si>
  <si>
    <t>Pozice 42-dodávka a montáž všech prací a dodávek, veškeré práce a dodávky popsané na v.č. 151-pozice 42 (list 42)</t>
  </si>
  <si>
    <t>1335485631</t>
  </si>
  <si>
    <t>"viz v.č. 151-Pasportizace oken, dveří a mříží-prvek 42" 1</t>
  </si>
  <si>
    <t>123</t>
  </si>
  <si>
    <t>Pozice 43-dodávka a montáž všech prací a dodávek, veškeré práce a dodávky popsané na v.č. 151-pozice 43 (list 43)</t>
  </si>
  <si>
    <t>1721012900</t>
  </si>
  <si>
    <t>"viz v.č. 151-Pasportizace oken, dveří a mříží-prvek 43" 1</t>
  </si>
  <si>
    <t>124</t>
  </si>
  <si>
    <t>Pozice 44-dodávka a montáž všech prací a dodávek, veškeré práce a dodávky popsané na v.č. 151-pozice 44 (list 44)</t>
  </si>
  <si>
    <t>1502415894</t>
  </si>
  <si>
    <t>"viz v.č. 151-Pasportizace oken, dveří a mříží-prvek 44" 1</t>
  </si>
  <si>
    <t>125</t>
  </si>
  <si>
    <t>Pozice 45-dodávka a montáž všech prací a dodávek, veškeré práce a dodávky popsané na v.č. 151-pozice 45 (list 45)</t>
  </si>
  <si>
    <t>142124880</t>
  </si>
  <si>
    <t>"viz v.č. 151-Pasportizace oken, dveří a mříží-prvek 45" 1</t>
  </si>
  <si>
    <t>126</t>
  </si>
  <si>
    <t>Pozice 46-dodávka a montáž všech prací a dodávek, veškeré práce a dodávky popsané na v.č. 151-pozice 46 (list 46)</t>
  </si>
  <si>
    <t>198947103</t>
  </si>
  <si>
    <t>"viz v.č. 151-Pasportizace oken, dveří a mříží-prvek 46" 1</t>
  </si>
  <si>
    <t>127</t>
  </si>
  <si>
    <t>Pozice 47-dodávka a montáž všech prací a dodávek, veškeré práce a dodávky popsané na v.č. 151-pozice 47 (list 47)</t>
  </si>
  <si>
    <t>-589538040</t>
  </si>
  <si>
    <t>"viz v.č. 151-Pasportizace oken, dveří a mříží-prvek 47" 1</t>
  </si>
  <si>
    <t>128</t>
  </si>
  <si>
    <t>Pozice 48-dodávka a montáž všech prací a dodávek, veškeré práce a dodávky popsané na v.č. 151-pozice 48 (list 48)</t>
  </si>
  <si>
    <t>-455859715</t>
  </si>
  <si>
    <t>"viz v.č. 151-Pasportizace oken, dveří a mříží-prvek 48" 1</t>
  </si>
  <si>
    <t>129</t>
  </si>
  <si>
    <t>Pozice 49-dodávka a montáž všech prací a dodávek, veškeré práce a dodávky popsané na v.č. 151-pozice 49 (list 49)</t>
  </si>
  <si>
    <t>1418219023</t>
  </si>
  <si>
    <t>"viz v.č. 151-Pasportizace oken, dveří a mříží-prvek 49" 1</t>
  </si>
  <si>
    <t>130</t>
  </si>
  <si>
    <t>Pozice 50-dodávka a montáž všech prací a dodávek, veškeré práce a dodávky popsané na v.č. 151-pozice 50 (list 50)</t>
  </si>
  <si>
    <t>-373351592</t>
  </si>
  <si>
    <t>"viz v.č. 151-Pasportizace oken, dveří a mříží-prvek 50" 1</t>
  </si>
  <si>
    <t>131</t>
  </si>
  <si>
    <t>Pozice 51-dodávka a montáž všech prací a dodávek, veškeré práce a dodávky popsané na v.č. 151-pozice 51 (list 51)</t>
  </si>
  <si>
    <t>2113444027</t>
  </si>
  <si>
    <t>"viz v.č. 151-Pasportizace oken, dveří a mříží-prvek 51" 1</t>
  </si>
  <si>
    <t>132</t>
  </si>
  <si>
    <t>Pozice 52-dodávka a montáž všech prací a dodávek, veškeré práce a dodávky popsané na v.č. 151-pozice 52 (list 52)</t>
  </si>
  <si>
    <t>733578956</t>
  </si>
  <si>
    <t>"viz v.č. 151-Pasportizace oken, dveří a mříží-prvek 52" 1</t>
  </si>
  <si>
    <t>133</t>
  </si>
  <si>
    <t>Pozice 53-dodávka a montáž všech prací a dodávek, veškeré práce a dodávky popsané na v.č. 151-pozice 53 (list 53)</t>
  </si>
  <si>
    <t>-1728365532</t>
  </si>
  <si>
    <t>"viz v.č. 151-Pasportizace oken, dveří a mříží-prvek 53" 1</t>
  </si>
  <si>
    <t>134</t>
  </si>
  <si>
    <t>Pozice 54-dodávka a montáž všech prací a dodávek, veškeré práce a dodávky popsané na v.č. 151-pozice 54 (list 54)</t>
  </si>
  <si>
    <t>-2100090232</t>
  </si>
  <si>
    <t>"viz v.č. 151-Pasportizace oken, dveří a mříží-prvek 54" 1</t>
  </si>
  <si>
    <t>135</t>
  </si>
  <si>
    <t>Pozice 55-dodávka a montáž všech prací a dodávek, veškeré práce a dodávky popsané na v.č. 151-pozice 55 (list 55)</t>
  </si>
  <si>
    <t>2034839833</t>
  </si>
  <si>
    <t>"viz v.č. 151-Pasportizace oken, dveří a mříží-prvek 55" 1</t>
  </si>
  <si>
    <t>136</t>
  </si>
  <si>
    <t>Pozice 56-dodávka a montáž všech prací a dodávek, veškeré práce a dodávky popsané na v.č. 151-pozice 56 (list 56)</t>
  </si>
  <si>
    <t>1044602336</t>
  </si>
  <si>
    <t>"viz v.č. 151-Pasportizace oken, dveří a mříží-prvek 56" 1</t>
  </si>
  <si>
    <t>137</t>
  </si>
  <si>
    <t>Pozice 57-dodávka a montáž všech prací a dodávek, veškeré práce a dodávky popsané na v.č. 151-pozice 57 (list 57)</t>
  </si>
  <si>
    <t>677115715</t>
  </si>
  <si>
    <t>"viz v.č. 151-Pasportizace oken, dveří a mříží-prvek 57" 1</t>
  </si>
  <si>
    <t>138</t>
  </si>
  <si>
    <t>Pozice 58-dodávka a montáž všech prací a dodávek, veškeré práce a dodávky popsané na v.č. 151-pozice 58 (list 58)</t>
  </si>
  <si>
    <t>504585259</t>
  </si>
  <si>
    <t>"viz v.č. 151-Pasportizace oken, dveří a mříží-prvek 58" 1</t>
  </si>
  <si>
    <t>139</t>
  </si>
  <si>
    <t>Pozice 59-dodávka a montáž všech prací a dodávek, veškeré práce a dodávky popsané na v.č. 151-pozice 59 (list 59)</t>
  </si>
  <si>
    <t>-708507065</t>
  </si>
  <si>
    <t>"viz v.č. 151-Pasportizace oken, dveří a mříží-prvek 59" 1</t>
  </si>
  <si>
    <t>140</t>
  </si>
  <si>
    <t>Pozice 60-dodávka a montáž všech prací a dodávek, veškeré práce a dodávky popsané na v.č. 151-pozice 60 (list 60)</t>
  </si>
  <si>
    <t>2060387624</t>
  </si>
  <si>
    <t>"viz v.č. 151-Pasportizace oken, dveří a mříží-prvek 60" 1</t>
  </si>
  <si>
    <t>141</t>
  </si>
  <si>
    <t>Pozice 61-dodávka a montáž všech prací a dodávek, veškeré práce a dodávky popsané na v.č. 151-pozice 61 (list 61)</t>
  </si>
  <si>
    <t>1626640837</t>
  </si>
  <si>
    <t>"viz v.č. 151-Pasportizace oken, dveří a mříží-prvek 61" 1</t>
  </si>
  <si>
    <t>142</t>
  </si>
  <si>
    <t>Pozice 62-dodávka a montáž všech prací a dodávek, veškeré práce a dodávky popsané na v.č. 151-pozice 62 (list 62)</t>
  </si>
  <si>
    <t>-21259989</t>
  </si>
  <si>
    <t>"viz v.č. 151-Pasportizace oken, dveří a mříží-prvek 62" 1</t>
  </si>
  <si>
    <t>143</t>
  </si>
  <si>
    <t>Pozice 63-dodávka a montáž všech prací a dodávek, veškeré práce a dodávky popsané na v.č. 151-pozice 63 (list 63)</t>
  </si>
  <si>
    <t>-717123474</t>
  </si>
  <si>
    <t>"viz v.č. 151-Pasportizace oken, dveří a mříží-prvek 63" 1</t>
  </si>
  <si>
    <t>144</t>
  </si>
  <si>
    <t>Pozice 64-dodávka a montáž všech prací a dodávek, veškeré práce a dodávky popsané na v.č. 151-pozice 64 (list 64)</t>
  </si>
  <si>
    <t>-287265396</t>
  </si>
  <si>
    <t>"viz v.č. 151-Pasportizace oken, dveří a mříží-prvek 64" 1</t>
  </si>
  <si>
    <t>145</t>
  </si>
  <si>
    <t>Pozice 65-dodávka a montáž všech prací a dodávek, veškeré práce a dodávky popsané na v.č. 151-pozice 65 (list 65)</t>
  </si>
  <si>
    <t>-2022562775</t>
  </si>
  <si>
    <t>"viz v.č. 151-Pasportizace oken, dveří a mříží-prvek 65" 1</t>
  </si>
  <si>
    <t>146</t>
  </si>
  <si>
    <t>Pozice 66-dodávka a montáž všech prací a dodávek, veškeré práce a dodávky popsané na v.č. 151-pozice 66 (list 66)</t>
  </si>
  <si>
    <t>148174425</t>
  </si>
  <si>
    <t>"viz v.č. 151-Pasportizace oken, dveří a mříží-prvek 66" 1</t>
  </si>
  <si>
    <t>147</t>
  </si>
  <si>
    <t>Pozice 67-dodávka a montáž všech prací a dodávek, veškeré práce a dodávky popsané na v.č. 151-pozice 67 (list 67)</t>
  </si>
  <si>
    <t>-425275595</t>
  </si>
  <si>
    <t>"viz v.č. 151-Pasportizace oken, dveří a mříží-prvek 67" 1</t>
  </si>
  <si>
    <t>148</t>
  </si>
  <si>
    <t>Pozice 68-dodávka a montáž všech prací a dodávek, veškeré práce a dodávky popsané na v.č. 151-pozice 68 (list 68)</t>
  </si>
  <si>
    <t>2003291607</t>
  </si>
  <si>
    <t>"viz v.č. 151-Pasportizace oken, dveří a mříží-prvek 68" 1</t>
  </si>
  <si>
    <t>149</t>
  </si>
  <si>
    <t>Pozice 69-dodávka a montáž všech prací a dodávek, veškeré práce a dodávky popsané na v.č. 151-pozice 69 (list 69)</t>
  </si>
  <si>
    <t>1434236431</t>
  </si>
  <si>
    <t>"viz v.č. 151-Pasportizace oken, dveří a mříží-prvek 69" 1</t>
  </si>
  <si>
    <t>150</t>
  </si>
  <si>
    <t>Pozice 70-dodávka a montáž všech prací a dodávek, veškeré práce a dodávky popsané na v.č. 151-pozice 70 (list 70)</t>
  </si>
  <si>
    <t>-723748264</t>
  </si>
  <si>
    <t>"viz v.č. 151-Pasportizace oken, dveří a mříží-prvek 70" 1</t>
  </si>
  <si>
    <t>151</t>
  </si>
  <si>
    <t>Pozice 71-dodávka a montáž všech prací a dodávek, veškeré práce a dodávky popsané na v.č. 151-pozice 71 (list 71)</t>
  </si>
  <si>
    <t>-2049537366</t>
  </si>
  <si>
    <t>"viz v.č. 151-Pasportizace oken, dveří a mříží-prvek 71" 1</t>
  </si>
  <si>
    <t>152</t>
  </si>
  <si>
    <t>Pozice 72-dodávka a montáž všech prací a dodávek, veškeré práce a dodávky popsané na v.č. 151-pozice 72 (list 72)</t>
  </si>
  <si>
    <t>-418101869</t>
  </si>
  <si>
    <t>"viz v.č. 151-Pasportizace oken, dveří a mříží-prvek 72" 1</t>
  </si>
  <si>
    <t>153</t>
  </si>
  <si>
    <t>Pozice 73-dodávka a montáž všech prací a dodávek, veškeré práce a dodávky popsané na v.č. 151-pozice 73 (list 73)</t>
  </si>
  <si>
    <t>-1498261065</t>
  </si>
  <si>
    <t>"viz v.č. 151-Pasportizace oken, dveří a mříží-prvek 73" 1</t>
  </si>
  <si>
    <t>154</t>
  </si>
  <si>
    <t>Pozice 74-dodávka a montáž všech prací a dodávek, veškeré práce a dodávky popsané na v.č. 151-pozice 74 (list 74)</t>
  </si>
  <si>
    <t>-1189652069</t>
  </si>
  <si>
    <t>"viz v.č. 151-Pasportizace oken, dveří a mříží-prvek 74" 1</t>
  </si>
  <si>
    <t>155</t>
  </si>
  <si>
    <t>Pozice 75-dodávka a montáž všech prací a dodávek, veškeré práce a dodávky popsané na v.č. 151-pozice 75 (list 75)</t>
  </si>
  <si>
    <t>437394905</t>
  </si>
  <si>
    <t>"viz v.č. 151-Pasportizace oken, dveří a mříží-prvek 75" 1</t>
  </si>
  <si>
    <t>156</t>
  </si>
  <si>
    <t>Pozice 76-dodávka a montáž všech prací a dodávek, veškeré práce a dodávky popsané na v.č. 151-pozice 76 (list 76)</t>
  </si>
  <si>
    <t>-2062975543</t>
  </si>
  <si>
    <t>"viz v.č. 151-Pasportizace oken, dveří a mříží-prvek 76" 1</t>
  </si>
  <si>
    <t>157</t>
  </si>
  <si>
    <t>Pozice 77-dodávka a montáž všech prací a dodávek, veškeré práce a dodávky popsané na v.č. 151-pozice 77 (list 77)</t>
  </si>
  <si>
    <t>-259834078</t>
  </si>
  <si>
    <t>"viz v.č. 151-Pasportizace oken, dveří a mříží-prvek 77" 1</t>
  </si>
  <si>
    <t>158</t>
  </si>
  <si>
    <t>Pozice 78-dodávka a montáž všech prací a dodávek, veškeré práce a dodávky popsané na v.č. 151-pozice 78 (list 78)</t>
  </si>
  <si>
    <t>-1313732022</t>
  </si>
  <si>
    <t>"viz v.č. 151-Pasportizace oken, dveří a mříží-prvek 78" 1</t>
  </si>
  <si>
    <t>159</t>
  </si>
  <si>
    <t>Pozice 79-dodávka a montáž všech prací a dodávek, veškeré práce a dodávky popsané na v.č. 151-pozice 79 (list 79)</t>
  </si>
  <si>
    <t>1216060744</t>
  </si>
  <si>
    <t>"viz v.č. 151-Pasportizace oken, dveří a mříží-prvek 79" 1</t>
  </si>
  <si>
    <t>160</t>
  </si>
  <si>
    <t>Pozice 80-dodávka a montáž všech prací a dodávek, veškeré práce a dodávky popsané na v.č. 151-pozice 80 (list 80)</t>
  </si>
  <si>
    <t>601972535</t>
  </si>
  <si>
    <t>"viz v.č. 151-Pasportizace oken, dveří a mříží-prvek 80" 1</t>
  </si>
  <si>
    <t>161</t>
  </si>
  <si>
    <t>Pozice 81-dodávka a montáž všech prací a dodávek, veškeré práce a dodávky popsané na v.č. 151-pozice 81 (list 81)</t>
  </si>
  <si>
    <t>408564341</t>
  </si>
  <si>
    <t>"viz v.č. 151-Pasportizace oken, dveří a mříží-prvek 81" 1</t>
  </si>
  <si>
    <t>162</t>
  </si>
  <si>
    <t>Pozice 82-dodávka a montáž všech prací a dodávek, veškeré práce a dodávky popsané na v.č. 151-pozice 82 (list 82)</t>
  </si>
  <si>
    <t>-2075197697</t>
  </si>
  <si>
    <t>"viz v.č. 151-Pasportizace oken, dveří a mříží-prvek 82" 1</t>
  </si>
  <si>
    <t>163</t>
  </si>
  <si>
    <t>Pozice 83-dodávka a montáž všech prací a dodávek, veškeré práce a dodávky popsané na v.č. 151-pozice 83 (list 83)</t>
  </si>
  <si>
    <t>1315270222</t>
  </si>
  <si>
    <t>"viz v.č. 151-Pasportizace oken, dveří a mříží-prvek 83" 1</t>
  </si>
  <si>
    <t>164</t>
  </si>
  <si>
    <t>Pozice 84-dodávka a montáž všech prací a dodávek, veškeré práce a dodávky popsané na v.č. 151-pozice 84 (list 84)</t>
  </si>
  <si>
    <t>1707791456</t>
  </si>
  <si>
    <t>"viz v.č. 151-Pasportizace oken, dveří a mříží-prvek 84" 1</t>
  </si>
  <si>
    <t>165</t>
  </si>
  <si>
    <t>Pozice 85-dodávka a montáž všech prací a dodávek, veškeré práce a dodávky popsané na v.č. 151-pozice 85 (list 85)</t>
  </si>
  <si>
    <t>1443680770</t>
  </si>
  <si>
    <t>"viz v.č. 151-Pasportizace oken, dveří a mříží-prvek 85" 1</t>
  </si>
  <si>
    <t>166</t>
  </si>
  <si>
    <t>Pozice 86-dodávka a montáž všech prací a dodávek, veškeré práce a dodávky popsané na v.č. 151-pozice 86 (list 86)</t>
  </si>
  <si>
    <t>444134173</t>
  </si>
  <si>
    <t>"viz v.č. 151-Pasportizace oken, dveří a mříží-prvek 86" 1</t>
  </si>
  <si>
    <t>167</t>
  </si>
  <si>
    <t>Pozice 87-dodávka a montáž všech prací a dodávek, veškeré práce a dodávky popsané na v.č. 151-pozice 87 (list 87)</t>
  </si>
  <si>
    <t>-1516683049</t>
  </si>
  <si>
    <t>"viz v.č. 151-Pasportizace oken, dveří a mříží-prvek 87" 1</t>
  </si>
  <si>
    <t>168</t>
  </si>
  <si>
    <t>Pozice 88-dodávka a montáž všech prací a dodávek, veškeré práce a dodávky popsané na v.č. 151-pozice 88 (list 88)</t>
  </si>
  <si>
    <t>-2097946805</t>
  </si>
  <si>
    <t>"viz v.č. 151-Pasportizace oken, dveří a mříží-prvek 88" 1</t>
  </si>
  <si>
    <t>169</t>
  </si>
  <si>
    <t>Pozice 89-dodávka a montáž všech prací a dodávek, veškeré práce a dodávky popsané na v.č. 151-pozice 89 (list 89)</t>
  </si>
  <si>
    <t>1636398127</t>
  </si>
  <si>
    <t>"viz v.č. 151-Pasportizace oken, dveří a mříží-prvek 89" 1</t>
  </si>
  <si>
    <t>170</t>
  </si>
  <si>
    <t>Pozice 90-dodávka a montáž všech prací a dodávek, veškeré práce a dodávky popsané na v.č. 151-pozice 90 (list 90)</t>
  </si>
  <si>
    <t>-841996412</t>
  </si>
  <si>
    <t>"viz v.č. 151-Pasportizace oken, dveří a mříží-prvek 90" 1</t>
  </si>
  <si>
    <t>171</t>
  </si>
  <si>
    <t>Pozice 91-dodávka a montáž všech prací a dodávek, veškeré práce a dodávky popsané na v.č. 151-pozice 91 (list 91)</t>
  </si>
  <si>
    <t>1067644165</t>
  </si>
  <si>
    <t>"viz v.č. 151-Pasportizace oken, dveří a mříží-prvek 91" 1</t>
  </si>
  <si>
    <t>172</t>
  </si>
  <si>
    <t>Pozice 92-dodávka a montáž všech prací a dodávek, veškeré práce a dodávky popsané na v.č. 151-pozice 92 (list 92)</t>
  </si>
  <si>
    <t>-7511863</t>
  </si>
  <si>
    <t>"viz v.č. 151-Pasportizace oken, dveří a mříží-prvek 92" 1</t>
  </si>
  <si>
    <t>173</t>
  </si>
  <si>
    <t>Pozice 93-dodávka a montáž všech prací a dodávek, veškeré práce a dodávky popsané na v.č. 151-pozice 93 (list 93)</t>
  </si>
  <si>
    <t>1310836789</t>
  </si>
  <si>
    <t>"viz v.č. 151-Pasportizace oken, dveří a mříží-prvek 93" 1</t>
  </si>
  <si>
    <t>174</t>
  </si>
  <si>
    <t>Pozice 94-dodávka a montáž všech prací a dodávek, veškeré práce a dodávky popsané na v.č. 151-pozice 94 (list 94)</t>
  </si>
  <si>
    <t>265854522</t>
  </si>
  <si>
    <t>"viz v.č. 151-Pasportizace oken, dveří a mříží-prvek 94" 1</t>
  </si>
  <si>
    <t>175</t>
  </si>
  <si>
    <t>Pozice 95-dodávka a montáž všech prací a dodávek, veškeré práce a dodávky popsané na v.č. 151-pozice 95 (list 95)</t>
  </si>
  <si>
    <t>-1107900060</t>
  </si>
  <si>
    <t>"viz v.č. 151-Pasportizace oken, dveří a mříží-prvek 95" 1</t>
  </si>
  <si>
    <t>176</t>
  </si>
  <si>
    <t>Pozice 96-dodávka a montáž všech prací a dodávek, veškeré práce a dodávky popsané na v.č. 151-pozice 96 (list 96)</t>
  </si>
  <si>
    <t>-1186723979</t>
  </si>
  <si>
    <t>"viz v.č. 151-Pasportizace oken, dveří a mříží-prvek 96" 1</t>
  </si>
  <si>
    <t>177</t>
  </si>
  <si>
    <t>Pozice 97-dodávka a montáž všech prací a dodávek, veškeré práce a dodávky popsané na v.č. 151-pozice 97 (list 97)</t>
  </si>
  <si>
    <t>1878901297</t>
  </si>
  <si>
    <t>"viz v.č. 151-Pasportizace oken, dveří a mříží-prvek 97" 1</t>
  </si>
  <si>
    <t>178</t>
  </si>
  <si>
    <t>Pozice 98-dodávka a montáž všech prací a dodávek, veškeré práce a dodávky popsané na v.č. 151-pozice 98 (list 98)</t>
  </si>
  <si>
    <t>1213282396</t>
  </si>
  <si>
    <t>"viz v.č. 151-Pasportizace oken, dveří a mříží-prvek 98" 1</t>
  </si>
  <si>
    <t>179</t>
  </si>
  <si>
    <t>Pozice 99-dodávka a montáž všech prací a dodávek, veškeré práce a dodávky popsané na v.č. 151-pozice 99 (list 99)</t>
  </si>
  <si>
    <t>-1350092858</t>
  </si>
  <si>
    <t>"viz v.č. 151-Pasportizace oken, dveří a mříží-prvek 99" 1</t>
  </si>
  <si>
    <t>180</t>
  </si>
  <si>
    <t>Pozice 100-dodávka a montáž všech prací a dodávek, veškeré práce a dodávky popsané na v.č. 151-pozice 100 (list 100)</t>
  </si>
  <si>
    <t>-1244601513</t>
  </si>
  <si>
    <t>"viz v.č. 151-Pasportizace oken, dveří a mříží-prvek 100" 1</t>
  </si>
  <si>
    <t>181</t>
  </si>
  <si>
    <t>Pozice 101-dodávka a montáž všech prací a dodávek, veškeré práce a dodávky popsané na v.č. 151-pozice 101 (list 101)</t>
  </si>
  <si>
    <t>-1916078904</t>
  </si>
  <si>
    <t>"viz v.č. 151-Pasportizace oken, dveří a mříží-prvek 101" 1</t>
  </si>
  <si>
    <t>182</t>
  </si>
  <si>
    <t>Pozice 102-dodávka a montáž všech prací a dodávek, veškeré práce a dodávky popsané na v.č. 151-pozice 102 (list 102)</t>
  </si>
  <si>
    <t>-1274896819</t>
  </si>
  <si>
    <t>"viz v.č. 151-Pasportizace oken, dveří a mříží-prvek 102" 1</t>
  </si>
  <si>
    <t>183</t>
  </si>
  <si>
    <t>Pozice 103-dodávka a montáž všech prací a dodávek, veškeré práce a dodávky popsané na v.č. 151-pozice 103 (list 103)</t>
  </si>
  <si>
    <t>357582047</t>
  </si>
  <si>
    <t>"viz v.č. 151-Pasportizace oken, dveří a mříží-prvek 103" 1</t>
  </si>
  <si>
    <t>184</t>
  </si>
  <si>
    <t>Pozice 104-dodávka a montáž všech prací a dodávek, veškeré práce a dodávky popsané na v.č. 151-pozice 104 (list 104)</t>
  </si>
  <si>
    <t>514751676</t>
  </si>
  <si>
    <t>"viz v.č. 151-Pasportizace oken, dveří a mříží-prvek 104" 1</t>
  </si>
  <si>
    <t>185</t>
  </si>
  <si>
    <t>Pozice 105-dodávka a montáž všech prací a dodávek, veškeré práce a dodávky popsané na v.č. 151-pozice 105 (list 105)</t>
  </si>
  <si>
    <t>-1456284965</t>
  </si>
  <si>
    <t>"viz v.č. 151-Pasportizace oken, dveří a mříží-prvek 105" 1</t>
  </si>
  <si>
    <t>186</t>
  </si>
  <si>
    <t>Pozice 106-dodávka a montáž všech prací a dodávek, veškeré práce a dodávky popsané na v.č. 151-pozice 106 (list 106)</t>
  </si>
  <si>
    <t>-1199126285</t>
  </si>
  <si>
    <t>"viz v.č. 151-Pasportizace oken, dveří a mříží-prvek 106" 1</t>
  </si>
  <si>
    <t>187</t>
  </si>
  <si>
    <t>Pozice 107-dodávka a montáž všech prací a dodávek, veškeré práce a dodávky popsané na v.č. 151-pozice 107 (list 107)</t>
  </si>
  <si>
    <t>-1890015825</t>
  </si>
  <si>
    <t>"viz v.č. 151-Pasportizace oken, dveří a mříží-prvek 107" 1</t>
  </si>
  <si>
    <t>188</t>
  </si>
  <si>
    <t>Pozice 108-dodávka a montáž všech prací a dodávek, veškeré práce a dodávky popsané na v.č. 151-pozice 108 (list 108)</t>
  </si>
  <si>
    <t>-70147029</t>
  </si>
  <si>
    <t>"viz v.č. 151-Pasportizace oken, dveří a mříží-prvek 108" 1</t>
  </si>
  <si>
    <t>189</t>
  </si>
  <si>
    <t>Pozice 109-dodávka a montáž všech prací a dodávek, veškeré práce a dodávky popsané na v.č. 151-pozice 109 (list 109)</t>
  </si>
  <si>
    <t>12466656</t>
  </si>
  <si>
    <t>"viz v.č. 151-Pasportizace oken, dveří a mříží-prvek 109" 1</t>
  </si>
  <si>
    <t>190</t>
  </si>
  <si>
    <t>Pozice 110-dodávka a montáž všech prací a dodávek, veškeré práce a dodávky popsané na v.č. 151-pozice 110 (list 110)</t>
  </si>
  <si>
    <t>793696338</t>
  </si>
  <si>
    <t>"viz v.č. 151-Pasportizace oken, dveří a mříží-prvek 110" 1</t>
  </si>
  <si>
    <t>191</t>
  </si>
  <si>
    <t>Pozice 111-dodávka a montáž všech prací a dodávek, veškeré práce a dodávky popsané na v.č. 151-pozice 111 (list 111)</t>
  </si>
  <si>
    <t>-1541138648</t>
  </si>
  <si>
    <t>"viz v.č. 151-Pasportizace oken, dveří a mříží-prvek 111" 1</t>
  </si>
  <si>
    <t>192</t>
  </si>
  <si>
    <t>Pozice 112-dodávka a montáž všech prací a dodávek, veškeré práce a dodávky popsané na v.č. 151-pozice 112 (list 112)</t>
  </si>
  <si>
    <t>-1678925886</t>
  </si>
  <si>
    <t>"viz v.č. 151-Pasportizace oken, dveří a mříží-prvek 112" 1</t>
  </si>
  <si>
    <t>193</t>
  </si>
  <si>
    <t>Pozice 113-dodávka a montáž všech prací a dodávek, veškeré práce a dodávky popsané na v.č. 151-pozice 113 (list 113)</t>
  </si>
  <si>
    <t>-599963645</t>
  </si>
  <si>
    <t>"viz v.č. 151-Pasportizace oken, dveří a mříží-prvek 113" 1</t>
  </si>
  <si>
    <t>194</t>
  </si>
  <si>
    <t>Pozice 114-dodávka a montáž všech prací a dodávek, veškeré práce a dodávky popsané na v.č. 151-pozice 114 (list 114)</t>
  </si>
  <si>
    <t>-302879866</t>
  </si>
  <si>
    <t>"viz v.č. 151-Pasportizace oken, dveří a mříží-prvek 114" 1</t>
  </si>
  <si>
    <t>195</t>
  </si>
  <si>
    <t>Pozice 115-dodávka a montáž všech prací a dodávek, veškeré práce a dodávky popsané na v.č. 151-pozice 115 (list 115)</t>
  </si>
  <si>
    <t>1062300184</t>
  </si>
  <si>
    <t>"viz v.č. 151-Pasportizace oken, dveří a mříží-prvek 115" 1</t>
  </si>
  <si>
    <t>196</t>
  </si>
  <si>
    <t>Pozice 116-dodávka a montáž všech prací a dodávek, veškeré práce a dodávky popsané na v.č. 151-pozice 116 (list 116)</t>
  </si>
  <si>
    <t>-571720695</t>
  </si>
  <si>
    <t>"viz v.č. 151-Pasportizace oken, dveří a mříží-prvek 116" 1</t>
  </si>
  <si>
    <t>197</t>
  </si>
  <si>
    <t>Pozice 117-dodávka a montáž všech prací a dodávek, veškeré práce a dodávky popsané na v.č. 151-pozice 117 (list 117)</t>
  </si>
  <si>
    <t>-265143646</t>
  </si>
  <si>
    <t>"viz v.č. 151-Pasportizace oken, dveří a mříží-prvek 117" 1</t>
  </si>
  <si>
    <t>198</t>
  </si>
  <si>
    <t>Pozice 118-dodávka a montáž všech prací a dodávek, veškeré práce a dodávky popsané na v.č. 151-pozice 118 (list 118)</t>
  </si>
  <si>
    <t>-1630211984</t>
  </si>
  <si>
    <t>199</t>
  </si>
  <si>
    <t>Pozice 119-dodávka a montáž všech prací a dodávek, veškeré práce a dodávky popsané na v.č. 151-pozice 119 (list 119)</t>
  </si>
  <si>
    <t>-1524682993</t>
  </si>
  <si>
    <t>200</t>
  </si>
  <si>
    <t>Pozice 120-dodávka a montáž všech prací a dodávek, veškeré práce a dodávky popsané na v.č. 151-pozice 120 (list 120)</t>
  </si>
  <si>
    <t>-736958863</t>
  </si>
  <si>
    <t>201</t>
  </si>
  <si>
    <t>Pozice 121-dodávka a montáž všech prací a dodávek, veškeré práce a dodávky popsané na v.č. 151-pozice 121 (list 121)</t>
  </si>
  <si>
    <t>-1105556352</t>
  </si>
  <si>
    <t>202</t>
  </si>
  <si>
    <t>Pozice 122-dodávka a montáž všech prací a dodávek, veškeré práce a dodávky popsané na v.č. 151-pozice 122 (list 122)</t>
  </si>
  <si>
    <t>-1265512351</t>
  </si>
  <si>
    <t>203</t>
  </si>
  <si>
    <t>Pozice 123-dodávka a montáž všech prací a dodávek, veškeré práce a dodávky popsané na v.č. 151-pozice 123 (list 123)</t>
  </si>
  <si>
    <t>-839786081</t>
  </si>
  <si>
    <t>204</t>
  </si>
  <si>
    <t>Pozice 124-dodávka a montáž všech prací a dodávek, veškeré práce a dodávky popsané na v.č. 151-pozice 124 (list 124)</t>
  </si>
  <si>
    <t>-436587799</t>
  </si>
  <si>
    <t>205</t>
  </si>
  <si>
    <t>Pozice 125-dodávka a montáž všech prací a dodávek, veškeré práce a dodávky popsané na v.č. 151-pozice 125 (list 125)</t>
  </si>
  <si>
    <t>1687768537</t>
  </si>
  <si>
    <t>206</t>
  </si>
  <si>
    <t>Pozice 126-dodávka a montáž všech prací a dodávek, veškeré práce a dodávky popsané na v.č. 151-pozice 126 (list 126)</t>
  </si>
  <si>
    <t>818481469</t>
  </si>
  <si>
    <t>207</t>
  </si>
  <si>
    <t>Pozice 127-dodávka a montáž všech prací a dodávek, veškeré práce a dodávky popsané na v.č. 151-pozice 127 (list 127)</t>
  </si>
  <si>
    <t>1685616416</t>
  </si>
  <si>
    <t>208</t>
  </si>
  <si>
    <t>Pozice 128-dodávka a montáž všech prací a dodávek, veškeré práce a dodávky popsané na v.č. 151-pozice 128 (list 128)</t>
  </si>
  <si>
    <t>897073350</t>
  </si>
  <si>
    <t>209</t>
  </si>
  <si>
    <t>Pozice 129-dodávka a montáž všech prací a dodávek, veškeré práce a dodávky popsané na v.č. 151-pozice 129 (list 129)</t>
  </si>
  <si>
    <t>-1881990815</t>
  </si>
  <si>
    <t>210</t>
  </si>
  <si>
    <t>Pozice 130-dodávka a montáž všech prací a dodávek, veškeré práce a dodávky popsané na v.č. 151-pozice 130 (list 130)</t>
  </si>
  <si>
    <t>-882026683</t>
  </si>
  <si>
    <t>211</t>
  </si>
  <si>
    <t>Pozice 131-dodávka a montáž všech prací a dodávek, veškeré práce a dodávky popsané na v.č. 151-pozice 131 (list 131)</t>
  </si>
  <si>
    <t>-568772952</t>
  </si>
  <si>
    <t>212</t>
  </si>
  <si>
    <t>Pozice 132-dodávka a montáž všech prací a dodávek, veškeré práce a dodávky popsané na v.č. 151-pozice 132 (list 132)</t>
  </si>
  <si>
    <t>1715291456</t>
  </si>
  <si>
    <t>213</t>
  </si>
  <si>
    <t>Pozice 133-dodávka a montáž všech prací a dodávek, veškeré práce a dodávky popsané na v.č. 151-pozice 133 (list 133)</t>
  </si>
  <si>
    <t>310057498</t>
  </si>
  <si>
    <t>"viz v.č. 151-Pasportizace oken, dveří a mříží-prvek 133" 1</t>
  </si>
  <si>
    <t>214</t>
  </si>
  <si>
    <t>Pozice 134-dodávka a montáž všech prací a dodávek, veškeré práce a dodávky popsané na v.č. 151-pozice 134 (list 134)</t>
  </si>
  <si>
    <t>-1949013113</t>
  </si>
  <si>
    <t>"viz v.č. 151-Pasportizace oken, dveří a mříží-prvek 134" 1</t>
  </si>
  <si>
    <t>215</t>
  </si>
  <si>
    <t>Pozice 135-dodávka a montáž všech prací a dodávek, veškeré práce a dodávky popsané na v.č. 151-pozice 135 (list 135)</t>
  </si>
  <si>
    <t>-1417312762</t>
  </si>
  <si>
    <t>"viz v.č. 151-Pasportizace oken, dveří a mříží-prvek 135" 1</t>
  </si>
  <si>
    <t>216</t>
  </si>
  <si>
    <t>Pozice 136-dodávka a montáž všech prací a dodávek, veškeré práce a dodávky popsané na v.č. 151-pozice 136 (list 136)</t>
  </si>
  <si>
    <t>1718936730</t>
  </si>
  <si>
    <t>"viz v.č. 151-Pasportizace oken, dveří a mříží-prvek 136" 1</t>
  </si>
  <si>
    <t>217</t>
  </si>
  <si>
    <t>Pozice 137-dodávka a montáž všech prací a dodávek, veškeré práce a dodávky popsané na v.č. 151-pozice 137 (list 137)</t>
  </si>
  <si>
    <t>744998032</t>
  </si>
  <si>
    <t>"viz v.č. 151-Pasportizace oken, dveří a mříží-prvek 137" 1</t>
  </si>
  <si>
    <t>218</t>
  </si>
  <si>
    <t>Pozice 138-dodávka a montáž všech prací a dodávek, veškeré práce a dodávky popsané na v.č. 151-pozice 138 (list 138)</t>
  </si>
  <si>
    <t>-1210188091</t>
  </si>
  <si>
    <t>"viz v.č. 151-Pasportizace oken, dveří a mříží-prvek 138" 1</t>
  </si>
  <si>
    <t>219</t>
  </si>
  <si>
    <t>Pozice 139-dodávka a montáž všech prací a dodávek, veškeré práce a dodávky popsané na v.č. 151-pozice 139 (list 139)</t>
  </si>
  <si>
    <t>-941878976</t>
  </si>
  <si>
    <t>"viz v.č. 151-Pasportizace oken, dveří a mříží-prvek 139" 1</t>
  </si>
  <si>
    <t>220</t>
  </si>
  <si>
    <t>Pozice 140-dodávka a montáž všech prací a dodávek, veškeré práce a dodávky popsané na v.č. 151-pozice 140 (list 140)</t>
  </si>
  <si>
    <t>-1841555758</t>
  </si>
  <si>
    <t>"viz v.č. 151-Pasportizace oken, dveří a mříží-prvek 140" 1</t>
  </si>
  <si>
    <t>221</t>
  </si>
  <si>
    <t>Pozice 141-dodávka a montáž všech prací a dodávek, veškeré práce a dodávky popsané na v.č. 151-pozice 141 (list 141)</t>
  </si>
  <si>
    <t>-293460342</t>
  </si>
  <si>
    <t>"viz v.č. 151-Pasportizace oken, dveří a mříží-prvek 141" 1</t>
  </si>
  <si>
    <t>222</t>
  </si>
  <si>
    <t>Pozice 142-dodávka a montáž všech prací a dodávek, veškeré práce a dodávky popsané na v.č. 151-pozice 142 (list 142)</t>
  </si>
  <si>
    <t>-1384015124</t>
  </si>
  <si>
    <t>"viz v.č. 151-Pasportizace oken, dveří a mříží-prvek 142" 1</t>
  </si>
  <si>
    <t>223</t>
  </si>
  <si>
    <t>Pozice 143-dodávka a montáž všech prací a dodávek, veškeré práce a dodávky popsané na v.č. 151-pozice 143 (list 143)</t>
  </si>
  <si>
    <t>-1725598053</t>
  </si>
  <si>
    <t>"viz v.č. 151-Pasportizace oken, dveří a mříží-prvek 143" 1</t>
  </si>
  <si>
    <t>224</t>
  </si>
  <si>
    <t>Pozice 144-dodávka a montáž všech prací a dodávek, veškeré práce a dodávky popsané na v.č. 151-pozice 144 (list 144)</t>
  </si>
  <si>
    <t>239390577</t>
  </si>
  <si>
    <t>"viz v.č. 151-Pasportizace oken, dveří a mříží-prvek 144" 1</t>
  </si>
  <si>
    <t>225</t>
  </si>
  <si>
    <t>Pozice 145-dodávka a montáž všech prací a dodávek, veškeré práce a dodávky popsané na v.č. 151-pozice 145 (list 145)</t>
  </si>
  <si>
    <t>2012348590</t>
  </si>
  <si>
    <t>"viz v.č. 151-Pasportizace oken, dveří a mříží-prvek 145" 1</t>
  </si>
  <si>
    <t>226</t>
  </si>
  <si>
    <t>Pozice 146-dodávka a montáž všech prací a dodávek, veškeré práce a dodávky popsané na v.č. 151-pozice 146 (list 146)</t>
  </si>
  <si>
    <t>2099291870</t>
  </si>
  <si>
    <t>"viz v.č. 151-Pasportizace oken, dveří a mříží-prvek 146" 1</t>
  </si>
  <si>
    <t>227</t>
  </si>
  <si>
    <t>Pozice 147-dodávka a montáž všech prací a dodávek, veškeré práce a dodávky popsané na v.č. 151-pozice147 (list 147)</t>
  </si>
  <si>
    <t>1950017702</t>
  </si>
  <si>
    <t>"viz v.č. 151-Pasportizace oken, dveří a mříží-prvek 147" 1</t>
  </si>
  <si>
    <t>228</t>
  </si>
  <si>
    <t>Pozice 148-dodávka a montáž všech prací a dodávek, veškeré práce a dodávky popsané na v.č. 151-pozice 148 (list 148)</t>
  </si>
  <si>
    <t>2054155264</t>
  </si>
  <si>
    <t>"viz v.č. 151-Pasportizace oken, dveří a mříží-prvek 148" 1</t>
  </si>
  <si>
    <t>229</t>
  </si>
  <si>
    <t>Pozice 149-dodávka a montáž všech prací a dodávek, veškeré práce a dodávky popsané na v.č. 151-pozice 149 (list 149)</t>
  </si>
  <si>
    <t>56667581</t>
  </si>
  <si>
    <t>"viz v.č. 151-Pasportizace oken, dveří a mříží-prvek 149" 1</t>
  </si>
  <si>
    <t>230</t>
  </si>
  <si>
    <t>Pozice 150-dodávka a montáž všech prací a dodávek, veškeré práce a dodávky popsané na v.č. 151-pozice 150 (list 150)</t>
  </si>
  <si>
    <t>408852056</t>
  </si>
  <si>
    <t>"viz v.č. 151-Pasportizace oken, dveří a mříží-prvek 150" 1</t>
  </si>
  <si>
    <t>231</t>
  </si>
  <si>
    <t>Pozice 151-dodávka a montáž všech prací a dodávek, veškeré práce a dodávky popsané na v.č. 151-pozice 151 (list 151)</t>
  </si>
  <si>
    <t>-806520917</t>
  </si>
  <si>
    <t>"viz v.č. 151-Pasportizace oken, dveří a mříží-prvek 151" 1</t>
  </si>
  <si>
    <t>232</t>
  </si>
  <si>
    <t>Pozice 152-dodávka a montáž všech prací a dodávek, veškeré práce a dodávky popsané na v.č. 151-pozice 152 (list 152)</t>
  </si>
  <si>
    <t>-1572340346</t>
  </si>
  <si>
    <t>"viz v.č. 151-Pasportizace oken, dveří a mříží-prvek 152" 1</t>
  </si>
  <si>
    <t>233</t>
  </si>
  <si>
    <t>Pozice 153-dodávka a montáž všech prací a dodávek, veškeré práce a dodávky popsané na v.č. 151-pozice 153 (list 153)</t>
  </si>
  <si>
    <t>2006897535</t>
  </si>
  <si>
    <t>"viz v.č. 151-Pasportizace oken, dveří a mříží-prvek 153" 1</t>
  </si>
  <si>
    <t>234</t>
  </si>
  <si>
    <t>Pozice 154-dodávka a montáž všech prací a dodávek, veškeré práce a dodávky popsané na v.č. 151-pozice 154 (list 154)</t>
  </si>
  <si>
    <t>1607152373</t>
  </si>
  <si>
    <t>"viz v.č. 151-Pasportizace oken, dveří a mříží-prvek 154" 1</t>
  </si>
  <si>
    <t>235</t>
  </si>
  <si>
    <t>Pozice 155-dodávka a montáž všech prací a dodávek, veškeré práce a dodávky popsané na v.č. 151-pozice 155 (list 155)</t>
  </si>
  <si>
    <t>-601219185</t>
  </si>
  <si>
    <t>"viz v.č. 151-Pasportizace oken, dveří a mříží-prvek 155" 1</t>
  </si>
  <si>
    <t>236</t>
  </si>
  <si>
    <t>Pozice 156-dodávka a montáž všech prací a dodávek, veškeré práce a dodávky popsané na v.č. 151-pozice 156 (list 156)</t>
  </si>
  <si>
    <t>672467306</t>
  </si>
  <si>
    <t>"viz v.č. 151-Pasportizace oken, dveří a mříží-prvek 156" 1</t>
  </si>
  <si>
    <t>237</t>
  </si>
  <si>
    <t>Pozice 157-dodávka a montáž všech prací a dodávek, veškeré práce a dodávky popsané na v.č. 151-pozice 157 (list 157)</t>
  </si>
  <si>
    <t>-1846005456</t>
  </si>
  <si>
    <t>"viz v.č. 151-Pasportizace oken, dveří a mříží-prvek 157" 1</t>
  </si>
  <si>
    <t>238</t>
  </si>
  <si>
    <t>Pozice 158-dodávka a montáž všech prací a dodávek, veškeré práce a dodávky popsané na v.č. 151-pozice 158 (list 158)</t>
  </si>
  <si>
    <t>-1439258023</t>
  </si>
  <si>
    <t>"viz v.č. 151-Pasportizace oken, dveří a mříží-prvek 158" 1</t>
  </si>
  <si>
    <t>239</t>
  </si>
  <si>
    <t>Pozice 159-dodávka a montáž všech prací a dodávek, veškeré práce a dodávky popsané na v.č. 151-pozice 159 (list 159)</t>
  </si>
  <si>
    <t>1379387173</t>
  </si>
  <si>
    <t>"viz v.č. 151-Pasportizace oken, dveří a mříží-prvek 159" 1</t>
  </si>
  <si>
    <t>240</t>
  </si>
  <si>
    <t>Pozice 160-dodávka a montáž všech prací a dodávek, veškeré práce a dodávky popsané na v.č. 151-pozice 160 (list 160)</t>
  </si>
  <si>
    <t>446588615</t>
  </si>
  <si>
    <t>"viz v.č. 151-Pasportizace oken, dveří a mříží-prvek 160" 1</t>
  </si>
  <si>
    <t>241</t>
  </si>
  <si>
    <t>Pozice 161-dodávka a montáž všech prací a dodávek, veškeré práce a dodávky popsané na v.č. 151-pozice 161 (list 161)</t>
  </si>
  <si>
    <t>-888267495</t>
  </si>
  <si>
    <t>"viz v.č. 151-Pasportizace oken, dveří a mříží-prvek 161" 1</t>
  </si>
  <si>
    <t>242</t>
  </si>
  <si>
    <t>Pozice 162-dodávka a montáž všech prací a dodávek, veškeré práce a dodávky popsané na v.č. 151-pozice 162 (list 162)</t>
  </si>
  <si>
    <t>1336487287</t>
  </si>
  <si>
    <t>"viz v.č. 151-Pasportizace oken, dveří a mříží-prvek 162" 1</t>
  </si>
  <si>
    <t>243</t>
  </si>
  <si>
    <t>Pozice 163-dodávka a montáž všech prací a dodávek, veškeré práce a dodávky popsané na v.č. 151-pozice 163 (list 163)</t>
  </si>
  <si>
    <t>-652205588</t>
  </si>
  <si>
    <t>"viz v.č. 151-Pasportizace oken, dveří a mříží-prvek 163" 1</t>
  </si>
  <si>
    <t>244</t>
  </si>
  <si>
    <t>Pozice 164-dodávka a montáž všech prací a dodávek, veškeré práce a dodávky popsané na v.č. 151-pozice 164 (list 164)</t>
  </si>
  <si>
    <t>-702541585</t>
  </si>
  <si>
    <t>"viz v.č. 151-Pasportizace oken, dveří a mříží-prvek 164" 1</t>
  </si>
  <si>
    <t>245</t>
  </si>
  <si>
    <t>Pozice 165-dodávka a montáž všech prací a dodávek, veškeré práce a dodávky popsané na v.č. 151-pozice 165 (list 165)</t>
  </si>
  <si>
    <t>93102494</t>
  </si>
  <si>
    <t>"viz v.č. 151-Pasportizace oken, dveří a mříží-prvek 165" 1</t>
  </si>
  <si>
    <t>246</t>
  </si>
  <si>
    <t>Pozice 166-dodávka a montáž všech prací a dodávek, veškeré práce a dodávky popsané na v.č. 151-pozice 166 (list 166)</t>
  </si>
  <si>
    <t>175298156</t>
  </si>
  <si>
    <t>"viz v.č. 151-Pasportizace oken, dveří a mříží-prvek 166" 1</t>
  </si>
  <si>
    <t>247</t>
  </si>
  <si>
    <t>Pozice 167-dodávka a montáž všech prací a dodávek, veškeré práce a dodávky popsané na v.č. 151-pozice 167 (list 167)</t>
  </si>
  <si>
    <t>-858755350</t>
  </si>
  <si>
    <t>"viz v.č. 151-Pasportizace oken, dveří a mříží-prvek 167" 1</t>
  </si>
  <si>
    <t>248</t>
  </si>
  <si>
    <t>Pozice 168-dodávka a montáž všech prací a dodávek, veškeré práce a dodávky popsané na v.č. 151-pozice 168 (list 168)</t>
  </si>
  <si>
    <t>1722216205</t>
  </si>
  <si>
    <t>"viz v.č. 151-Pasportizace oken, dveří a mříží-prvek 168" 1</t>
  </si>
  <si>
    <t>249</t>
  </si>
  <si>
    <t>Pozice 169-dodávka a montáž všech prací a dodávek, veškeré práce a dodávky popsané na v.č. 151-pozice 169 (list 169)</t>
  </si>
  <si>
    <t>2059537476</t>
  </si>
  <si>
    <t>"viz v.č. 151-Pasportizace oken, dveří a mříží-prvek 169" 1</t>
  </si>
  <si>
    <t>250</t>
  </si>
  <si>
    <t>Pozice 170-dodávka a montáž všech prací a dodávek, veškeré práce a dodávky popsané na v.č. 151-pozice 170 (list 170)</t>
  </si>
  <si>
    <t>-867050159</t>
  </si>
  <si>
    <t>"viz v.č. 151-Pasportizace oken, dveří a mříží-prvek 170" 1</t>
  </si>
  <si>
    <t>251</t>
  </si>
  <si>
    <t>Pozice 171-dodávka a montáž všech prací a dodávek, veškeré práce a dodávky popsané na v.č. 151-pozice 171 (list 171)</t>
  </si>
  <si>
    <t>-2001377759</t>
  </si>
  <si>
    <t>"viz v.č. 151-Pasportizace oken, dveří a mříží-prvek 171" 1</t>
  </si>
  <si>
    <t>252</t>
  </si>
  <si>
    <t>Pozice 172-dodávka a montáž všech prací a dodávek, veškeré práce a dodávky popsané na v.č. 151-pozice 172 (list 172)</t>
  </si>
  <si>
    <t>1444847459</t>
  </si>
  <si>
    <t>"viz v.č. 151-Pasportizace oken, dveří a mříží-prvek 172" 1</t>
  </si>
  <si>
    <t>253</t>
  </si>
  <si>
    <t>Pozice 173-dodávka a montáž všech prací a dodávek, veškeré práce a dodávky popsané na v.č. 151-pozice 173 (list 173)</t>
  </si>
  <si>
    <t>86051454</t>
  </si>
  <si>
    <t>"viz v.č. 151-Pasportizace oken, dveří a mříží-prvek 173" 1</t>
  </si>
  <si>
    <t>254</t>
  </si>
  <si>
    <t>Pozice 174-dodávka a montáž všech prací a dodávek, veškeré práce a dodávky popsané na v.č. 151-pozice 174 (list 174)</t>
  </si>
  <si>
    <t>16316612</t>
  </si>
  <si>
    <t>"viz v.č. 151-Pasportizace oken, dveří a mříží-prvek 174" 1</t>
  </si>
  <si>
    <t>255</t>
  </si>
  <si>
    <t>Pozice 175-dodávka a montáž všech prací a dodávek, veškeré práce a dodávky popsané na v.č. 151-pozice 175 (list 175)</t>
  </si>
  <si>
    <t>-319593557</t>
  </si>
  <si>
    <t>"viz v.č. 151-Pasportizace oken, dveří a mříží-prvek 175" 1</t>
  </si>
  <si>
    <t>256</t>
  </si>
  <si>
    <t>Pozice 176-dodávka a montáž všech prací a dodávek, veškeré práce a dodávky popsané na v.č. 151-pozice 176 (list 176)</t>
  </si>
  <si>
    <t>1295381214</t>
  </si>
  <si>
    <t>"viz v.č. 151-Pasportizace oken, dveří a mříží-prvek 176" 1</t>
  </si>
  <si>
    <t>257</t>
  </si>
  <si>
    <t>Pozice 177-dodávka a montáž všech prací a dodávek, veškeré práce a dodávky popsané na v.č. 151-pozice 177 (list 177)</t>
  </si>
  <si>
    <t>583007933</t>
  </si>
  <si>
    <t>"viz v.č. 151-Pasportizace oken, dveří a mříží-prvek 177" 1</t>
  </si>
  <si>
    <t>258</t>
  </si>
  <si>
    <t>Pozice 178-dodávka a montáž všech prací a dodávek, veškeré práce a dodávky popsané na v.č. 151-pozice 178 (list 178)</t>
  </si>
  <si>
    <t>-1343417443</t>
  </si>
  <si>
    <t>"viz v.č. 151-Pasportizace oken, dveří a mříží-prvek 178" 1</t>
  </si>
  <si>
    <t>259</t>
  </si>
  <si>
    <t>Pozice 179-dodávka a montáž všech prací a dodávek, veškeré práce a dodávky popsané na v.č. 151-pozice 179 (list 179)</t>
  </si>
  <si>
    <t>-975889929</t>
  </si>
  <si>
    <t>"viz v.č. 151-Pasportizace oken, dveří a mříží-prvek 179" 1</t>
  </si>
  <si>
    <t>260</t>
  </si>
  <si>
    <t>Pozice 180-dodávka a montáž všech prací a dodávek, veškeré práce a dodávky popsané na v.č. 151-pozice 180 (list 180)</t>
  </si>
  <si>
    <t>-2146449008</t>
  </si>
  <si>
    <t>"viz v.č. 151-Pasportizace oken, dveří a mříží-prvek 180" 1</t>
  </si>
  <si>
    <t>261</t>
  </si>
  <si>
    <t>Pozice 181-dodávka a montáž všech prací a dodávek, veškeré práce a dodávky popsané na v.č. 151-pozice 181 (list 181)</t>
  </si>
  <si>
    <t>509935564</t>
  </si>
  <si>
    <t>"viz v.č. 151-Pasportizace oken, dveří a mříží-prvek 181" 1</t>
  </si>
  <si>
    <t>262</t>
  </si>
  <si>
    <t>Pozice 182-dodávka a montáž všech prací a dodávek, veškeré práce a dodávky popsané na v.č. 151-pozice 182 (list 182)</t>
  </si>
  <si>
    <t>-263643589</t>
  </si>
  <si>
    <t>"viz v.č. 151-Pasportizace oken, dveří a mříží-prvek 182" 1</t>
  </si>
  <si>
    <t>263</t>
  </si>
  <si>
    <t>Pozice 183-dodávka a montáž všech prací a dodávek, veškeré práce a dodávky popsané na v.č. 151-pozice 183 (list 183)</t>
  </si>
  <si>
    <t>-1395262270</t>
  </si>
  <si>
    <t>"viz v.č. 151-Pasportizace oken, dveří a mříží-prvek 183" 1</t>
  </si>
  <si>
    <t>264</t>
  </si>
  <si>
    <t>Pozice 184-dodávka a montáž všech prací a dodávek, veškeré práce a dodávky popsané na v.č. 151-pozice 184 (list 184)</t>
  </si>
  <si>
    <t>466946080</t>
  </si>
  <si>
    <t>"viz v.č. 151-Pasportizace oken, dveří a mříží-prvek 184" 1</t>
  </si>
  <si>
    <t>265</t>
  </si>
  <si>
    <t>Pozice 185-dodávka a montáž všech prací a dodávek, veškeré práce a dodávky popsané na v.č. 151-pozice 185 (list 185)</t>
  </si>
  <si>
    <t>780103267</t>
  </si>
  <si>
    <t>"viz v.č. 151-Pasportizace oken, dveří a mříží-prvek 185" 1</t>
  </si>
  <si>
    <t>266</t>
  </si>
  <si>
    <t>Pozice 186-dodávka a montáž všech prací a dodávek, veškeré práce a dodávky popsané na v.č. 151-pozice 186 (list 186)</t>
  </si>
  <si>
    <t>-1953153921</t>
  </si>
  <si>
    <t>"viz v.č. 151-Pasportizace oken, dveří a mříží-prvek 186" 1</t>
  </si>
  <si>
    <t>267</t>
  </si>
  <si>
    <t>Pozice 187-dodávka a montáž všech prací a dodávek, veškeré práce a dodávky popsané na v.č. 151-pozice 187 (list 187)</t>
  </si>
  <si>
    <t>2030945194</t>
  </si>
  <si>
    <t>"viz v.č. 151-Pasportizace oken, dveří a mříží-prvek 187" 1</t>
  </si>
  <si>
    <t>268</t>
  </si>
  <si>
    <t>Pozice 188-dodávka a montáž všech prací a dodávek, veškeré práce a dodávky popsané na v.č. 151-pozice 188 (list 188)</t>
  </si>
  <si>
    <t>-1337861580</t>
  </si>
  <si>
    <t>"viz v.č. 151-Pasportizace oken, dveří a mříží-prvek 188" 1</t>
  </si>
  <si>
    <t>269</t>
  </si>
  <si>
    <t>Pozice 189-dodávka a montáž všech prací a dodávek, veškeré práce a dodávky popsané na v.č. 151-pozice 189 (list 189)</t>
  </si>
  <si>
    <t>-813954253</t>
  </si>
  <si>
    <t>"viz v.č. 151-Pasportizace oken, dveří a mříží-prvek 189" 1</t>
  </si>
  <si>
    <t>270</t>
  </si>
  <si>
    <t>Pozice 190-dodávka a montáž všech prací a dodávek, veškeré práce a dodávky popsané na v.č. 151-pozice 190 (list 190)</t>
  </si>
  <si>
    <t>2143685877</t>
  </si>
  <si>
    <t>"viz v.č. 151-Pasportizace oken, dveří a mříží-prvek 190" 1</t>
  </si>
  <si>
    <t>271</t>
  </si>
  <si>
    <t>Pozice 191-dodávka a montáž všech prací a dodávek, veškeré práce a dodávky popsané na v.č. 151-pozice 191 (list 191)</t>
  </si>
  <si>
    <t>-682904438</t>
  </si>
  <si>
    <t>"viz v.č. 151-Pasportizace oken, dveří a mříží-prvek 191" 1</t>
  </si>
  <si>
    <t>272</t>
  </si>
  <si>
    <t>Pozice 192-dodávka a montáž všech prací a dodávek, veškeré práce a dodávky popsané na v.č. 151-pozice 192 (list 192)</t>
  </si>
  <si>
    <t>-124698516</t>
  </si>
  <si>
    <t>"viz v.č. 151-Pasportizace oken, dveří a mříží-prvek 192" 1</t>
  </si>
  <si>
    <t>273</t>
  </si>
  <si>
    <t>Pozice 193-dodávka a montáž všech prací a dodávek, veškeré práce a dodávky popsané na v.č. 151-pozice 193 (list 193)</t>
  </si>
  <si>
    <t>-1514880071</t>
  </si>
  <si>
    <t>"viz v.č. 151-Pasportizace oken, dveří a mříží-prvek 193" 1</t>
  </si>
  <si>
    <t>274</t>
  </si>
  <si>
    <t>Pozice 194-dodávka a montáž všech prací a dodávek, veškeré práce a dodávky popsané na v.č. 151-pozice 194 (list 194)</t>
  </si>
  <si>
    <t>-64658070</t>
  </si>
  <si>
    <t>"viz v.č. 151-Pasportizace oken, dveří a mříží-prvek 194" 1</t>
  </si>
  <si>
    <t>275</t>
  </si>
  <si>
    <t>Pozice 195-dodávka a montáž všech prací a dodávek, veškeré práce a dodávky popsané na v.č. 151-pozice 195 (list 195)</t>
  </si>
  <si>
    <t>1343311533</t>
  </si>
  <si>
    <t>"viz v.č. 151-Pasportizace oken, dveří a mříží-prvek 195" 1</t>
  </si>
  <si>
    <t>276</t>
  </si>
  <si>
    <t>Pozice 196-dodávka a montáž všech prací a dodávek, veškeré práce a dodávky popsané na v.č. 151-pozice 196 (list 196)</t>
  </si>
  <si>
    <t>-1455214628</t>
  </si>
  <si>
    <t>"viz v.č. 151-Pasportizace oken, dveří a mříží-prvek 196" 1</t>
  </si>
  <si>
    <t>277</t>
  </si>
  <si>
    <t>Pozice 197-dodávka a montáž všech prací a dodávek, veškeré práce a dodávky popsané na v.č. 151-pozice 197 (list 197)</t>
  </si>
  <si>
    <t>-1761371785</t>
  </si>
  <si>
    <t>"viz v.č. 151-Pasportizace oken, dveří a mříží-prvek 197" 1</t>
  </si>
  <si>
    <t>278</t>
  </si>
  <si>
    <t>Pozice 198-dodávka a montáž všech prací a dodávek, veškeré práce a dodávky popsané na v.č. 151-pozice 198 (list 198)</t>
  </si>
  <si>
    <t>-458840450</t>
  </si>
  <si>
    <t>"viz v.č. 151-Pasportizace oken, dveří a mříží-prvek 198" 1</t>
  </si>
  <si>
    <t>279</t>
  </si>
  <si>
    <t>Pozice 199-dodávka a montáž všech prací a dodávek, veškeré práce a dodávky popsané na v.č. 151-pozice 199 (list 199)</t>
  </si>
  <si>
    <t>-1414232976</t>
  </si>
  <si>
    <t>"viz v.č. 151-Pasportizace oken, dveří a mříží-prvek 199" 1</t>
  </si>
  <si>
    <t>280</t>
  </si>
  <si>
    <t>Pozice 200-dodávka a montáž všech prací a dodávek, veškeré práce a dodávky popsané na v.č. 151-pozice 200 (list 200)</t>
  </si>
  <si>
    <t>-1840549208</t>
  </si>
  <si>
    <t>"viz v.č. 151-Pasportizace oken, dveří a mříží-prvek 200" 1</t>
  </si>
  <si>
    <t>281</t>
  </si>
  <si>
    <t>Pozice 201-dodávka a montáž všech prací a dodávek, veškeré práce a dodávky popsané na v.č. 151-pozice 201 (list 201)</t>
  </si>
  <si>
    <t>1609504149</t>
  </si>
  <si>
    <t>"viz v.č. 151-Pasportizace oken, dveří a mříží-prvek 201" 1</t>
  </si>
  <si>
    <t>282</t>
  </si>
  <si>
    <t>Pozice 202-dodávka a montáž všech prací a dodávek, veškeré práce a dodávky popsané na v.č. 151-pozice 202 (list 202)</t>
  </si>
  <si>
    <t>1055451654</t>
  </si>
  <si>
    <t>"viz v.č. 151-Pasportizace oken, dveří a mříží-prvek 202" 1</t>
  </si>
  <si>
    <t>283</t>
  </si>
  <si>
    <t>Pozice 203-dodávka a montáž všech prací a dodávek, veškeré práce a dodávky popsané na v.č. 151-pozice 203 (list 203)</t>
  </si>
  <si>
    <t>-522863784</t>
  </si>
  <si>
    <t>"viz v.č. 151-Pasportizace oken, dveří a mříží-prvek 203" 1</t>
  </si>
  <si>
    <t>284</t>
  </si>
  <si>
    <t>Pozice 204-dodávka a montáž všech prací a dodávek, veškeré práce a dodávky popsané na v.č. 151-pozice 204 (list 204)</t>
  </si>
  <si>
    <t>-1941980232</t>
  </si>
  <si>
    <t>"viz v.č. 151-Pasportizace oken, dveří a mříží-prvek 204" 1</t>
  </si>
  <si>
    <t>285</t>
  </si>
  <si>
    <t>Pozice 205-dodávka a montáž všech prací a dodávek, veškeré práce a dodávky popsané na v.č. 151-pozice 205 (list 205)</t>
  </si>
  <si>
    <t>1182624712</t>
  </si>
  <si>
    <t>"viz v.č. 151-Pasportizace oken, dveří a mříží-prvek 205" 1</t>
  </si>
  <si>
    <t>286</t>
  </si>
  <si>
    <t>Pozice 206-dodávka a montáž všech prací a dodávek, veškeré práce a dodávky popsané na v.č. 151-pozice 206 (list 206)</t>
  </si>
  <si>
    <t>-1715553972</t>
  </si>
  <si>
    <t>"viz v.č. 151-Pasportizace oken, dveří a mříží-prvek 206" 1</t>
  </si>
  <si>
    <t>287</t>
  </si>
  <si>
    <t>Pozice 207-dodávka a montáž všech prací a dodávek, veškeré práce a dodávky popsané na v.č. 151-pozice 207 (list 207)</t>
  </si>
  <si>
    <t>-1019838486</t>
  </si>
  <si>
    <t>"viz v.č. 151-Pasportizace oken, dveří a mříží-prvek 207" 1</t>
  </si>
  <si>
    <t>288</t>
  </si>
  <si>
    <t>Pozice 208-dodávka a montáž všech prací a dodávek, veškeré práce a dodávky popsané na v.č. 151-pozice 208 (list 208)</t>
  </si>
  <si>
    <t>-515551625</t>
  </si>
  <si>
    <t>"viz v.č. 151-Pasportizace oken, dveří a mříží-prvek 208" 1</t>
  </si>
  <si>
    <t>289</t>
  </si>
  <si>
    <t>Pozice 209-dodávka a montáž všech prací a dodávek, veškeré práce a dodávky popsané na v.č. 151-pozice 209 (list 209)</t>
  </si>
  <si>
    <t>-829880694</t>
  </si>
  <si>
    <t>"viz v.č. 151-Pasportizace oken, dveří a mříží-prvek 209" 1</t>
  </si>
  <si>
    <t>290</t>
  </si>
  <si>
    <t>Pozice 210-dodávka a montáž všech prací a dodávek, veškeré práce a dodávky popsané na v.č. 151-pozice 210 (list 210)</t>
  </si>
  <si>
    <t>1673265709</t>
  </si>
  <si>
    <t>"viz v.č. 151-Pasportizace oken, dveří a mříží-prvek 210" 1</t>
  </si>
  <si>
    <t>291</t>
  </si>
  <si>
    <t>Pozice 211-dodávka a montáž všech prací a dodávek, veškeré práce a dodávky popsané na v.č. 151-pozice 211 (list 211)</t>
  </si>
  <si>
    <t>2141879091</t>
  </si>
  <si>
    <t>"viz v.č. 151-Pasportizace oken, dveří a mříží-prvek 211" 1</t>
  </si>
  <si>
    <t>292</t>
  </si>
  <si>
    <t>Pozice 212-dodávka a montáž všech prací a dodávek, veškeré práce a dodávky popsané na v.č. 151-pozice 212 (list 212)</t>
  </si>
  <si>
    <t>-310318581</t>
  </si>
  <si>
    <t>"viz v.č. 151-Pasportizace oken, dveří a mříží-prvek 212" 1</t>
  </si>
  <si>
    <t>293</t>
  </si>
  <si>
    <t>Pozice 213-dodávka a montáž všech prací a dodávek, veškeré práce a dodávky popsané na v.č. 151-pozice 213 (list 213)</t>
  </si>
  <si>
    <t>415556805</t>
  </si>
  <si>
    <t>"viz v.č. 151-Pasportizace oken, dveří a mříží-prvek 213" 1</t>
  </si>
  <si>
    <t>294</t>
  </si>
  <si>
    <t>Pozice 214-dodávka a montáž všech prací a dodávek, veškeré práce a dodávky popsané na v.č. 151-pozice 214 (list 214)</t>
  </si>
  <si>
    <t>-150762415</t>
  </si>
  <si>
    <t>"viz v.č. 151-Pasportizace oken, dveří a mříží-prvek 214" 1</t>
  </si>
  <si>
    <t>295</t>
  </si>
  <si>
    <t>Pozice 215-dodávka a montáž všech prací a dodávek, veškeré práce a dodávky popsané na v.č. 151-pozice 215 (list 215)</t>
  </si>
  <si>
    <t>1257042117</t>
  </si>
  <si>
    <t>"viz v.č. 151-Pasportizace oken, dveří a mříží-prvek 215" 1</t>
  </si>
  <si>
    <t>296</t>
  </si>
  <si>
    <t>Pozice 216-dodávka a montáž všech prací a dodávek, veškeré práce a dodávky popsané na v.č. 151-pozice 216 (list 216)</t>
  </si>
  <si>
    <t>-1554198194</t>
  </si>
  <si>
    <t>"viz v.č. 151-Pasportizace oken, dveří a mříží-prvek 216" 1</t>
  </si>
  <si>
    <t>297</t>
  </si>
  <si>
    <t>Pozice 217-dodávka a montáž všech prací a dodávek, veškeré práce a dodávky popsané na v.č. 151-pozice 217 (list 217)</t>
  </si>
  <si>
    <t>-2012464996</t>
  </si>
  <si>
    <t>"viz v.č. 151-Pasportizace oken, dveří a mříží-prvek 217" 1</t>
  </si>
  <si>
    <t>298</t>
  </si>
  <si>
    <t>Pozice 218-dodávka a montáž všech prací a dodávek, veškeré práce a dodávky popsané na v.č. 151-pozice 218 (list 218)</t>
  </si>
  <si>
    <t>1045118114</t>
  </si>
  <si>
    <t>"viz v.č. 151-Pasportizace oken, dveří a mříží-prvek 218" 1</t>
  </si>
  <si>
    <t>299</t>
  </si>
  <si>
    <t>Pozice 219-dodávka a montáž všech prací a dodávek, veškeré práce a dodávky popsané na v.č. 151-pozice 219 (list 219)</t>
  </si>
  <si>
    <t>-1151826113</t>
  </si>
  <si>
    <t>"viz v.č. 151-Pasportizace oken, dveří a mříží-prvek 219" 1</t>
  </si>
  <si>
    <t>300</t>
  </si>
  <si>
    <t>Pozice 220-dodávka a montáž všech prací a dodávek, veškeré práce a dodávky popsané na v.č. 151-pozice 220 (list 220)</t>
  </si>
  <si>
    <t>-2131364604</t>
  </si>
  <si>
    <t>"viz v.č. 151-Pasportizace oken, dveří a mříží-prvek 220" 1</t>
  </si>
  <si>
    <t>301</t>
  </si>
  <si>
    <t>Pozice 221-dodávka a montáž všech prací a dodávek, veškeré práce a dodávky popsané na v.č. 151-pozice 221 (list 221)</t>
  </si>
  <si>
    <t>-1459167602</t>
  </si>
  <si>
    <t>"viz v.č. 151-Pasportizace oken, dveří a mříží-prvek 221" 1</t>
  </si>
  <si>
    <t>302</t>
  </si>
  <si>
    <t>Pozice 222-dodávka a montáž všech prací a dodávek, veškeré práce a dodávky popsané na v.č. 151-pozice 222 (list 222)</t>
  </si>
  <si>
    <t>-1344693604</t>
  </si>
  <si>
    <t>"viz v.č. 151-Pasportizace oken, dveří a mříží-prvek 222" 1</t>
  </si>
  <si>
    <t>303</t>
  </si>
  <si>
    <t>Pozice 223-dodávka a montáž všech prací a dodávek, veškeré práce a dodávky popsané na v.č. 151-pozice 223 (list 223)</t>
  </si>
  <si>
    <t>-2007853414</t>
  </si>
  <si>
    <t>"viz v.č. 151-Pasportizace oken, dveří a mříží-prvek 223" 1</t>
  </si>
  <si>
    <t>304</t>
  </si>
  <si>
    <t>Pozice 224-dodávka a montáž všech prací a dodávek, veškeré práce a dodávky popsané na v.č. 151-pozice 224 (list 224)</t>
  </si>
  <si>
    <t>-1257286874</t>
  </si>
  <si>
    <t>"viz v.č. 151-Pasportizace oken, dveří a mříží-prvek 224" 1</t>
  </si>
  <si>
    <t>305</t>
  </si>
  <si>
    <t>Pozice 225-dodávka a montáž všech prací a dodávek, veškeré práce a dodávky popsané na v.č. 151-pozice 225 (list 225)</t>
  </si>
  <si>
    <t>-1567627372</t>
  </si>
  <si>
    <t>"viz v.č. 151-Pasportizace oken, dveří a mříží-prvek 225" 1</t>
  </si>
  <si>
    <t>306</t>
  </si>
  <si>
    <t>Pozice 226-dodávka a montáž všech prací a dodávek, veškeré práce a dodávky popsané na v.č. 151-pozice 226 (list 226)</t>
  </si>
  <si>
    <t>1688416643</t>
  </si>
  <si>
    <t>"viz v.č. 151-Pasportizace oken, dveří a mříží-prvek 226" 1</t>
  </si>
  <si>
    <t>307</t>
  </si>
  <si>
    <t>Pozice 227-dodávka a montáž všech prací a dodávek, veškeré práce a dodávky popsané na v.č. 151-pozice 227 (list 227)</t>
  </si>
  <si>
    <t>-777249416</t>
  </si>
  <si>
    <t>"viz v.č. 151-Pasportizace oken, dveří a mříží-prvek 227" 1</t>
  </si>
  <si>
    <t>308</t>
  </si>
  <si>
    <t>Pozice 228-dodávka a montáž všech prací a dodávek, veškeré práce a dodávky popsané na v.č. 151-pozice 228 (list 228)</t>
  </si>
  <si>
    <t>1824277690</t>
  </si>
  <si>
    <t>"viz v.č. 151-Pasportizace oken, dveří a mříží-prvek 228" 1</t>
  </si>
  <si>
    <t>309</t>
  </si>
  <si>
    <t>Pozice 229-dodávka a montáž všech prací a dodávek, veškeré práce a dodávky popsané na v.č. 151-pozice 229 (list 229)</t>
  </si>
  <si>
    <t>-967605502</t>
  </si>
  <si>
    <t>"viz v.č. 151-Pasportizace oken, dveří a mříží-prvek 229" 1</t>
  </si>
  <si>
    <t>310</t>
  </si>
  <si>
    <t>Pozice 230-dodávka a montáž všech prací a dodávek, veškeré práce a dodávky popsané na v.č. 151-pozice 230 (list 230)</t>
  </si>
  <si>
    <t>-2027342744</t>
  </si>
  <si>
    <t>"viz v.č. 151-Pasportizace oken, dveří a mříží-prvek 230" 1</t>
  </si>
  <si>
    <t>311</t>
  </si>
  <si>
    <t>Pozice 231-dodávka a montáž všech prací a dodávek, veškeré práce a dodávky popsané na v.č. 151-pozice 231 (list 231)</t>
  </si>
  <si>
    <t>1503868758</t>
  </si>
  <si>
    <t>"viz v.č. 151-Pasportizace oken, dveří a mříží-prvek 231" 1</t>
  </si>
  <si>
    <t>312</t>
  </si>
  <si>
    <t>Pozice 232-dodávka a montáž všech prací a dodávek, veškeré práce a dodávky popsané na v.č. 151-pozice 232 (list 232)</t>
  </si>
  <si>
    <t>-739097253</t>
  </si>
  <si>
    <t>"viz v.č. 151-Pasportizace oken, dveří a mříží-prvek 232" 1</t>
  </si>
  <si>
    <t>313</t>
  </si>
  <si>
    <t>Pozice 233-dodávka a montáž všech prací a dodávek, veškeré práce a dodávky popsané na v.č. 151-pozice 233 (list 233)</t>
  </si>
  <si>
    <t>1094213439</t>
  </si>
  <si>
    <t>"viz v.č. 151-Pasportizace oken, dveří a mříží-prvek 233" 1</t>
  </si>
  <si>
    <t>314</t>
  </si>
  <si>
    <t>Pozice 234-dodávka a montáž všech prací a dodávek, veškeré práce a dodávky popsané na v.č. 151-pozice 234 (list 234)</t>
  </si>
  <si>
    <t>-1280217752</t>
  </si>
  <si>
    <t>"viz v.č. 151-Pasportizace oken, dveří a mříží-prvek 234" 1</t>
  </si>
  <si>
    <t>315</t>
  </si>
  <si>
    <t>Pozice 235-dodávka a montáž všech prací a dodávek, veškeré práce a dodávky popsané na v.č. 151-pozice 235 (list 235)</t>
  </si>
  <si>
    <t>1034508607</t>
  </si>
  <si>
    <t>"viz v.č. 151-Pasportizace oken, dveří a mříží-prvek 235" 1</t>
  </si>
  <si>
    <t>316</t>
  </si>
  <si>
    <t>Pozice 236-dodávka a montáž všech prací a dodávek, veškeré práce a dodávky popsané na v.č. 151-pozice 236 (list 236)</t>
  </si>
  <si>
    <t>17838521</t>
  </si>
  <si>
    <t>"viz v.č. 151-Pasportizace oken, dveří a mříží-prvek 236" 1</t>
  </si>
  <si>
    <t>317</t>
  </si>
  <si>
    <t>Pozice 237-dodávka a montáž všech prací a dodávek, veškeré práce a dodávky popsané na v.č. 151-pozice 237 (list 237)</t>
  </si>
  <si>
    <t>697308234</t>
  </si>
  <si>
    <t>"viz v.č. 151-Pasportizace oken, dveří a mříží-prvek 237" 1</t>
  </si>
  <si>
    <t>318</t>
  </si>
  <si>
    <t>Pozice 238-dodávka a montáž všech prací a dodávek, veškeré práce a dodávky popsané na v.č. 151-pozice 238 (list 238)</t>
  </si>
  <si>
    <t>-223086163</t>
  </si>
  <si>
    <t>"viz v.č. 151-Pasportizace oken, dveří a mříží-prvek 238" 1</t>
  </si>
  <si>
    <t>319</t>
  </si>
  <si>
    <t>Pozice 239-dodávka a montáž všech prací a dodávek, veškeré práce a dodávky popsané na v.č. 151-pozice 239 (list 239)</t>
  </si>
  <si>
    <t>361915899</t>
  </si>
  <si>
    <t>"viz v.č. 151-Pasportizace oken, dveří a mříží-prvek 239" 1</t>
  </si>
  <si>
    <t>320</t>
  </si>
  <si>
    <t>Pozice 240-dodávka a montáž všech prací a dodávek, veškeré práce a dodávky popsané na v.č. 151-pozice 240 (list 240)</t>
  </si>
  <si>
    <t>-875557498</t>
  </si>
  <si>
    <t>"viz v.č. 151-Pasportizace oken, dveří a mříží-prvek 240" 1</t>
  </si>
  <si>
    <t>321</t>
  </si>
  <si>
    <t>Pozice 241-dodávka a montáž všech prací a dodávek, veškeré práce a dodávky popsané na v.č. 151-pozice 241 (list 241)</t>
  </si>
  <si>
    <t>-101457406</t>
  </si>
  <si>
    <t>"viz v.č. 151-Pasportizace oken, dveří a mříží-prvek 241" 1</t>
  </si>
  <si>
    <t>322</t>
  </si>
  <si>
    <t>Pozice 242-dodávka a montáž všech prací a dodávek, veškeré práce a dodávky popsané na v.č. 151-pozice 242 (list 242)</t>
  </si>
  <si>
    <t>-1204085526</t>
  </si>
  <si>
    <t>"viz v.č. 151-Pasportizace oken, dveří a mříží-prvek 242" 1</t>
  </si>
  <si>
    <t>323</t>
  </si>
  <si>
    <t>Pozice 243-dodávka a montáž všech prací a dodávek, veškeré práce a dodávky popsané na v.č. 151-pozice 243 (list 243)</t>
  </si>
  <si>
    <t>-1973050970</t>
  </si>
  <si>
    <t>"viz v.č. 151-Pasportizace oken, dveří a mříží-prvek 243" 1</t>
  </si>
  <si>
    <t>324</t>
  </si>
  <si>
    <t>Pozice 244-dodávka a montáž všech prací a dodávek, veškeré práce a dodávky popsané na v.č. 151-pozice 244 (list 244)</t>
  </si>
  <si>
    <t>-1762600751</t>
  </si>
  <si>
    <t>"viz v.č. 151-Pasportizace oken, dveří a mříží-prvek 244" 1</t>
  </si>
  <si>
    <t>325</t>
  </si>
  <si>
    <t>Pozice 245-dodávka a montáž všech prací a dodávek, veškeré práce a dodávky popsané na v.č. 151-pozice 245 (list 245)</t>
  </si>
  <si>
    <t>-845944587</t>
  </si>
  <si>
    <t>"viz v.č. 151-Pasportizace oken, dveří a mříží-prvek 245" 1</t>
  </si>
  <si>
    <t>326</t>
  </si>
  <si>
    <t>Pozice 246-dodávka a montáž všech prací a dodávek, veškeré práce a dodávky popsané na v.č. 151-pozice 246 (list 246)</t>
  </si>
  <si>
    <t>1233436111</t>
  </si>
  <si>
    <t>"viz v.č. 151-Pasportizace oken, dveří a mříží-prvek 246" 1</t>
  </si>
  <si>
    <t>327</t>
  </si>
  <si>
    <t>Pozice 247-dodávka a montáž všech prací a dodávek, veškeré práce a dodávky popsané na v.č. 151-pozice 247 (list 247)</t>
  </si>
  <si>
    <t>1427970082</t>
  </si>
  <si>
    <t>"viz v.č. 151-Pasportizace oken, dveří a mříží-prvek 247" 1</t>
  </si>
  <si>
    <t>328</t>
  </si>
  <si>
    <t>Pozice 248-dodávka a montáž všech prací a dodávek, veškeré práce a dodávky popsané na v.č. 151-pozice 248 (list 248)</t>
  </si>
  <si>
    <t>-1633525293</t>
  </si>
  <si>
    <t>"viz v.č. 151-Pasportizace oken, dveří a mříží-prvek 248" 1</t>
  </si>
  <si>
    <t>329</t>
  </si>
  <si>
    <t>Pozice 249-dodávka a montáž všech prací a dodávek, veškeré práce a dodávky popsané na v.č. 151-pozice 249 (list 249)</t>
  </si>
  <si>
    <t>590320723</t>
  </si>
  <si>
    <t>"viz v.č. 151-Pasportizace oken, dveří a mříží-prvek 249" 1</t>
  </si>
  <si>
    <t>330</t>
  </si>
  <si>
    <t>Pozice 01-dodávka a montáž všech prací a dodávek, veškeré práce a dodávky popsané na v.č. 151-pozice 01 (list 01)</t>
  </si>
  <si>
    <t>1907728915</t>
  </si>
  <si>
    <t>"viz v.č. 151-Pasportizace oken, dveří a mříží-prvek 01" 1</t>
  </si>
  <si>
    <t>331</t>
  </si>
  <si>
    <t>Pozice 02-dodávka a montáž všech prací a dodávek, veškeré práce a dodávky popsané na v.č. 151-pozice 02 (list 02)</t>
  </si>
  <si>
    <t>950303472</t>
  </si>
  <si>
    <t>"viz v.č. 151-Pasportizace oken, dveří a mříží-prvek 02" 1</t>
  </si>
  <si>
    <t>332</t>
  </si>
  <si>
    <t>Pozice 03-dodávka a montáž všech prací a dodávek, veškeré práce a dodávky popsané na v.č. 151-pozice 03 (list 03)</t>
  </si>
  <si>
    <t>-1901642854</t>
  </si>
  <si>
    <t>"viz v.č. 151-Pasportizace oken, dveří a mříží-prvek 03" 1</t>
  </si>
  <si>
    <t>333</t>
  </si>
  <si>
    <t>Pozice 04-dodávka a montáž všech prací a dodávek, veškeré práce a dodávky popsané na v.č. 151-pozice 04 (list 04)</t>
  </si>
  <si>
    <t>1202896245</t>
  </si>
  <si>
    <t>"viz v.č. 151-Pasportizace oken, dveří a mříží-prvek 04" 1</t>
  </si>
  <si>
    <t>334</t>
  </si>
  <si>
    <t>Pozice 05-dodávka a montáž všech prací a dodávek, veškeré práce a dodávky popsané na v.č. 151-pozice 05 (list 05)</t>
  </si>
  <si>
    <t>-2069074596</t>
  </si>
  <si>
    <t>"viz v.č. 151-Pasportizace oken, dveří a mříží-prvek 05" 1</t>
  </si>
  <si>
    <t>767</t>
  </si>
  <si>
    <t>Konstrukce zámečnické</t>
  </si>
  <si>
    <t>335</t>
  </si>
  <si>
    <t>Dodávka a montáž pozice 316 - Odstranění starého nátěru držáků na vlajku a provedení nového nátěru dle Tabulky PSV, výměna lanek a revize ovládacích prvků</t>
  </si>
  <si>
    <t>1161048149</t>
  </si>
  <si>
    <t>Dodávka a montáž pozice 316 - Odstranění starého nátěru držáků na vlajku a provedení nového nátěru dle Tabulky PSV, výměna lanek a revize ovládacích prvků, specifikace-viz v.č. 152 Tabulky PSV</t>
  </si>
  <si>
    <t>"viz v.č. 107 a 152" 1+1</t>
  </si>
  <si>
    <t>782</t>
  </si>
  <si>
    <t>Dokončovací práce - obklady z kamene</t>
  </si>
  <si>
    <t>336</t>
  </si>
  <si>
    <t>Dodávka a montáž prací-ošetření kamenného obkladu od nečistot a nátěrů a napuštění systémem hydrofobizace proti odstřikující vodě, plocha i ostění</t>
  </si>
  <si>
    <t>-81716732</t>
  </si>
  <si>
    <t xml:space="preserve">Dodávka a montáž prací-úprava kamenného obkladu soklu-ošetření kamenného obkladu od nečistot a starých nátěrů a následné napuštění systémem hydrofobizace proti odstřikující vodě, POZOR-ošetření parapetů je součástí dodávky položek oprav výplní otvorů!!! Fotodokumentace stávajícího stavu-viz D.1.1. Architektonicko-stavební řešení, část d) Fotodokumentace
</t>
  </si>
  <si>
    <t>"viz v.č. 105-západní fasáda-odměřeno v CADu-plocha" 15,93+1*1,5+15,55+1*1,5</t>
  </si>
  <si>
    <t>"viz v.č. 105-západní fasáda-odměřeno v CADu-ostění" (0,3*3+0,95*2+0,65*2+0,35*5+0,65*6)*0,4</t>
  </si>
  <si>
    <t>"viz v.č. 107-jižní fasáda-odměřeno v CADu-plocha" 50,61+9*1+(0,3+1,17+0,25*2+1,17+0,3)*1,1+1,45*2+20,68</t>
  </si>
  <si>
    <t>"viz v.č. 107-jižní fasáda-odměřeno v CADu-ostění" (0,65*4+1,5*18+0,55*2+0,55*2*12)*0,3</t>
  </si>
  <si>
    <t>"viz v.č. 109-východní fasáda-odměřeno v CADu-plocha" 16+0,9*1+12,29+0,9*1</t>
  </si>
  <si>
    <t>"viz v.č. 109-východní fasáda-odměřeno v CADu-ostění" (0,5*2+0,6*4+0,3*2+0,4*2+0,5*2+0,62*4+1,22*2+0,35*3+0,25)*0,3</t>
  </si>
  <si>
    <t>"viz v.č. 105, 107, 109-rezerva na nezaměřené či skryté části" 15</t>
  </si>
  <si>
    <t>784</t>
  </si>
  <si>
    <t>Dokončovací práce - malby a tapety</t>
  </si>
  <si>
    <t>337</t>
  </si>
  <si>
    <t>784171113</t>
  </si>
  <si>
    <t>Zakrytí vnitřních ploch stěn v místnostech výšky do 5,00 m</t>
  </si>
  <si>
    <t>2145835100</t>
  </si>
  <si>
    <t xml:space="preserve">Zakrytí nemalovaných ploch (materiál ve specifikaci) včetně pozdějšího odkrytí svislých ploch např. stěn, oken, dveří v místnostech výšky přes 3,80 do 5,00
</t>
  </si>
  <si>
    <t>338</t>
  </si>
  <si>
    <t>58124844</t>
  </si>
  <si>
    <t>fólie pro malířské potřeby zakrývací tl 25µ 4x5m</t>
  </si>
  <si>
    <t>540938861</t>
  </si>
  <si>
    <t>"viz v.č. 151, výpočet převzat z položky Zakrytí vnitřních ploch stěn v místnostech výšky do 5,00 m" 631,832*1,2</t>
  </si>
  <si>
    <t>339</t>
  </si>
  <si>
    <t>58124840</t>
  </si>
  <si>
    <t>páska malířská z PVC a UV odolná (7 dnů) do š 40mm</t>
  </si>
  <si>
    <t>621549501</t>
  </si>
  <si>
    <t>"v.č. 151-prvek 01-13" (1+1,55)*2*3+(1+0,6)*2*1+(0,8+0,6)*2*1+(1+0,6)*2*2+(1,2+1,5)*2*1+(1+0,6)*2*1+(1+0,64)*2*2+(1+0,54)*2*1+(1+0,44)*2*1</t>
  </si>
  <si>
    <t>"v.č. 151-prvek 14-43" (1,06+1,015)*2*5+(1,06+1,45)*2*9+(1,06+0,55)*2*5+(1,06+0,45)*2*6+(1,06+0,4)*2*2+(1,06+0,49)*2*1+(1,06+0,58)*2*1+(1,06+0,62)*2*1</t>
  </si>
  <si>
    <t>"v.č. 151-prvek 44-57"(1+0,29)*2+(1,06+0,4)*2*1+(1,06+0,49)*2*1+(1,06+0,62)*2*2+(4,7+3)*2*1+(1,2+1,25)*2*1+(1,2+1,35)*2*1+(1,2+1,56)*2*3+(1+1,71)*2*3</t>
  </si>
  <si>
    <t>"v.č. 151-prvek 58-135" (1+2,1)*2*8+(4,715+2,66)*2*1+(1+2,1)*2*5+(1,15+2,35)*2*16+(3,89+1,8)*2*1+(1,15+2,35)*2*29+(1+2,1)*2*15+(1,25+2,5)*2*3</t>
  </si>
  <si>
    <t>"v.č. 151-prvek 136-163" (0,55+2,5)*2*1+(1,295+2,5)*2*1+(0,55+2,5)*2*1+(1,25+2,5)*2*11+(0,55+2,5)*2*1+(1,295+3,355)*2*1+(0,55+2,5)*2*1+(1,25+2,5)*2*11</t>
  </si>
  <si>
    <t>"v.č. 151-prvek 164-185" (0,55+2,5)*2*1+(1,295+2,5)*2*1+(0,55+2,5)*2*1+(1,25+2,5)*2*8+(0,55+2,5)*2*1+(1,295+2,5)*2*1+(0,55+2,5)*2*1+(1,25+2,5)*2*8</t>
  </si>
  <si>
    <t xml:space="preserve">"v.č. 151-prvek 186-249" (1+2,2)*2*15+(1,1+2,2)*2*49 </t>
  </si>
  <si>
    <t>"rezerva 10% z výše uvedených výkazů na prořez" 156,059</t>
  </si>
  <si>
    <t>340</t>
  </si>
  <si>
    <t>784181123</t>
  </si>
  <si>
    <t>Hloubková jednonásobná penetrace podkladu v místnostech výšky do 5,00 m, jedná se o penetraci ostění!!!</t>
  </si>
  <si>
    <t>1825728739</t>
  </si>
  <si>
    <t>Penetrace podkladu jednonásobná hloubková v místnostech výšky přes 3,80 do 5,00 m, jedná se o penetraci ostění!!!</t>
  </si>
  <si>
    <t xml:space="preserve">"viz v.č. 101, 151-pozice 01-07" (1+1,55*2)*(0,15+0,45)*3+(1+0,6*2)*(0,15+0,45)+(0,8+0,6*2)*(0,5+0,25+0,5)+(1+0,6*2)*(0,2+0,5) </t>
  </si>
  <si>
    <t>"viz v.č. 101, 151-pozice 08-27" (1,2+1,5*2)*0,6+(1+0,64*2)*0,85*3+(1+0,54*2)*0,85+(1+0,44*2)*0,85+(1,06+1,015*2)*(0,1+0,75)*5+(1,06+1,45*2)*0,75*9</t>
  </si>
  <si>
    <t>"viz v.č. 101, 151-pozice 42-46" (1,06+0,58*2)*(0,1+0,75)*1+(1,06+0,62*2)*(0,1+0,75)*1+(1,06+0,29*2)*(0,1+0,75)*1+(1,06+0,49*2)*(0,1+0,75)*2</t>
  </si>
  <si>
    <t>"viz v.č. 101, 151-pozice 47-57" (1,06+0,62*2)*(0,1+0,75)*2+(3+4,7*2)*1,4+(1,2+1,25*2)*0,75+(1,2+1,35*2)*0,75+(1,2+1,56*2)*0,75*3+(1+1,71*2)*0,9*3</t>
  </si>
  <si>
    <t>"viz v.č. 102, 151-pozice 58-73" (1+2,1*2)*0,45*8+(2,7+4,715*2)*1,6+(1+2,1*2)*0,45*6+(1,15+2,35*2)*0,45</t>
  </si>
  <si>
    <t>"viz v.č. 102, 151-pozice 86-91" (1,15+2,35*2)*0,45*2+(1,8+4*2)*0,45+(1,15+2,35*2)*3</t>
  </si>
  <si>
    <t>"viz v.č. 103, 104, 151-pozice 118-132, 186-200" (1+2,1*2)*0,3*14+(1+2,2*2)*0,3*15</t>
  </si>
  <si>
    <t>"viz v.č. 101, 102, 103, 104-rezerva na zašpiněné plochy či požadavky investiora nad rámec projektu" 150</t>
  </si>
  <si>
    <t>341</t>
  </si>
  <si>
    <t>784211103</t>
  </si>
  <si>
    <t>Dvojnásobné bílé malby ze směsí za mokra výborně otěruvzdorných v místnostech výšky do 5,00 m, jedná se o malbu ostění!!!</t>
  </si>
  <si>
    <t>1340080765</t>
  </si>
  <si>
    <t>Malby z malířských směsí otěruvzdorných za mokra dvojnásobné, bílé za mokra otěruvzdorné výborně v místnostech výšky přes 3,80 do 5,00 m, jedná se o malbu ostění!!!</t>
  </si>
  <si>
    <t>"viz v.č. 101, 102, 103, 104, 151, výpočet převzat z položky Hloubková jednonásobná penetrace podkladu v místnostech výšky do 5,00 m" 423,869</t>
  </si>
  <si>
    <t>801.35.1.3</t>
  </si>
  <si>
    <t>Struktura údajů, formát souboru a metodika pro zpracování</t>
  </si>
  <si>
    <t>Struktura</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</si>
  <si>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</si>
  <si>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</si>
  <si>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</si>
  <si>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</si>
  <si>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</si>
  <si>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</si>
  <si>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</si>
  <si>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</si>
  <si>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</si>
  <si>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</si>
  <si>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</si>
  <si>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</si>
  <si>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</si>
  <si>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</si>
  <si>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</si>
  <si>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</si>
  <si>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</si>
  <si>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</si>
  <si>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</si>
  <si>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</si>
  <si>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</si>
  <si>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</si>
  <si>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</si>
  <si>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</si>
  <si>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</si>
  <si>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</si>
  <si>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</si>
  <si>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</si>
  <si>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</si>
  <si>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Krycí list soupisu - zde uchazeč vyplní svůj název (název subjektu) </t>
  </si>
  <si>
    <t>Pole IČ a DIČ v sestavě Krycí list soupisu - zde uchazeč vyplní svoje IČ a DIČ</t>
  </si>
  <si>
    <t>Datum v sestavě Krycí list soupisu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</si>
  <si>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</si>
  <si>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</si>
  <si>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</si>
  <si>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</si>
  <si>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</si>
  <si>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</si>
  <si>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</si>
  <si>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</si>
  <si>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</si>
  <si>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 xml:space="preserve">kamenivo přírodní těžené pro stavební účely  PTK  (drobné, hrubé, štěrkopísky) kamenivo těžené hrubé d&gt;=2 a D&lt;=45 mm (ČSN EN 13043 ) d&gt;=2 a D&gt;=4 mm (ČSN EN 12620, ČSN EN 13139 ) d&gt;=1 a D&gt;=2 mm (ČSN EN 13242) frakce   4-8 -praná, obsyp drenáže a větracích tvarovek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</si>
</sst>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3366FF"/>
      <name val="Arial CE"/>
      <family val="2"/>
    </font>
    <font>
      <b/>
      <sz val="14"/>
      <name val="Arial CE"/>
      <family val="2"/>
    </font>
    <font>
      <b/>
      <sz val="10"/>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b/>
      <sz val="9"/>
      <name val="Trebuchet MS"/>
      <family val="2"/>
    </font>
    <font>
      <sz val="10"/>
      <name val="Trebuchet MS"/>
      <family val="2"/>
    </font>
  </fonts>
  <fills count="5">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C0C0C0"/>
        <bgColor indexed="64"/>
      </patternFill>
    </fill>
  </fills>
  <borders count="2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lignment/>
      <protection locked="0"/>
    </xf>
  </cellStyleXfs>
  <cellXfs count="173">
    <xf numFmtId="0" fontId="0" fillId="0" borderId="0" xfId="0"/>
    <xf numFmtId="0" fontId="0"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3" xfId="0" applyFont="1" applyBorder="1" applyAlignment="1">
      <alignment vertical="center"/>
    </xf>
    <xf numFmtId="0" fontId="2" fillId="0" borderId="0" xfId="0" applyFont="1" applyAlignment="1">
      <alignment horizontal="righ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65" fontId="3" fillId="0" borderId="0" xfId="0" applyNumberFormat="1" applyFont="1" applyAlignment="1">
      <alignment horizontal="lef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3" borderId="8" xfId="0" applyFont="1" applyFill="1" applyBorder="1" applyAlignment="1">
      <alignment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2" xfId="0" applyFont="1" applyBorder="1" applyAlignment="1">
      <alignment vertical="center"/>
    </xf>
    <xf numFmtId="0" fontId="17" fillId="0" borderId="0" xfId="0" applyFont="1" applyAlignment="1">
      <alignment horizontal="left" vertical="center"/>
    </xf>
    <xf numFmtId="4" fontId="17" fillId="0" borderId="0" xfId="0" applyNumberFormat="1" applyFont="1" applyAlignment="1">
      <alignment vertical="center"/>
    </xf>
    <xf numFmtId="0" fontId="0" fillId="0" borderId="0" xfId="0" applyProtection="1">
      <protection locked="0"/>
    </xf>
    <xf numFmtId="0" fontId="0" fillId="0" borderId="2" xfId="0" applyBorder="1" applyProtection="1">
      <protection locked="0"/>
    </xf>
    <xf numFmtId="0" fontId="18"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6" xfId="0" applyFont="1" applyBorder="1" applyAlignment="1" applyProtection="1">
      <alignment vertical="center"/>
      <protection locked="0"/>
    </xf>
    <xf numFmtId="0" fontId="13" fillId="0" borderId="0" xfId="0" applyFont="1" applyAlignment="1">
      <alignment horizontal="left" vertical="center"/>
    </xf>
    <xf numFmtId="0" fontId="2" fillId="0" borderId="0" xfId="0" applyFont="1" applyAlignment="1" applyProtection="1">
      <alignment horizontal="right" vertical="center"/>
      <protection locked="0"/>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3" borderId="0" xfId="0" applyFont="1" applyFill="1" applyAlignment="1">
      <alignment vertical="center"/>
    </xf>
    <xf numFmtId="0" fontId="5" fillId="3" borderId="13" xfId="0" applyFont="1" applyFill="1" applyBorder="1" applyAlignment="1">
      <alignment horizontal="left" vertical="center"/>
    </xf>
    <xf numFmtId="0" fontId="5" fillId="3" borderId="8" xfId="0" applyFont="1" applyFill="1" applyBorder="1" applyAlignment="1">
      <alignment horizontal="right" vertical="center"/>
    </xf>
    <xf numFmtId="0" fontId="5" fillId="3" borderId="8" xfId="0" applyFont="1" applyFill="1" applyBorder="1" applyAlignment="1">
      <alignment horizontal="center" vertical="center"/>
    </xf>
    <xf numFmtId="0" fontId="0" fillId="3" borderId="8" xfId="0" applyFont="1" applyFill="1" applyBorder="1" applyAlignment="1" applyProtection="1">
      <alignment vertical="center"/>
      <protection locked="0"/>
    </xf>
    <xf numFmtId="4" fontId="5" fillId="3" borderId="8" xfId="0" applyNumberFormat="1" applyFont="1" applyFill="1" applyBorder="1" applyAlignment="1">
      <alignment vertical="center"/>
    </xf>
    <xf numFmtId="0" fontId="0" fillId="3" borderId="14" xfId="0" applyFont="1" applyFill="1" applyBorder="1" applyAlignment="1">
      <alignment vertical="center"/>
    </xf>
    <xf numFmtId="0" fontId="0" fillId="0" borderId="5"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5" fillId="3" borderId="0" xfId="0" applyFont="1" applyFill="1" applyAlignment="1">
      <alignment horizontal="left" vertical="center"/>
    </xf>
    <xf numFmtId="0" fontId="0" fillId="3" borderId="0" xfId="0" applyFont="1" applyFill="1" applyAlignment="1" applyProtection="1">
      <alignment vertical="center"/>
      <protection locked="0"/>
    </xf>
    <xf numFmtId="0" fontId="15" fillId="3" borderId="0" xfId="0" applyFont="1" applyFill="1" applyAlignment="1">
      <alignment horizontal="right" vertical="center"/>
    </xf>
    <xf numFmtId="0" fontId="19" fillId="0" borderId="0" xfId="0" applyFont="1" applyAlignment="1">
      <alignment horizontal="left" vertical="center"/>
    </xf>
    <xf numFmtId="0" fontId="6" fillId="0" borderId="3" xfId="0" applyFont="1" applyBorder="1" applyAlignme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pplyProtection="1">
      <alignment vertical="center"/>
      <protection locked="0"/>
    </xf>
    <xf numFmtId="4" fontId="6" fillId="0" borderId="15" xfId="0" applyNumberFormat="1" applyFont="1" applyBorder="1" applyAlignment="1">
      <alignment vertical="center"/>
    </xf>
    <xf numFmtId="0" fontId="7" fillId="0" borderId="3"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15" xfId="0" applyFont="1" applyBorder="1" applyAlignment="1" applyProtection="1">
      <alignment vertical="center"/>
      <protection locked="0"/>
    </xf>
    <xf numFmtId="4" fontId="7" fillId="0" borderId="15" xfId="0" applyNumberFormat="1" applyFont="1" applyBorder="1" applyAlignment="1">
      <alignment vertical="center"/>
    </xf>
    <xf numFmtId="0" fontId="0" fillId="0" borderId="3"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0"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wrapText="1"/>
    </xf>
    <xf numFmtId="4" fontId="17" fillId="0" borderId="0" xfId="0" applyNumberFormat="1" applyFont="1" applyAlignment="1">
      <alignment/>
    </xf>
    <xf numFmtId="166" fontId="20" fillId="0" borderId="6" xfId="0" applyNumberFormat="1" applyFont="1" applyBorder="1" applyAlignment="1">
      <alignment/>
    </xf>
    <xf numFmtId="166" fontId="20" fillId="0" borderId="16" xfId="0" applyNumberFormat="1" applyFont="1" applyBorder="1" applyAlignment="1">
      <alignment/>
    </xf>
    <xf numFmtId="4" fontId="21"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7"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15" fillId="0" borderId="18" xfId="0" applyFont="1" applyBorder="1" applyAlignment="1" applyProtection="1">
      <alignment horizontal="center" vertical="center"/>
      <protection locked="0"/>
    </xf>
    <xf numFmtId="49" fontId="15" fillId="0" borderId="18" xfId="0" applyNumberFormat="1"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8" xfId="0" applyFont="1" applyBorder="1" applyAlignment="1" applyProtection="1">
      <alignment horizontal="center" vertical="center" wrapText="1"/>
      <protection locked="0"/>
    </xf>
    <xf numFmtId="167" fontId="15" fillId="0" borderId="18" xfId="0" applyNumberFormat="1" applyFont="1" applyBorder="1" applyAlignment="1" applyProtection="1">
      <alignment vertical="center"/>
      <protection locked="0"/>
    </xf>
    <xf numFmtId="4" fontId="15" fillId="2" borderId="18" xfId="0" applyNumberFormat="1" applyFont="1" applyFill="1" applyBorder="1" applyAlignment="1" applyProtection="1">
      <alignment vertical="center"/>
      <protection locked="0"/>
    </xf>
    <xf numFmtId="4" fontId="15" fillId="0" borderId="18" xfId="0" applyNumberFormat="1" applyFont="1" applyBorder="1" applyAlignment="1" applyProtection="1">
      <alignment vertical="center"/>
      <protection locked="0"/>
    </xf>
    <xf numFmtId="0" fontId="16" fillId="2" borderId="17" xfId="0" applyFont="1" applyFill="1" applyBorder="1" applyAlignment="1" applyProtection="1">
      <alignment horizontal="left" vertical="center"/>
      <protection locked="0"/>
    </xf>
    <xf numFmtId="0" fontId="16" fillId="0" borderId="0" xfId="0" applyFont="1" applyBorder="1" applyAlignment="1">
      <alignment horizontal="center" vertical="center"/>
    </xf>
    <xf numFmtId="166" fontId="16" fillId="0" borderId="0" xfId="0" applyNumberFormat="1" applyFont="1" applyBorder="1" applyAlignment="1">
      <alignment vertical="center"/>
    </xf>
    <xf numFmtId="166" fontId="16" fillId="0" borderId="7" xfId="0" applyNumberFormat="1" applyFont="1" applyBorder="1" applyAlignment="1">
      <alignment vertical="center"/>
    </xf>
    <xf numFmtId="0" fontId="15" fillId="0" borderId="0" xfId="0" applyFont="1" applyAlignment="1">
      <alignment horizontal="left" vertical="center"/>
    </xf>
    <xf numFmtId="4" fontId="0" fillId="0" borderId="0" xfId="0" applyNumberFormat="1"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wrapText="1"/>
    </xf>
    <xf numFmtId="0" fontId="0" fillId="0" borderId="17"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24" fillId="0" borderId="18" xfId="0" applyFont="1" applyBorder="1" applyAlignment="1" applyProtection="1">
      <alignment horizontal="center" vertical="center"/>
      <protection locked="0"/>
    </xf>
    <xf numFmtId="49" fontId="24" fillId="0" borderId="18"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8" xfId="0" applyFont="1" applyBorder="1" applyAlignment="1" applyProtection="1">
      <alignment horizontal="center" vertical="center" wrapText="1"/>
      <protection locked="0"/>
    </xf>
    <xf numFmtId="167" fontId="24" fillId="0" borderId="18" xfId="0" applyNumberFormat="1" applyFont="1" applyBorder="1" applyAlignment="1" applyProtection="1">
      <alignment vertical="center"/>
      <protection locked="0"/>
    </xf>
    <xf numFmtId="4" fontId="24" fillId="2" borderId="18" xfId="0" applyNumberFormat="1" applyFont="1" applyFill="1" applyBorder="1" applyAlignment="1" applyProtection="1">
      <alignment vertical="center"/>
      <protection locked="0"/>
    </xf>
    <xf numFmtId="4" fontId="24" fillId="0" borderId="18" xfId="0" applyNumberFormat="1" applyFont="1" applyBorder="1" applyAlignment="1" applyProtection="1">
      <alignment vertical="center"/>
      <protection locked="0"/>
    </xf>
    <xf numFmtId="0" fontId="25" fillId="0" borderId="3" xfId="0" applyFont="1" applyBorder="1" applyAlignment="1">
      <alignment vertical="center"/>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0" fontId="26"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9" fillId="0" borderId="19" xfId="0" applyFont="1" applyBorder="1" applyAlignment="1">
      <alignment vertical="center"/>
    </xf>
    <xf numFmtId="0" fontId="9" fillId="0" borderId="15" xfId="0" applyFont="1" applyBorder="1" applyAlignment="1">
      <alignment vertical="center"/>
    </xf>
    <xf numFmtId="0" fontId="9" fillId="0" borderId="20" xfId="0" applyFont="1" applyBorder="1" applyAlignment="1">
      <alignment vertical="center"/>
    </xf>
    <xf numFmtId="0" fontId="27" fillId="0" borderId="0" xfId="20" applyAlignment="1" applyProtection="1">
      <alignment vertical="top"/>
      <protection locked="0"/>
    </xf>
    <xf numFmtId="0" fontId="27" fillId="0" borderId="21" xfId="20" applyFont="1" applyBorder="1" applyAlignment="1" applyProtection="1">
      <alignment vertical="center" wrapText="1"/>
      <protection locked="0"/>
    </xf>
    <xf numFmtId="0" fontId="27" fillId="0" borderId="22" xfId="20" applyFont="1" applyBorder="1" applyAlignment="1" applyProtection="1">
      <alignment vertical="center" wrapText="1"/>
      <protection locked="0"/>
    </xf>
    <xf numFmtId="0" fontId="27" fillId="0" borderId="23" xfId="20" applyFont="1" applyBorder="1" applyAlignment="1" applyProtection="1">
      <alignment vertical="center" wrapText="1"/>
      <protection locked="0"/>
    </xf>
    <xf numFmtId="0" fontId="27" fillId="0" borderId="24" xfId="20" applyFont="1" applyBorder="1" applyAlignment="1" applyProtection="1">
      <alignment horizontal="center" vertical="center" wrapText="1"/>
      <protection locked="0"/>
    </xf>
    <xf numFmtId="0" fontId="27" fillId="0" borderId="25" xfId="20" applyFont="1" applyBorder="1" applyAlignment="1" applyProtection="1">
      <alignment horizontal="center" vertical="center" wrapText="1"/>
      <protection locked="0"/>
    </xf>
    <xf numFmtId="0" fontId="27" fillId="0" borderId="0" xfId="20" applyAlignment="1" applyProtection="1">
      <alignment horizontal="center" vertical="center"/>
      <protection locked="0"/>
    </xf>
    <xf numFmtId="0" fontId="27" fillId="0" borderId="24" xfId="20" applyFont="1" applyBorder="1" applyAlignment="1" applyProtection="1">
      <alignment vertical="center" wrapText="1"/>
      <protection locked="0"/>
    </xf>
    <xf numFmtId="0" fontId="27" fillId="0" borderId="25" xfId="20" applyFont="1" applyBorder="1" applyAlignment="1" applyProtection="1">
      <alignment vertical="center" wrapText="1"/>
      <protection locked="0"/>
    </xf>
    <xf numFmtId="0" fontId="29" fillId="0" borderId="0" xfId="20" applyFont="1" applyBorder="1" applyAlignment="1" applyProtection="1">
      <alignment horizontal="left" vertical="center" wrapText="1"/>
      <protection locked="0"/>
    </xf>
    <xf numFmtId="0" fontId="30" fillId="0" borderId="24" xfId="20" applyFont="1" applyBorder="1" applyAlignment="1" applyProtection="1">
      <alignment vertical="center" wrapText="1"/>
      <protection locked="0"/>
    </xf>
    <xf numFmtId="0" fontId="30" fillId="0" borderId="0" xfId="20" applyFont="1" applyBorder="1" applyAlignment="1" applyProtection="1">
      <alignment horizontal="left" vertical="center" wrapText="1"/>
      <protection locked="0"/>
    </xf>
    <xf numFmtId="0" fontId="30" fillId="0" borderId="0" xfId="20" applyFont="1" applyBorder="1" applyAlignment="1" applyProtection="1">
      <alignment vertical="center" wrapText="1"/>
      <protection locked="0"/>
    </xf>
    <xf numFmtId="0" fontId="30" fillId="0" borderId="0" xfId="20" applyFont="1" applyBorder="1" applyAlignment="1" applyProtection="1">
      <alignment horizontal="left" vertical="center"/>
      <protection locked="0"/>
    </xf>
    <xf numFmtId="49" fontId="30" fillId="0" borderId="0" xfId="20" applyNumberFormat="1" applyFont="1" applyBorder="1" applyAlignment="1" applyProtection="1">
      <alignment vertical="center" wrapText="1"/>
      <protection locked="0"/>
    </xf>
    <xf numFmtId="0" fontId="27" fillId="0" borderId="26" xfId="20" applyFont="1" applyBorder="1" applyAlignment="1" applyProtection="1">
      <alignment vertical="center" wrapText="1"/>
      <protection locked="0"/>
    </xf>
    <xf numFmtId="0" fontId="32" fillId="0" borderId="27" xfId="20" applyFont="1" applyBorder="1" applyAlignment="1" applyProtection="1">
      <alignment vertical="center" wrapText="1"/>
      <protection locked="0"/>
    </xf>
    <xf numFmtId="0" fontId="27" fillId="0" borderId="28" xfId="20" applyFont="1" applyBorder="1" applyAlignment="1" applyProtection="1">
      <alignment vertical="center" wrapText="1"/>
      <protection locked="0"/>
    </xf>
    <xf numFmtId="0" fontId="27" fillId="0" borderId="0" xfId="20" applyFont="1" applyBorder="1" applyAlignment="1" applyProtection="1">
      <alignment vertical="top"/>
      <protection locked="0"/>
    </xf>
    <xf numFmtId="0" fontId="27" fillId="0" borderId="0" xfId="20" applyFont="1" applyAlignment="1" applyProtection="1">
      <alignment vertical="top"/>
      <protection locked="0"/>
    </xf>
    <xf numFmtId="0" fontId="4"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1" fillId="4" borderId="0" xfId="0" applyFont="1" applyFill="1" applyAlignment="1">
      <alignment horizontal="center" vertical="center"/>
    </xf>
    <xf numFmtId="0" fontId="0" fillId="0" borderId="0" xfId="0"/>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0" fillId="0" borderId="0" xfId="20" applyFont="1" applyBorder="1" applyAlignment="1" applyProtection="1">
      <alignment horizontal="left" vertical="center" wrapText="1"/>
      <protection locked="0"/>
    </xf>
    <xf numFmtId="49" fontId="30" fillId="0" borderId="0" xfId="20" applyNumberFormat="1" applyFont="1" applyBorder="1" applyAlignment="1" applyProtection="1">
      <alignment horizontal="left" vertical="center" wrapText="1"/>
      <protection locked="0"/>
    </xf>
    <xf numFmtId="0" fontId="29" fillId="0" borderId="27" xfId="20" applyFont="1" applyBorder="1" applyAlignment="1" applyProtection="1">
      <alignment horizontal="left" wrapText="1"/>
      <protection locked="0"/>
    </xf>
    <xf numFmtId="0" fontId="28" fillId="0" borderId="0" xfId="20" applyFont="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vel\Desktop\PR&#193;CE\Rozpo&#269;ty\Rozpo&#269;et%20PKS-cel&#225;%20stav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
      <sheetName val="1K"/>
      <sheetName val="1R"/>
      <sheetName val="1"/>
      <sheetName val="1.1K"/>
      <sheetName val="1.1R"/>
      <sheetName val="ZTI"/>
      <sheetName val="1.2K"/>
      <sheetName val="Silno"/>
      <sheetName val="TopKab"/>
      <sheetName val="Žlaby"/>
      <sheetName val="PodlSys"/>
      <sheetName val="Hrom"/>
      <sheetName val="PomPrac"/>
      <sheetName val="ZemPRAC"/>
      <sheetName val="1.2KK"/>
      <sheetName val="Zvon"/>
      <sheetName val="Čas"/>
      <sheetName val="Ozv"/>
      <sheetName val="Tel"/>
      <sheetName val="SK"/>
      <sheetName val="KabŽlab"/>
      <sheetName val="PomSlabo"/>
      <sheetName val="1.3K"/>
      <sheetName val="1.3R"/>
      <sheetName val="UT"/>
      <sheetName val="1.4K"/>
      <sheetName val="1.4R"/>
      <sheetName val="Plyn"/>
      <sheetName val="1.5K"/>
      <sheetName val="1.5R"/>
      <sheetName val="VZT"/>
      <sheetName val="1.6K"/>
      <sheetName val="1.6R"/>
      <sheetName val="1.6-Invent"/>
      <sheetName val="1.7K"/>
      <sheetName val="1.7R"/>
      <sheetName val="EZS"/>
      <sheetName val="2K"/>
      <sheetName val="2R"/>
      <sheetName val="2"/>
      <sheetName val="3K"/>
      <sheetName val="3R"/>
      <sheetName val="3"/>
      <sheetName val="4K"/>
      <sheetName val="4R"/>
      <sheetName val="4"/>
      <sheetName val="5K"/>
      <sheetName val="5R"/>
      <sheetName val="5"/>
      <sheetName val="6K"/>
      <sheetName val="6R"/>
      <sheetName val="6"/>
      <sheetName val="7K"/>
      <sheetName val="7"/>
      <sheetName val="7ZP"/>
      <sheetName val="8K"/>
      <sheetName val="8"/>
      <sheetName val="8ZP"/>
      <sheetName val="9K"/>
      <sheetName val="9R"/>
      <sheetName val="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02"/>
  <sheetViews>
    <sheetView showGridLines="0" tabSelected="1" workbookViewId="0" topLeftCell="A1">
      <selection activeCell="I99" sqref="I99"/>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3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64" t="s">
        <v>2</v>
      </c>
      <c r="M2" s="165"/>
      <c r="N2" s="165"/>
      <c r="O2" s="165"/>
      <c r="P2" s="165"/>
      <c r="Q2" s="165"/>
      <c r="R2" s="165"/>
      <c r="S2" s="165"/>
      <c r="T2" s="165"/>
      <c r="U2" s="165"/>
      <c r="V2" s="165"/>
      <c r="AT2" s="9" t="s">
        <v>45</v>
      </c>
    </row>
    <row r="3" spans="2:46" ht="6.95" customHeight="1">
      <c r="B3" s="10"/>
      <c r="C3" s="11"/>
      <c r="D3" s="11"/>
      <c r="E3" s="11"/>
      <c r="F3" s="11"/>
      <c r="G3" s="11"/>
      <c r="H3" s="11"/>
      <c r="I3" s="36"/>
      <c r="J3" s="11"/>
      <c r="K3" s="11"/>
      <c r="L3" s="12"/>
      <c r="AT3" s="9" t="s">
        <v>46</v>
      </c>
    </row>
    <row r="4" spans="2:46" ht="24.95" customHeight="1">
      <c r="B4" s="12"/>
      <c r="D4" s="13" t="s">
        <v>47</v>
      </c>
      <c r="L4" s="12"/>
      <c r="M4" s="37" t="s">
        <v>5</v>
      </c>
      <c r="AT4" s="9" t="s">
        <v>1</v>
      </c>
    </row>
    <row r="5" spans="2:12" ht="6.95" customHeight="1">
      <c r="B5" s="12"/>
      <c r="L5" s="12"/>
    </row>
    <row r="6" spans="2:12" ht="12" customHeight="1">
      <c r="B6" s="12"/>
      <c r="D6" s="15" t="s">
        <v>7</v>
      </c>
      <c r="L6" s="12"/>
    </row>
    <row r="7" spans="2:12" ht="16.5" customHeight="1">
      <c r="B7" s="12"/>
      <c r="E7" s="162" t="s">
        <v>8</v>
      </c>
      <c r="F7" s="163"/>
      <c r="G7" s="163"/>
      <c r="H7" s="163"/>
      <c r="L7" s="12"/>
    </row>
    <row r="8" spans="2:12" s="1" customFormat="1" ht="12" customHeight="1">
      <c r="B8" s="18"/>
      <c r="D8" s="15" t="s">
        <v>48</v>
      </c>
      <c r="I8" s="38"/>
      <c r="L8" s="18"/>
    </row>
    <row r="9" spans="2:12" s="1" customFormat="1" ht="36.95" customHeight="1">
      <c r="B9" s="18"/>
      <c r="E9" s="160" t="s">
        <v>49</v>
      </c>
      <c r="F9" s="161"/>
      <c r="G9" s="161"/>
      <c r="H9" s="161"/>
      <c r="I9" s="38"/>
      <c r="L9" s="18"/>
    </row>
    <row r="10" spans="2:12" s="1" customFormat="1" ht="12">
      <c r="B10" s="18"/>
      <c r="I10" s="38"/>
      <c r="L10" s="18"/>
    </row>
    <row r="11" spans="2:12" s="1" customFormat="1" ht="12" customHeight="1">
      <c r="B11" s="18"/>
      <c r="D11" s="15" t="s">
        <v>9</v>
      </c>
      <c r="F11" s="14" t="s">
        <v>1875</v>
      </c>
      <c r="I11" s="39" t="s">
        <v>10</v>
      </c>
      <c r="J11" s="14" t="s">
        <v>0</v>
      </c>
      <c r="L11" s="18"/>
    </row>
    <row r="12" spans="2:12" s="1" customFormat="1" ht="12" customHeight="1">
      <c r="B12" s="18"/>
      <c r="D12" s="15" t="s">
        <v>11</v>
      </c>
      <c r="F12" s="14" t="s">
        <v>12</v>
      </c>
      <c r="I12" s="39" t="s">
        <v>13</v>
      </c>
      <c r="J12" s="16" t="s">
        <v>19</v>
      </c>
      <c r="L12" s="18"/>
    </row>
    <row r="13" spans="2:12" s="1" customFormat="1" ht="10.9" customHeight="1">
      <c r="B13" s="18"/>
      <c r="I13" s="38"/>
      <c r="L13" s="18"/>
    </row>
    <row r="14" spans="2:12" s="1" customFormat="1" ht="12" customHeight="1">
      <c r="B14" s="18"/>
      <c r="D14" s="15" t="s">
        <v>14</v>
      </c>
      <c r="I14" s="39" t="s">
        <v>15</v>
      </c>
      <c r="J14" s="14" t="s">
        <v>0</v>
      </c>
      <c r="L14" s="18"/>
    </row>
    <row r="15" spans="2:12" s="1" customFormat="1" ht="18" customHeight="1">
      <c r="B15" s="18"/>
      <c r="E15" s="14" t="s">
        <v>16</v>
      </c>
      <c r="I15" s="39" t="s">
        <v>17</v>
      </c>
      <c r="J15" s="14" t="s">
        <v>0</v>
      </c>
      <c r="L15" s="18"/>
    </row>
    <row r="16" spans="2:12" s="1" customFormat="1" ht="6.95" customHeight="1">
      <c r="B16" s="18"/>
      <c r="I16" s="38"/>
      <c r="L16" s="18"/>
    </row>
    <row r="17" spans="2:12" s="1" customFormat="1" ht="12" customHeight="1">
      <c r="B17" s="18"/>
      <c r="D17" s="15" t="s">
        <v>18</v>
      </c>
      <c r="I17" s="39" t="s">
        <v>15</v>
      </c>
      <c r="J17" s="16" t="s">
        <v>19</v>
      </c>
      <c r="L17" s="18"/>
    </row>
    <row r="18" spans="2:12" s="1" customFormat="1" ht="18" customHeight="1">
      <c r="B18" s="18"/>
      <c r="E18" s="166" t="s">
        <v>19</v>
      </c>
      <c r="F18" s="167"/>
      <c r="G18" s="167"/>
      <c r="H18" s="167"/>
      <c r="I18" s="39" t="s">
        <v>17</v>
      </c>
      <c r="J18" s="16" t="s">
        <v>19</v>
      </c>
      <c r="L18" s="18"/>
    </row>
    <row r="19" spans="2:12" s="1" customFormat="1" ht="6.95" customHeight="1">
      <c r="B19" s="18"/>
      <c r="I19" s="38"/>
      <c r="L19" s="18"/>
    </row>
    <row r="20" spans="2:12" s="1" customFormat="1" ht="12" customHeight="1">
      <c r="B20" s="18"/>
      <c r="D20" s="15" t="s">
        <v>20</v>
      </c>
      <c r="I20" s="39" t="s">
        <v>15</v>
      </c>
      <c r="J20" s="14" t="s">
        <v>0</v>
      </c>
      <c r="L20" s="18"/>
    </row>
    <row r="21" spans="2:12" s="1" customFormat="1" ht="18" customHeight="1">
      <c r="B21" s="18"/>
      <c r="E21" s="14" t="s">
        <v>21</v>
      </c>
      <c r="I21" s="39" t="s">
        <v>17</v>
      </c>
      <c r="J21" s="14" t="s">
        <v>0</v>
      </c>
      <c r="L21" s="18"/>
    </row>
    <row r="22" spans="2:12" s="1" customFormat="1" ht="6.95" customHeight="1">
      <c r="B22" s="18"/>
      <c r="I22" s="38"/>
      <c r="L22" s="18"/>
    </row>
    <row r="23" spans="2:12" s="1" customFormat="1" ht="12" customHeight="1">
      <c r="B23" s="18"/>
      <c r="D23" s="15" t="s">
        <v>23</v>
      </c>
      <c r="I23" s="39" t="s">
        <v>15</v>
      </c>
      <c r="J23" s="14"/>
      <c r="L23" s="18"/>
    </row>
    <row r="24" spans="2:12" s="1" customFormat="1" ht="18" customHeight="1">
      <c r="B24" s="18"/>
      <c r="E24" s="14"/>
      <c r="I24" s="39" t="s">
        <v>17</v>
      </c>
      <c r="J24" s="14"/>
      <c r="L24" s="18"/>
    </row>
    <row r="25" spans="2:12" s="1" customFormat="1" ht="6.95" customHeight="1">
      <c r="B25" s="18"/>
      <c r="I25" s="38"/>
      <c r="L25" s="18"/>
    </row>
    <row r="26" spans="2:12" s="1" customFormat="1" ht="12" customHeight="1">
      <c r="B26" s="18"/>
      <c r="D26" s="15" t="s">
        <v>24</v>
      </c>
      <c r="I26" s="38"/>
      <c r="L26" s="18"/>
    </row>
    <row r="27" spans="2:12" s="2" customFormat="1" ht="16.5" customHeight="1">
      <c r="B27" s="40"/>
      <c r="E27" s="168" t="s">
        <v>0</v>
      </c>
      <c r="F27" s="168"/>
      <c r="G27" s="168"/>
      <c r="H27" s="168"/>
      <c r="I27" s="41"/>
      <c r="L27" s="40"/>
    </row>
    <row r="28" spans="2:12" s="1" customFormat="1" ht="6.95" customHeight="1">
      <c r="B28" s="18"/>
      <c r="I28" s="38"/>
      <c r="L28" s="18"/>
    </row>
    <row r="29" spans="2:12" s="1" customFormat="1" ht="6.95" customHeight="1">
      <c r="B29" s="18"/>
      <c r="D29" s="25"/>
      <c r="E29" s="25"/>
      <c r="F29" s="25"/>
      <c r="G29" s="25"/>
      <c r="H29" s="25"/>
      <c r="I29" s="42"/>
      <c r="J29" s="25"/>
      <c r="K29" s="25"/>
      <c r="L29" s="18"/>
    </row>
    <row r="30" spans="2:12" s="1" customFormat="1" ht="25.35" customHeight="1">
      <c r="B30" s="18"/>
      <c r="D30" s="43" t="s">
        <v>25</v>
      </c>
      <c r="I30" s="38"/>
      <c r="J30" s="34">
        <f>ROUNDUP(J96,2)</f>
        <v>0</v>
      </c>
      <c r="L30" s="18"/>
    </row>
    <row r="31" spans="2:12" s="1" customFormat="1" ht="6.95" customHeight="1">
      <c r="B31" s="18"/>
      <c r="D31" s="25"/>
      <c r="E31" s="25"/>
      <c r="F31" s="25"/>
      <c r="G31" s="25"/>
      <c r="H31" s="25"/>
      <c r="I31" s="42"/>
      <c r="J31" s="25"/>
      <c r="K31" s="25"/>
      <c r="L31" s="18"/>
    </row>
    <row r="32" spans="2:12" s="1" customFormat="1" ht="14.45" customHeight="1">
      <c r="B32" s="18"/>
      <c r="F32" s="19" t="s">
        <v>27</v>
      </c>
      <c r="I32" s="44" t="s">
        <v>26</v>
      </c>
      <c r="J32" s="19" t="s">
        <v>28</v>
      </c>
      <c r="L32" s="18"/>
    </row>
    <row r="33" spans="2:12" s="1" customFormat="1" ht="14.45" customHeight="1">
      <c r="B33" s="18"/>
      <c r="D33" s="45" t="s">
        <v>29</v>
      </c>
      <c r="E33" s="15" t="s">
        <v>30</v>
      </c>
      <c r="F33" s="46">
        <f>ROUNDUP((SUM(BE96:BE1701)),2)</f>
        <v>0</v>
      </c>
      <c r="I33" s="47">
        <v>0.21</v>
      </c>
      <c r="J33" s="46">
        <f>ROUNDUP(((SUM(BE96:BE1701))*I33),2)</f>
        <v>0</v>
      </c>
      <c r="L33" s="18"/>
    </row>
    <row r="34" spans="2:12" s="1" customFormat="1" ht="14.45" customHeight="1">
      <c r="B34" s="18"/>
      <c r="E34" s="15" t="s">
        <v>31</v>
      </c>
      <c r="F34" s="46">
        <f>ROUNDUP((SUM(BF96:BF1701)),2)</f>
        <v>0</v>
      </c>
      <c r="I34" s="47">
        <v>0.15</v>
      </c>
      <c r="J34" s="46">
        <f>ROUNDUP(((SUM(BF96:BF1701))*I34),2)</f>
        <v>0</v>
      </c>
      <c r="L34" s="18"/>
    </row>
    <row r="35" spans="2:12" s="1" customFormat="1" ht="14.45" customHeight="1" hidden="1">
      <c r="B35" s="18"/>
      <c r="E35" s="15" t="s">
        <v>32</v>
      </c>
      <c r="F35" s="46">
        <f>ROUNDUP((SUM(BG96:BG1701)),2)</f>
        <v>0</v>
      </c>
      <c r="I35" s="47">
        <v>0.21</v>
      </c>
      <c r="J35" s="46">
        <f>0</f>
        <v>0</v>
      </c>
      <c r="L35" s="18"/>
    </row>
    <row r="36" spans="2:12" s="1" customFormat="1" ht="14.45" customHeight="1" hidden="1">
      <c r="B36" s="18"/>
      <c r="E36" s="15" t="s">
        <v>33</v>
      </c>
      <c r="F36" s="46">
        <f>ROUNDUP((SUM(BH96:BH1701)),2)</f>
        <v>0</v>
      </c>
      <c r="I36" s="47">
        <v>0.15</v>
      </c>
      <c r="J36" s="46">
        <f>0</f>
        <v>0</v>
      </c>
      <c r="L36" s="18"/>
    </row>
    <row r="37" spans="2:12" s="1" customFormat="1" ht="14.45" customHeight="1" hidden="1">
      <c r="B37" s="18"/>
      <c r="E37" s="15" t="s">
        <v>34</v>
      </c>
      <c r="F37" s="46">
        <f>ROUNDUP((SUM(BI96:BI1701)),2)</f>
        <v>0</v>
      </c>
      <c r="I37" s="47">
        <v>0</v>
      </c>
      <c r="J37" s="46">
        <f>0</f>
        <v>0</v>
      </c>
      <c r="L37" s="18"/>
    </row>
    <row r="38" spans="2:12" s="1" customFormat="1" ht="6.95" customHeight="1">
      <c r="B38" s="18"/>
      <c r="I38" s="38"/>
      <c r="L38" s="18"/>
    </row>
    <row r="39" spans="2:12" s="1" customFormat="1" ht="25.35" customHeight="1">
      <c r="B39" s="18"/>
      <c r="C39" s="48"/>
      <c r="D39" s="49" t="s">
        <v>35</v>
      </c>
      <c r="E39" s="28"/>
      <c r="F39" s="28"/>
      <c r="G39" s="50" t="s">
        <v>36</v>
      </c>
      <c r="H39" s="51" t="s">
        <v>37</v>
      </c>
      <c r="I39" s="52"/>
      <c r="J39" s="53">
        <f>SUM(J30:J37)</f>
        <v>0</v>
      </c>
      <c r="K39" s="54"/>
      <c r="L39" s="18"/>
    </row>
    <row r="40" spans="2:12" s="1" customFormat="1" ht="14.45" customHeight="1">
      <c r="B40" s="20"/>
      <c r="C40" s="21"/>
      <c r="D40" s="21"/>
      <c r="E40" s="21"/>
      <c r="F40" s="21"/>
      <c r="G40" s="21"/>
      <c r="H40" s="21"/>
      <c r="I40" s="55"/>
      <c r="J40" s="21"/>
      <c r="K40" s="21"/>
      <c r="L40" s="18"/>
    </row>
    <row r="44" spans="2:12" s="1" customFormat="1" ht="6.95" customHeight="1">
      <c r="B44" s="22"/>
      <c r="C44" s="23"/>
      <c r="D44" s="23"/>
      <c r="E44" s="23"/>
      <c r="F44" s="23"/>
      <c r="G44" s="23"/>
      <c r="H44" s="23"/>
      <c r="I44" s="56"/>
      <c r="J44" s="23"/>
      <c r="K44" s="23"/>
      <c r="L44" s="18"/>
    </row>
    <row r="45" spans="2:12" s="1" customFormat="1" ht="24.95" customHeight="1">
      <c r="B45" s="18"/>
      <c r="C45" s="13" t="s">
        <v>50</v>
      </c>
      <c r="I45" s="38"/>
      <c r="L45" s="18"/>
    </row>
    <row r="46" spans="2:12" s="1" customFormat="1" ht="6.95" customHeight="1">
      <c r="B46" s="18"/>
      <c r="I46" s="38"/>
      <c r="L46" s="18"/>
    </row>
    <row r="47" spans="2:12" s="1" customFormat="1" ht="12" customHeight="1">
      <c r="B47" s="18"/>
      <c r="C47" s="15" t="s">
        <v>7</v>
      </c>
      <c r="I47" s="38"/>
      <c r="L47" s="18"/>
    </row>
    <row r="48" spans="2:12" s="1" customFormat="1" ht="16.5" customHeight="1">
      <c r="B48" s="18"/>
      <c r="E48" s="162" t="str">
        <f>E7</f>
        <v>VŠPJ - oprava obvodových pláštů objektu Tolstého 16, Jihlava, oddíl č.2-Vnější fasády</v>
      </c>
      <c r="F48" s="163"/>
      <c r="G48" s="163"/>
      <c r="H48" s="163"/>
      <c r="I48" s="38"/>
      <c r="L48" s="18"/>
    </row>
    <row r="49" spans="2:12" s="1" customFormat="1" ht="12" customHeight="1">
      <c r="B49" s="18"/>
      <c r="C49" s="15" t="s">
        <v>48</v>
      </c>
      <c r="I49" s="38"/>
      <c r="L49" s="18"/>
    </row>
    <row r="50" spans="2:12" s="1" customFormat="1" ht="16.5" customHeight="1">
      <c r="B50" s="18"/>
      <c r="E50" s="160" t="str">
        <f>E9</f>
        <v>SO 01 - Pozemní stavební objekt</v>
      </c>
      <c r="F50" s="161"/>
      <c r="G50" s="161"/>
      <c r="H50" s="161"/>
      <c r="I50" s="38"/>
      <c r="L50" s="18"/>
    </row>
    <row r="51" spans="2:12" s="1" customFormat="1" ht="6.95" customHeight="1">
      <c r="B51" s="18"/>
      <c r="I51" s="38"/>
      <c r="L51" s="18"/>
    </row>
    <row r="52" spans="2:12" s="1" customFormat="1" ht="12" customHeight="1">
      <c r="B52" s="18"/>
      <c r="C52" s="15" t="s">
        <v>11</v>
      </c>
      <c r="F52" s="14" t="str">
        <f>F12</f>
        <v>Jihlava</v>
      </c>
      <c r="I52" s="39" t="s">
        <v>13</v>
      </c>
      <c r="J52" s="24" t="str">
        <f>IF(J12="","",J12)</f>
        <v>Vyplň údaj</v>
      </c>
      <c r="L52" s="18"/>
    </row>
    <row r="53" spans="2:12" s="1" customFormat="1" ht="6.95" customHeight="1">
      <c r="B53" s="18"/>
      <c r="I53" s="38"/>
      <c r="L53" s="18"/>
    </row>
    <row r="54" spans="2:12" s="1" customFormat="1" ht="43.15" customHeight="1">
      <c r="B54" s="18"/>
      <c r="C54" s="15" t="s">
        <v>14</v>
      </c>
      <c r="F54" s="14" t="str">
        <f>E15</f>
        <v>VŠP Jihlava, Tolstého 16, 586 01 Jihlava</v>
      </c>
      <c r="I54" s="39" t="s">
        <v>20</v>
      </c>
      <c r="J54" s="17" t="str">
        <f>E21</f>
        <v>ARTPROJEKT JIHLAVA s.r.o., 586 01 Jihlava</v>
      </c>
      <c r="L54" s="18"/>
    </row>
    <row r="55" spans="2:12" s="1" customFormat="1" ht="15.2" customHeight="1">
      <c r="B55" s="18"/>
      <c r="C55" s="15" t="s">
        <v>18</v>
      </c>
      <c r="F55" s="14" t="str">
        <f>IF(E18="","",E18)</f>
        <v>Vyplň údaj</v>
      </c>
      <c r="I55" s="39" t="s">
        <v>23</v>
      </c>
      <c r="J55" s="17">
        <f>E24</f>
        <v>0</v>
      </c>
      <c r="L55" s="18"/>
    </row>
    <row r="56" spans="2:12" s="1" customFormat="1" ht="10.35" customHeight="1">
      <c r="B56" s="18"/>
      <c r="I56" s="38"/>
      <c r="L56" s="18"/>
    </row>
    <row r="57" spans="2:12" s="1" customFormat="1" ht="29.25" customHeight="1">
      <c r="B57" s="18"/>
      <c r="C57" s="57" t="s">
        <v>51</v>
      </c>
      <c r="D57" s="48"/>
      <c r="E57" s="48"/>
      <c r="F57" s="48"/>
      <c r="G57" s="48"/>
      <c r="H57" s="48"/>
      <c r="I57" s="58"/>
      <c r="J57" s="59" t="s">
        <v>52</v>
      </c>
      <c r="K57" s="48"/>
      <c r="L57" s="18"/>
    </row>
    <row r="58" spans="2:12" s="1" customFormat="1" ht="10.35" customHeight="1">
      <c r="B58" s="18"/>
      <c r="I58" s="38"/>
      <c r="L58" s="18"/>
    </row>
    <row r="59" spans="2:47" s="1" customFormat="1" ht="22.9" customHeight="1">
      <c r="B59" s="18"/>
      <c r="C59" s="60" t="s">
        <v>41</v>
      </c>
      <c r="I59" s="38"/>
      <c r="J59" s="34">
        <f>J96</f>
        <v>0</v>
      </c>
      <c r="L59" s="18"/>
      <c r="AU59" s="9" t="s">
        <v>53</v>
      </c>
    </row>
    <row r="60" spans="2:12" s="3" customFormat="1" ht="24.95" customHeight="1">
      <c r="B60" s="61"/>
      <c r="D60" s="62" t="s">
        <v>54</v>
      </c>
      <c r="E60" s="63"/>
      <c r="F60" s="63"/>
      <c r="G60" s="63"/>
      <c r="H60" s="63"/>
      <c r="I60" s="64"/>
      <c r="J60" s="65">
        <f>J97</f>
        <v>0</v>
      </c>
      <c r="L60" s="61"/>
    </row>
    <row r="61" spans="2:12" s="4" customFormat="1" ht="19.9" customHeight="1">
      <c r="B61" s="66"/>
      <c r="D61" s="67" t="s">
        <v>55</v>
      </c>
      <c r="E61" s="68"/>
      <c r="F61" s="68"/>
      <c r="G61" s="68"/>
      <c r="H61" s="68"/>
      <c r="I61" s="69"/>
      <c r="J61" s="70">
        <f>J98</f>
        <v>0</v>
      </c>
      <c r="L61" s="66"/>
    </row>
    <row r="62" spans="2:12" s="4" customFormat="1" ht="19.9" customHeight="1">
      <c r="B62" s="66"/>
      <c r="D62" s="67" t="s">
        <v>56</v>
      </c>
      <c r="E62" s="68"/>
      <c r="F62" s="68"/>
      <c r="G62" s="68"/>
      <c r="H62" s="68"/>
      <c r="I62" s="69"/>
      <c r="J62" s="70">
        <f>J147</f>
        <v>0</v>
      </c>
      <c r="L62" s="66"/>
    </row>
    <row r="63" spans="2:12" s="4" customFormat="1" ht="19.9" customHeight="1">
      <c r="B63" s="66"/>
      <c r="D63" s="67" t="s">
        <v>57</v>
      </c>
      <c r="E63" s="68"/>
      <c r="F63" s="68"/>
      <c r="G63" s="68"/>
      <c r="H63" s="68"/>
      <c r="I63" s="69"/>
      <c r="J63" s="70">
        <f>J163</f>
        <v>0</v>
      </c>
      <c r="L63" s="66"/>
    </row>
    <row r="64" spans="2:12" s="4" customFormat="1" ht="19.9" customHeight="1">
      <c r="B64" s="66"/>
      <c r="D64" s="67" t="s">
        <v>58</v>
      </c>
      <c r="E64" s="68"/>
      <c r="F64" s="68"/>
      <c r="G64" s="68"/>
      <c r="H64" s="68"/>
      <c r="I64" s="69"/>
      <c r="J64" s="70">
        <f>J172</f>
        <v>0</v>
      </c>
      <c r="L64" s="66"/>
    </row>
    <row r="65" spans="2:12" s="4" customFormat="1" ht="19.9" customHeight="1">
      <c r="B65" s="66"/>
      <c r="D65" s="67" t="s">
        <v>59</v>
      </c>
      <c r="E65" s="68"/>
      <c r="F65" s="68"/>
      <c r="G65" s="68"/>
      <c r="H65" s="68"/>
      <c r="I65" s="69"/>
      <c r="J65" s="70">
        <f>J180</f>
        <v>0</v>
      </c>
      <c r="L65" s="66"/>
    </row>
    <row r="66" spans="2:12" s="4" customFormat="1" ht="19.9" customHeight="1">
      <c r="B66" s="66"/>
      <c r="D66" s="67" t="s">
        <v>60</v>
      </c>
      <c r="E66" s="68"/>
      <c r="F66" s="68"/>
      <c r="G66" s="68"/>
      <c r="H66" s="68"/>
      <c r="I66" s="69"/>
      <c r="J66" s="70">
        <f>J261</f>
        <v>0</v>
      </c>
      <c r="L66" s="66"/>
    </row>
    <row r="67" spans="2:12" s="4" customFormat="1" ht="19.9" customHeight="1">
      <c r="B67" s="66"/>
      <c r="D67" s="67" t="s">
        <v>61</v>
      </c>
      <c r="E67" s="68"/>
      <c r="F67" s="68"/>
      <c r="G67" s="68"/>
      <c r="H67" s="68"/>
      <c r="I67" s="69"/>
      <c r="J67" s="70">
        <f>J268</f>
        <v>0</v>
      </c>
      <c r="L67" s="66"/>
    </row>
    <row r="68" spans="2:12" s="4" customFormat="1" ht="14.85" customHeight="1">
      <c r="B68" s="66"/>
      <c r="D68" s="67" t="s">
        <v>62</v>
      </c>
      <c r="E68" s="68"/>
      <c r="F68" s="68"/>
      <c r="G68" s="68"/>
      <c r="H68" s="68"/>
      <c r="I68" s="69"/>
      <c r="J68" s="70">
        <f>J342</f>
        <v>0</v>
      </c>
      <c r="L68" s="66"/>
    </row>
    <row r="69" spans="2:12" s="3" customFormat="1" ht="24.95" customHeight="1">
      <c r="B69" s="61"/>
      <c r="D69" s="62" t="s">
        <v>63</v>
      </c>
      <c r="E69" s="63"/>
      <c r="F69" s="63"/>
      <c r="G69" s="63"/>
      <c r="H69" s="63"/>
      <c r="I69" s="64"/>
      <c r="J69" s="65">
        <f>J370</f>
        <v>0</v>
      </c>
      <c r="L69" s="61"/>
    </row>
    <row r="70" spans="2:12" s="4" customFormat="1" ht="19.9" customHeight="1">
      <c r="B70" s="66"/>
      <c r="D70" s="67" t="s">
        <v>64</v>
      </c>
      <c r="E70" s="68"/>
      <c r="F70" s="68"/>
      <c r="G70" s="68"/>
      <c r="H70" s="68"/>
      <c r="I70" s="69"/>
      <c r="J70" s="70">
        <f>J371</f>
        <v>0</v>
      </c>
      <c r="L70" s="66"/>
    </row>
    <row r="71" spans="2:12" s="4" customFormat="1" ht="19.9" customHeight="1">
      <c r="B71" s="66"/>
      <c r="D71" s="67" t="s">
        <v>65</v>
      </c>
      <c r="E71" s="68"/>
      <c r="F71" s="68"/>
      <c r="G71" s="68"/>
      <c r="H71" s="68"/>
      <c r="I71" s="69"/>
      <c r="J71" s="70">
        <f>J382</f>
        <v>0</v>
      </c>
      <c r="L71" s="66"/>
    </row>
    <row r="72" spans="2:12" s="4" customFormat="1" ht="19.9" customHeight="1">
      <c r="B72" s="66"/>
      <c r="D72" s="67" t="s">
        <v>66</v>
      </c>
      <c r="E72" s="68"/>
      <c r="F72" s="68"/>
      <c r="G72" s="68"/>
      <c r="H72" s="68"/>
      <c r="I72" s="69"/>
      <c r="J72" s="70">
        <f>J389</f>
        <v>0</v>
      </c>
      <c r="L72" s="66"/>
    </row>
    <row r="73" spans="2:12" s="4" customFormat="1" ht="19.9" customHeight="1">
      <c r="B73" s="66"/>
      <c r="D73" s="67" t="s">
        <v>67</v>
      </c>
      <c r="E73" s="68"/>
      <c r="F73" s="68"/>
      <c r="G73" s="68"/>
      <c r="H73" s="68"/>
      <c r="I73" s="69"/>
      <c r="J73" s="70">
        <f>J654</f>
        <v>0</v>
      </c>
      <c r="L73" s="66"/>
    </row>
    <row r="74" spans="2:12" s="4" customFormat="1" ht="19.9" customHeight="1">
      <c r="B74" s="66"/>
      <c r="D74" s="67" t="s">
        <v>68</v>
      </c>
      <c r="E74" s="68"/>
      <c r="F74" s="68"/>
      <c r="G74" s="68"/>
      <c r="H74" s="68"/>
      <c r="I74" s="69"/>
      <c r="J74" s="70">
        <f>J1651</f>
        <v>0</v>
      </c>
      <c r="L74" s="66"/>
    </row>
    <row r="75" spans="2:12" s="4" customFormat="1" ht="19.9" customHeight="1">
      <c r="B75" s="66"/>
      <c r="D75" s="67" t="s">
        <v>69</v>
      </c>
      <c r="E75" s="68"/>
      <c r="F75" s="68"/>
      <c r="G75" s="68"/>
      <c r="H75" s="68"/>
      <c r="I75" s="69"/>
      <c r="J75" s="70">
        <f>J1655</f>
        <v>0</v>
      </c>
      <c r="L75" s="66"/>
    </row>
    <row r="76" spans="2:12" s="4" customFormat="1" ht="19.9" customHeight="1">
      <c r="B76" s="66"/>
      <c r="D76" s="67" t="s">
        <v>70</v>
      </c>
      <c r="E76" s="68"/>
      <c r="F76" s="68"/>
      <c r="G76" s="68"/>
      <c r="H76" s="68"/>
      <c r="I76" s="69"/>
      <c r="J76" s="70">
        <f>J1665</f>
        <v>0</v>
      </c>
      <c r="L76" s="66"/>
    </row>
    <row r="77" spans="2:12" s="1" customFormat="1" ht="21.75" customHeight="1">
      <c r="B77" s="18"/>
      <c r="I77" s="38"/>
      <c r="L77" s="18"/>
    </row>
    <row r="78" spans="2:12" s="1" customFormat="1" ht="6.95" customHeight="1">
      <c r="B78" s="20"/>
      <c r="C78" s="21"/>
      <c r="D78" s="21"/>
      <c r="E78" s="21"/>
      <c r="F78" s="21"/>
      <c r="G78" s="21"/>
      <c r="H78" s="21"/>
      <c r="I78" s="55"/>
      <c r="J78" s="21"/>
      <c r="K78" s="21"/>
      <c r="L78" s="18"/>
    </row>
    <row r="82" spans="2:12" s="1" customFormat="1" ht="6.95" customHeight="1">
      <c r="B82" s="22"/>
      <c r="C82" s="23"/>
      <c r="D82" s="23"/>
      <c r="E82" s="23"/>
      <c r="F82" s="23"/>
      <c r="G82" s="23"/>
      <c r="H82" s="23"/>
      <c r="I82" s="56"/>
      <c r="J82" s="23"/>
      <c r="K82" s="23"/>
      <c r="L82" s="18"/>
    </row>
    <row r="83" spans="2:12" s="1" customFormat="1" ht="24.95" customHeight="1">
      <c r="B83" s="18"/>
      <c r="C83" s="13" t="s">
        <v>71</v>
      </c>
      <c r="I83" s="38"/>
      <c r="L83" s="18"/>
    </row>
    <row r="84" spans="2:12" s="1" customFormat="1" ht="6.95" customHeight="1">
      <c r="B84" s="18"/>
      <c r="I84" s="38"/>
      <c r="L84" s="18"/>
    </row>
    <row r="85" spans="2:12" s="1" customFormat="1" ht="12" customHeight="1">
      <c r="B85" s="18"/>
      <c r="C85" s="15" t="s">
        <v>7</v>
      </c>
      <c r="I85" s="38"/>
      <c r="L85" s="18"/>
    </row>
    <row r="86" spans="2:12" s="1" customFormat="1" ht="16.5" customHeight="1">
      <c r="B86" s="18"/>
      <c r="E86" s="162" t="str">
        <f>E7</f>
        <v>VŠPJ - oprava obvodových pláštů objektu Tolstého 16, Jihlava, oddíl č.2-Vnější fasády</v>
      </c>
      <c r="F86" s="163"/>
      <c r="G86" s="163"/>
      <c r="H86" s="163"/>
      <c r="I86" s="38"/>
      <c r="L86" s="18"/>
    </row>
    <row r="87" spans="2:12" s="1" customFormat="1" ht="12" customHeight="1">
      <c r="B87" s="18"/>
      <c r="C87" s="15" t="s">
        <v>48</v>
      </c>
      <c r="I87" s="38"/>
      <c r="L87" s="18"/>
    </row>
    <row r="88" spans="2:12" s="1" customFormat="1" ht="16.5" customHeight="1">
      <c r="B88" s="18"/>
      <c r="E88" s="160" t="str">
        <f>E9</f>
        <v>SO 01 - Pozemní stavební objekt</v>
      </c>
      <c r="F88" s="161"/>
      <c r="G88" s="161"/>
      <c r="H88" s="161"/>
      <c r="I88" s="38"/>
      <c r="L88" s="18"/>
    </row>
    <row r="89" spans="2:12" s="1" customFormat="1" ht="6.95" customHeight="1">
      <c r="B89" s="18"/>
      <c r="I89" s="38"/>
      <c r="L89" s="18"/>
    </row>
    <row r="90" spans="2:12" s="1" customFormat="1" ht="12" customHeight="1">
      <c r="B90" s="18"/>
      <c r="C90" s="15" t="s">
        <v>11</v>
      </c>
      <c r="F90" s="14" t="str">
        <f>F12</f>
        <v>Jihlava</v>
      </c>
      <c r="I90" s="39" t="s">
        <v>13</v>
      </c>
      <c r="J90" s="24" t="str">
        <f>IF(J12="","",J12)</f>
        <v>Vyplň údaj</v>
      </c>
      <c r="L90" s="18"/>
    </row>
    <row r="91" spans="2:12" s="1" customFormat="1" ht="6.95" customHeight="1">
      <c r="B91" s="18"/>
      <c r="I91" s="38"/>
      <c r="L91" s="18"/>
    </row>
    <row r="92" spans="2:12" s="1" customFormat="1" ht="43.15" customHeight="1">
      <c r="B92" s="18"/>
      <c r="C92" s="15" t="s">
        <v>14</v>
      </c>
      <c r="F92" s="14" t="str">
        <f>E15</f>
        <v>VŠP Jihlava, Tolstého 16, 586 01 Jihlava</v>
      </c>
      <c r="I92" s="39" t="s">
        <v>20</v>
      </c>
      <c r="J92" s="17" t="str">
        <f>E21</f>
        <v>ARTPROJEKT JIHLAVA s.r.o., 586 01 Jihlava</v>
      </c>
      <c r="L92" s="18"/>
    </row>
    <row r="93" spans="2:12" s="1" customFormat="1" ht="15.2" customHeight="1">
      <c r="B93" s="18"/>
      <c r="C93" s="15" t="s">
        <v>18</v>
      </c>
      <c r="F93" s="14" t="str">
        <f>IF(E18="","",E18)</f>
        <v>Vyplň údaj</v>
      </c>
      <c r="I93" s="39" t="s">
        <v>23</v>
      </c>
      <c r="J93" s="17">
        <f>E24</f>
        <v>0</v>
      </c>
      <c r="L93" s="18"/>
    </row>
    <row r="94" spans="2:12" s="1" customFormat="1" ht="10.35" customHeight="1">
      <c r="B94" s="18"/>
      <c r="I94" s="38"/>
      <c r="L94" s="18"/>
    </row>
    <row r="95" spans="2:20" s="5" customFormat="1" ht="29.25" customHeight="1">
      <c r="B95" s="71"/>
      <c r="C95" s="72" t="s">
        <v>72</v>
      </c>
      <c r="D95" s="73" t="s">
        <v>40</v>
      </c>
      <c r="E95" s="73" t="s">
        <v>38</v>
      </c>
      <c r="F95" s="73" t="s">
        <v>39</v>
      </c>
      <c r="G95" s="73" t="s">
        <v>73</v>
      </c>
      <c r="H95" s="73" t="s">
        <v>74</v>
      </c>
      <c r="I95" s="74" t="s">
        <v>75</v>
      </c>
      <c r="J95" s="73" t="s">
        <v>52</v>
      </c>
      <c r="K95" s="75" t="s">
        <v>76</v>
      </c>
      <c r="L95" s="71"/>
      <c r="M95" s="29" t="s">
        <v>0</v>
      </c>
      <c r="N95" s="30" t="s">
        <v>29</v>
      </c>
      <c r="O95" s="30" t="s">
        <v>77</v>
      </c>
      <c r="P95" s="30" t="s">
        <v>78</v>
      </c>
      <c r="Q95" s="30" t="s">
        <v>79</v>
      </c>
      <c r="R95" s="30" t="s">
        <v>80</v>
      </c>
      <c r="S95" s="30" t="s">
        <v>81</v>
      </c>
      <c r="T95" s="31" t="s">
        <v>82</v>
      </c>
    </row>
    <row r="96" spans="2:63" s="1" customFormat="1" ht="22.9" customHeight="1">
      <c r="B96" s="18"/>
      <c r="C96" s="33" t="s">
        <v>83</v>
      </c>
      <c r="I96" s="38"/>
      <c r="J96" s="76">
        <f>BK96</f>
        <v>0</v>
      </c>
      <c r="L96" s="18"/>
      <c r="M96" s="32"/>
      <c r="N96" s="25"/>
      <c r="O96" s="25"/>
      <c r="P96" s="77">
        <f>P97+P370</f>
        <v>0</v>
      </c>
      <c r="Q96" s="25"/>
      <c r="R96" s="77">
        <f>R97+R370</f>
        <v>265.05884339999994</v>
      </c>
      <c r="S96" s="25"/>
      <c r="T96" s="78">
        <f>T97+T370</f>
        <v>231.52814651</v>
      </c>
      <c r="AT96" s="9" t="s">
        <v>42</v>
      </c>
      <c r="AU96" s="9" t="s">
        <v>53</v>
      </c>
      <c r="BK96" s="79">
        <f>BK97+BK370</f>
        <v>0</v>
      </c>
    </row>
    <row r="97" spans="2:63" s="6" customFormat="1" ht="25.9" customHeight="1">
      <c r="B97" s="80"/>
      <c r="D97" s="81" t="s">
        <v>42</v>
      </c>
      <c r="E97" s="82" t="s">
        <v>84</v>
      </c>
      <c r="F97" s="82" t="s">
        <v>85</v>
      </c>
      <c r="I97" s="83"/>
      <c r="J97" s="84">
        <f>BK97</f>
        <v>0</v>
      </c>
      <c r="L97" s="80"/>
      <c r="M97" s="85"/>
      <c r="N97" s="86"/>
      <c r="O97" s="86"/>
      <c r="P97" s="87">
        <f>P98+P147+P163+P172+P180+P261+P268</f>
        <v>0</v>
      </c>
      <c r="Q97" s="86"/>
      <c r="R97" s="87">
        <f>R98+R147+R163+R172+R180+R261+R268</f>
        <v>243.38698397999997</v>
      </c>
      <c r="S97" s="86"/>
      <c r="T97" s="88">
        <f>T98+T147+T163+T172+T180+T261+T268</f>
        <v>229.39671821</v>
      </c>
      <c r="AR97" s="81" t="s">
        <v>44</v>
      </c>
      <c r="AT97" s="89" t="s">
        <v>42</v>
      </c>
      <c r="AU97" s="89" t="s">
        <v>43</v>
      </c>
      <c r="AY97" s="81" t="s">
        <v>86</v>
      </c>
      <c r="BK97" s="90">
        <f>BK98+BK147+BK163+BK172+BK180+BK261+BK268</f>
        <v>0</v>
      </c>
    </row>
    <row r="98" spans="2:63" s="6" customFormat="1" ht="22.9" customHeight="1">
      <c r="B98" s="80"/>
      <c r="D98" s="81" t="s">
        <v>42</v>
      </c>
      <c r="E98" s="91" t="s">
        <v>44</v>
      </c>
      <c r="F98" s="91" t="s">
        <v>87</v>
      </c>
      <c r="I98" s="83"/>
      <c r="J98" s="92">
        <f>BK98</f>
        <v>0</v>
      </c>
      <c r="L98" s="80"/>
      <c r="M98" s="85"/>
      <c r="N98" s="86"/>
      <c r="O98" s="86"/>
      <c r="P98" s="87">
        <f>SUM(P99:P146)</f>
        <v>0</v>
      </c>
      <c r="Q98" s="86"/>
      <c r="R98" s="87">
        <f>SUM(R99:R146)</f>
        <v>25.484026999999998</v>
      </c>
      <c r="S98" s="86"/>
      <c r="T98" s="88">
        <f>SUM(T99:T146)</f>
        <v>85.6405</v>
      </c>
      <c r="AR98" s="81" t="s">
        <v>44</v>
      </c>
      <c r="AT98" s="89" t="s">
        <v>42</v>
      </c>
      <c r="AU98" s="89" t="s">
        <v>44</v>
      </c>
      <c r="AY98" s="81" t="s">
        <v>86</v>
      </c>
      <c r="BK98" s="90">
        <f>SUM(BK99:BK146)</f>
        <v>0</v>
      </c>
    </row>
    <row r="99" spans="2:65" s="1" customFormat="1" ht="24" customHeight="1">
      <c r="B99" s="93"/>
      <c r="C99" s="94" t="s">
        <v>44</v>
      </c>
      <c r="D99" s="94" t="s">
        <v>88</v>
      </c>
      <c r="E99" s="95" t="s">
        <v>89</v>
      </c>
      <c r="F99" s="96" t="s">
        <v>90</v>
      </c>
      <c r="G99" s="97" t="s">
        <v>91</v>
      </c>
      <c r="H99" s="98">
        <v>89.1</v>
      </c>
      <c r="I99" s="99"/>
      <c r="J99" s="100">
        <f>ROUND(I99*H99,2)</f>
        <v>0</v>
      </c>
      <c r="K99" s="96" t="s">
        <v>92</v>
      </c>
      <c r="L99" s="18"/>
      <c r="M99" s="101" t="s">
        <v>0</v>
      </c>
      <c r="N99" s="102" t="s">
        <v>30</v>
      </c>
      <c r="O99" s="26"/>
      <c r="P99" s="103">
        <f>O99*H99</f>
        <v>0</v>
      </c>
      <c r="Q99" s="103">
        <v>0</v>
      </c>
      <c r="R99" s="103">
        <f>Q99*H99</f>
        <v>0</v>
      </c>
      <c r="S99" s="103">
        <v>0.255</v>
      </c>
      <c r="T99" s="104">
        <f>S99*H99</f>
        <v>22.720499999999998</v>
      </c>
      <c r="AR99" s="105" t="s">
        <v>93</v>
      </c>
      <c r="AT99" s="105" t="s">
        <v>88</v>
      </c>
      <c r="AU99" s="105" t="s">
        <v>46</v>
      </c>
      <c r="AY99" s="9" t="s">
        <v>86</v>
      </c>
      <c r="BE99" s="106">
        <f>IF(N99="základní",J99,0)</f>
        <v>0</v>
      </c>
      <c r="BF99" s="106">
        <f>IF(N99="snížená",J99,0)</f>
        <v>0</v>
      </c>
      <c r="BG99" s="106">
        <f>IF(N99="zákl. přenesená",J99,0)</f>
        <v>0</v>
      </c>
      <c r="BH99" s="106">
        <f>IF(N99="sníž. přenesená",J99,0)</f>
        <v>0</v>
      </c>
      <c r="BI99" s="106">
        <f>IF(N99="nulová",J99,0)</f>
        <v>0</v>
      </c>
      <c r="BJ99" s="9" t="s">
        <v>44</v>
      </c>
      <c r="BK99" s="106">
        <f>ROUND(I99*H99,2)</f>
        <v>0</v>
      </c>
      <c r="BL99" s="9" t="s">
        <v>93</v>
      </c>
      <c r="BM99" s="105" t="s">
        <v>94</v>
      </c>
    </row>
    <row r="100" spans="2:47" s="1" customFormat="1" ht="58.5">
      <c r="B100" s="18"/>
      <c r="D100" s="107" t="s">
        <v>95</v>
      </c>
      <c r="F100" s="108" t="s">
        <v>96</v>
      </c>
      <c r="I100" s="38"/>
      <c r="L100" s="18"/>
      <c r="M100" s="109"/>
      <c r="N100" s="26"/>
      <c r="O100" s="26"/>
      <c r="P100" s="26"/>
      <c r="Q100" s="26"/>
      <c r="R100" s="26"/>
      <c r="S100" s="26"/>
      <c r="T100" s="27"/>
      <c r="AT100" s="9" t="s">
        <v>95</v>
      </c>
      <c r="AU100" s="9" t="s">
        <v>46</v>
      </c>
    </row>
    <row r="101" spans="2:51" s="7" customFormat="1" ht="33.75">
      <c r="B101" s="110"/>
      <c r="D101" s="107" t="s">
        <v>97</v>
      </c>
      <c r="E101" s="111" t="s">
        <v>0</v>
      </c>
      <c r="F101" s="112" t="s">
        <v>98</v>
      </c>
      <c r="H101" s="113">
        <v>89.1</v>
      </c>
      <c r="I101" s="114"/>
      <c r="L101" s="110"/>
      <c r="M101" s="115"/>
      <c r="N101" s="116"/>
      <c r="O101" s="116"/>
      <c r="P101" s="116"/>
      <c r="Q101" s="116"/>
      <c r="R101" s="116"/>
      <c r="S101" s="116"/>
      <c r="T101" s="117"/>
      <c r="AT101" s="111" t="s">
        <v>97</v>
      </c>
      <c r="AU101" s="111" t="s">
        <v>46</v>
      </c>
      <c r="AV101" s="7" t="s">
        <v>46</v>
      </c>
      <c r="AW101" s="7" t="s">
        <v>22</v>
      </c>
      <c r="AX101" s="7" t="s">
        <v>43</v>
      </c>
      <c r="AY101" s="111" t="s">
        <v>86</v>
      </c>
    </row>
    <row r="102" spans="2:65" s="1" customFormat="1" ht="24" customHeight="1">
      <c r="B102" s="93"/>
      <c r="C102" s="94" t="s">
        <v>46</v>
      </c>
      <c r="D102" s="94" t="s">
        <v>88</v>
      </c>
      <c r="E102" s="95" t="s">
        <v>99</v>
      </c>
      <c r="F102" s="96" t="s">
        <v>100</v>
      </c>
      <c r="G102" s="97" t="s">
        <v>91</v>
      </c>
      <c r="H102" s="98">
        <v>123.2</v>
      </c>
      <c r="I102" s="99"/>
      <c r="J102" s="100">
        <f>ROUND(I102*H102,2)</f>
        <v>0</v>
      </c>
      <c r="K102" s="96" t="s">
        <v>92</v>
      </c>
      <c r="L102" s="18"/>
      <c r="M102" s="101" t="s">
        <v>0</v>
      </c>
      <c r="N102" s="102" t="s">
        <v>30</v>
      </c>
      <c r="O102" s="26"/>
      <c r="P102" s="103">
        <f>O102*H102</f>
        <v>0</v>
      </c>
      <c r="Q102" s="103">
        <v>0</v>
      </c>
      <c r="R102" s="103">
        <f>Q102*H102</f>
        <v>0</v>
      </c>
      <c r="S102" s="103">
        <v>0.235</v>
      </c>
      <c r="T102" s="104">
        <f>S102*H102</f>
        <v>28.951999999999998</v>
      </c>
      <c r="AR102" s="105" t="s">
        <v>93</v>
      </c>
      <c r="AT102" s="105" t="s">
        <v>88</v>
      </c>
      <c r="AU102" s="105" t="s">
        <v>46</v>
      </c>
      <c r="AY102" s="9" t="s">
        <v>86</v>
      </c>
      <c r="BE102" s="106">
        <f>IF(N102="základní",J102,0)</f>
        <v>0</v>
      </c>
      <c r="BF102" s="106">
        <f>IF(N102="snížená",J102,0)</f>
        <v>0</v>
      </c>
      <c r="BG102" s="106">
        <f>IF(N102="zákl. přenesená",J102,0)</f>
        <v>0</v>
      </c>
      <c r="BH102" s="106">
        <f>IF(N102="sníž. přenesená",J102,0)</f>
        <v>0</v>
      </c>
      <c r="BI102" s="106">
        <f>IF(N102="nulová",J102,0)</f>
        <v>0</v>
      </c>
      <c r="BJ102" s="9" t="s">
        <v>44</v>
      </c>
      <c r="BK102" s="106">
        <f>ROUND(I102*H102,2)</f>
        <v>0</v>
      </c>
      <c r="BL102" s="9" t="s">
        <v>93</v>
      </c>
      <c r="BM102" s="105" t="s">
        <v>101</v>
      </c>
    </row>
    <row r="103" spans="2:47" s="1" customFormat="1" ht="48.75">
      <c r="B103" s="18"/>
      <c r="D103" s="107" t="s">
        <v>95</v>
      </c>
      <c r="F103" s="108" t="s">
        <v>102</v>
      </c>
      <c r="I103" s="38"/>
      <c r="L103" s="18"/>
      <c r="M103" s="109"/>
      <c r="N103" s="26"/>
      <c r="O103" s="26"/>
      <c r="P103" s="26"/>
      <c r="Q103" s="26"/>
      <c r="R103" s="26"/>
      <c r="S103" s="26"/>
      <c r="T103" s="27"/>
      <c r="AT103" s="9" t="s">
        <v>95</v>
      </c>
      <c r="AU103" s="9" t="s">
        <v>46</v>
      </c>
    </row>
    <row r="104" spans="2:51" s="7" customFormat="1" ht="33.75">
      <c r="B104" s="110"/>
      <c r="D104" s="107" t="s">
        <v>97</v>
      </c>
      <c r="E104" s="111" t="s">
        <v>0</v>
      </c>
      <c r="F104" s="112" t="s">
        <v>103</v>
      </c>
      <c r="H104" s="113">
        <v>123.2</v>
      </c>
      <c r="I104" s="114"/>
      <c r="L104" s="110"/>
      <c r="M104" s="115"/>
      <c r="N104" s="116"/>
      <c r="O104" s="116"/>
      <c r="P104" s="116"/>
      <c r="Q104" s="116"/>
      <c r="R104" s="116"/>
      <c r="S104" s="116"/>
      <c r="T104" s="117"/>
      <c r="AT104" s="111" t="s">
        <v>97</v>
      </c>
      <c r="AU104" s="111" t="s">
        <v>46</v>
      </c>
      <c r="AV104" s="7" t="s">
        <v>46</v>
      </c>
      <c r="AW104" s="7" t="s">
        <v>22</v>
      </c>
      <c r="AX104" s="7" t="s">
        <v>43</v>
      </c>
      <c r="AY104" s="111" t="s">
        <v>86</v>
      </c>
    </row>
    <row r="105" spans="2:65" s="1" customFormat="1" ht="24" customHeight="1">
      <c r="B105" s="93"/>
      <c r="C105" s="94" t="s">
        <v>104</v>
      </c>
      <c r="D105" s="94" t="s">
        <v>88</v>
      </c>
      <c r="E105" s="95" t="s">
        <v>105</v>
      </c>
      <c r="F105" s="96" t="s">
        <v>106</v>
      </c>
      <c r="G105" s="97" t="s">
        <v>91</v>
      </c>
      <c r="H105" s="98">
        <v>212.3</v>
      </c>
      <c r="I105" s="99"/>
      <c r="J105" s="100">
        <f>ROUND(I105*H105,2)</f>
        <v>0</v>
      </c>
      <c r="K105" s="96" t="s">
        <v>92</v>
      </c>
      <c r="L105" s="18"/>
      <c r="M105" s="101" t="s">
        <v>0</v>
      </c>
      <c r="N105" s="102" t="s">
        <v>30</v>
      </c>
      <c r="O105" s="26"/>
      <c r="P105" s="103">
        <f>O105*H105</f>
        <v>0</v>
      </c>
      <c r="Q105" s="103">
        <v>0</v>
      </c>
      <c r="R105" s="103">
        <f>Q105*H105</f>
        <v>0</v>
      </c>
      <c r="S105" s="103">
        <v>0.16</v>
      </c>
      <c r="T105" s="104">
        <f>S105*H105</f>
        <v>33.968</v>
      </c>
      <c r="AR105" s="105" t="s">
        <v>93</v>
      </c>
      <c r="AT105" s="105" t="s">
        <v>88</v>
      </c>
      <c r="AU105" s="105" t="s">
        <v>46</v>
      </c>
      <c r="AY105" s="9" t="s">
        <v>86</v>
      </c>
      <c r="BE105" s="106">
        <f>IF(N105="základní",J105,0)</f>
        <v>0</v>
      </c>
      <c r="BF105" s="106">
        <f>IF(N105="snížená",J105,0)</f>
        <v>0</v>
      </c>
      <c r="BG105" s="106">
        <f>IF(N105="zákl. přenesená",J105,0)</f>
        <v>0</v>
      </c>
      <c r="BH105" s="106">
        <f>IF(N105="sníž. přenesená",J105,0)</f>
        <v>0</v>
      </c>
      <c r="BI105" s="106">
        <f>IF(N105="nulová",J105,0)</f>
        <v>0</v>
      </c>
      <c r="BJ105" s="9" t="s">
        <v>44</v>
      </c>
      <c r="BK105" s="106">
        <f>ROUND(I105*H105,2)</f>
        <v>0</v>
      </c>
      <c r="BL105" s="9" t="s">
        <v>93</v>
      </c>
      <c r="BM105" s="105" t="s">
        <v>107</v>
      </c>
    </row>
    <row r="106" spans="2:47" s="1" customFormat="1" ht="29.25">
      <c r="B106" s="18"/>
      <c r="D106" s="107" t="s">
        <v>95</v>
      </c>
      <c r="F106" s="108" t="s">
        <v>108</v>
      </c>
      <c r="I106" s="38"/>
      <c r="L106" s="18"/>
      <c r="M106" s="109"/>
      <c r="N106" s="26"/>
      <c r="O106" s="26"/>
      <c r="P106" s="26"/>
      <c r="Q106" s="26"/>
      <c r="R106" s="26"/>
      <c r="S106" s="26"/>
      <c r="T106" s="27"/>
      <c r="AT106" s="9" t="s">
        <v>95</v>
      </c>
      <c r="AU106" s="9" t="s">
        <v>46</v>
      </c>
    </row>
    <row r="107" spans="2:51" s="7" customFormat="1" ht="45">
      <c r="B107" s="110"/>
      <c r="D107" s="107" t="s">
        <v>97</v>
      </c>
      <c r="E107" s="111" t="s">
        <v>0</v>
      </c>
      <c r="F107" s="112" t="s">
        <v>109</v>
      </c>
      <c r="H107" s="113">
        <v>212.3</v>
      </c>
      <c r="I107" s="114"/>
      <c r="L107" s="110"/>
      <c r="M107" s="115"/>
      <c r="N107" s="116"/>
      <c r="O107" s="116"/>
      <c r="P107" s="116"/>
      <c r="Q107" s="116"/>
      <c r="R107" s="116"/>
      <c r="S107" s="116"/>
      <c r="T107" s="117"/>
      <c r="AT107" s="111" t="s">
        <v>97</v>
      </c>
      <c r="AU107" s="111" t="s">
        <v>46</v>
      </c>
      <c r="AV107" s="7" t="s">
        <v>46</v>
      </c>
      <c r="AW107" s="7" t="s">
        <v>22</v>
      </c>
      <c r="AX107" s="7" t="s">
        <v>43</v>
      </c>
      <c r="AY107" s="111" t="s">
        <v>86</v>
      </c>
    </row>
    <row r="108" spans="2:65" s="1" customFormat="1" ht="16.5" customHeight="1">
      <c r="B108" s="93"/>
      <c r="C108" s="94" t="s">
        <v>93</v>
      </c>
      <c r="D108" s="94" t="s">
        <v>88</v>
      </c>
      <c r="E108" s="95" t="s">
        <v>110</v>
      </c>
      <c r="F108" s="96" t="s">
        <v>111</v>
      </c>
      <c r="G108" s="97" t="s">
        <v>112</v>
      </c>
      <c r="H108" s="98">
        <v>8.784</v>
      </c>
      <c r="I108" s="99"/>
      <c r="J108" s="100">
        <f>ROUND(I108*H108,2)</f>
        <v>0</v>
      </c>
      <c r="K108" s="96" t="s">
        <v>92</v>
      </c>
      <c r="L108" s="18"/>
      <c r="M108" s="101" t="s">
        <v>0</v>
      </c>
      <c r="N108" s="102" t="s">
        <v>30</v>
      </c>
      <c r="O108" s="26"/>
      <c r="P108" s="103">
        <f>O108*H108</f>
        <v>0</v>
      </c>
      <c r="Q108" s="103">
        <v>0</v>
      </c>
      <c r="R108" s="103">
        <f>Q108*H108</f>
        <v>0</v>
      </c>
      <c r="S108" s="103">
        <v>0</v>
      </c>
      <c r="T108" s="104">
        <f>S108*H108</f>
        <v>0</v>
      </c>
      <c r="AR108" s="105" t="s">
        <v>93</v>
      </c>
      <c r="AT108" s="105" t="s">
        <v>88</v>
      </c>
      <c r="AU108" s="105" t="s">
        <v>46</v>
      </c>
      <c r="AY108" s="9" t="s">
        <v>86</v>
      </c>
      <c r="BE108" s="106">
        <f>IF(N108="základní",J108,0)</f>
        <v>0</v>
      </c>
      <c r="BF108" s="106">
        <f>IF(N108="snížená",J108,0)</f>
        <v>0</v>
      </c>
      <c r="BG108" s="106">
        <f>IF(N108="zákl. přenesená",J108,0)</f>
        <v>0</v>
      </c>
      <c r="BH108" s="106">
        <f>IF(N108="sníž. přenesená",J108,0)</f>
        <v>0</v>
      </c>
      <c r="BI108" s="106">
        <f>IF(N108="nulová",J108,0)</f>
        <v>0</v>
      </c>
      <c r="BJ108" s="9" t="s">
        <v>44</v>
      </c>
      <c r="BK108" s="106">
        <f>ROUND(I108*H108,2)</f>
        <v>0</v>
      </c>
      <c r="BL108" s="9" t="s">
        <v>93</v>
      </c>
      <c r="BM108" s="105" t="s">
        <v>113</v>
      </c>
    </row>
    <row r="109" spans="2:47" s="1" customFormat="1" ht="12">
      <c r="B109" s="18"/>
      <c r="D109" s="107" t="s">
        <v>95</v>
      </c>
      <c r="F109" s="108" t="s">
        <v>111</v>
      </c>
      <c r="I109" s="38"/>
      <c r="L109" s="18"/>
      <c r="M109" s="109"/>
      <c r="N109" s="26"/>
      <c r="O109" s="26"/>
      <c r="P109" s="26"/>
      <c r="Q109" s="26"/>
      <c r="R109" s="26"/>
      <c r="S109" s="26"/>
      <c r="T109" s="27"/>
      <c r="AT109" s="9" t="s">
        <v>95</v>
      </c>
      <c r="AU109" s="9" t="s">
        <v>46</v>
      </c>
    </row>
    <row r="110" spans="2:51" s="7" customFormat="1" ht="33.75">
      <c r="B110" s="110"/>
      <c r="D110" s="107" t="s">
        <v>97</v>
      </c>
      <c r="E110" s="111" t="s">
        <v>0</v>
      </c>
      <c r="F110" s="112" t="s">
        <v>114</v>
      </c>
      <c r="H110" s="113">
        <v>8.784</v>
      </c>
      <c r="I110" s="114"/>
      <c r="L110" s="110"/>
      <c r="M110" s="115"/>
      <c r="N110" s="116"/>
      <c r="O110" s="116"/>
      <c r="P110" s="116"/>
      <c r="Q110" s="116"/>
      <c r="R110" s="116"/>
      <c r="S110" s="116"/>
      <c r="T110" s="117"/>
      <c r="AT110" s="111" t="s">
        <v>97</v>
      </c>
      <c r="AU110" s="111" t="s">
        <v>46</v>
      </c>
      <c r="AV110" s="7" t="s">
        <v>46</v>
      </c>
      <c r="AW110" s="7" t="s">
        <v>22</v>
      </c>
      <c r="AX110" s="7" t="s">
        <v>43</v>
      </c>
      <c r="AY110" s="111" t="s">
        <v>86</v>
      </c>
    </row>
    <row r="111" spans="2:65" s="1" customFormat="1" ht="24" customHeight="1">
      <c r="B111" s="93"/>
      <c r="C111" s="94" t="s">
        <v>115</v>
      </c>
      <c r="D111" s="94" t="s">
        <v>88</v>
      </c>
      <c r="E111" s="95" t="s">
        <v>116</v>
      </c>
      <c r="F111" s="96" t="s">
        <v>117</v>
      </c>
      <c r="G111" s="97" t="s">
        <v>112</v>
      </c>
      <c r="H111" s="98">
        <v>128.442</v>
      </c>
      <c r="I111" s="99"/>
      <c r="J111" s="100">
        <f>ROUND(I111*H111,2)</f>
        <v>0</v>
      </c>
      <c r="K111" s="96" t="s">
        <v>92</v>
      </c>
      <c r="L111" s="18"/>
      <c r="M111" s="101" t="s">
        <v>0</v>
      </c>
      <c r="N111" s="102" t="s">
        <v>30</v>
      </c>
      <c r="O111" s="26"/>
      <c r="P111" s="103">
        <f>O111*H111</f>
        <v>0</v>
      </c>
      <c r="Q111" s="103">
        <v>0</v>
      </c>
      <c r="R111" s="103">
        <f>Q111*H111</f>
        <v>0</v>
      </c>
      <c r="S111" s="103">
        <v>0</v>
      </c>
      <c r="T111" s="104">
        <f>S111*H111</f>
        <v>0</v>
      </c>
      <c r="AR111" s="105" t="s">
        <v>93</v>
      </c>
      <c r="AT111" s="105" t="s">
        <v>88</v>
      </c>
      <c r="AU111" s="105" t="s">
        <v>46</v>
      </c>
      <c r="AY111" s="9" t="s">
        <v>86</v>
      </c>
      <c r="BE111" s="106">
        <f>IF(N111="základní",J111,0)</f>
        <v>0</v>
      </c>
      <c r="BF111" s="106">
        <f>IF(N111="snížená",J111,0)</f>
        <v>0</v>
      </c>
      <c r="BG111" s="106">
        <f>IF(N111="zákl. přenesená",J111,0)</f>
        <v>0</v>
      </c>
      <c r="BH111" s="106">
        <f>IF(N111="sníž. přenesená",J111,0)</f>
        <v>0</v>
      </c>
      <c r="BI111" s="106">
        <f>IF(N111="nulová",J111,0)</f>
        <v>0</v>
      </c>
      <c r="BJ111" s="9" t="s">
        <v>44</v>
      </c>
      <c r="BK111" s="106">
        <f>ROUND(I111*H111,2)</f>
        <v>0</v>
      </c>
      <c r="BL111" s="9" t="s">
        <v>93</v>
      </c>
      <c r="BM111" s="105" t="s">
        <v>118</v>
      </c>
    </row>
    <row r="112" spans="2:47" s="1" customFormat="1" ht="19.5">
      <c r="B112" s="18"/>
      <c r="D112" s="107" t="s">
        <v>95</v>
      </c>
      <c r="F112" s="108" t="s">
        <v>117</v>
      </c>
      <c r="I112" s="38"/>
      <c r="L112" s="18"/>
      <c r="M112" s="109"/>
      <c r="N112" s="26"/>
      <c r="O112" s="26"/>
      <c r="P112" s="26"/>
      <c r="Q112" s="26"/>
      <c r="R112" s="26"/>
      <c r="S112" s="26"/>
      <c r="T112" s="27"/>
      <c r="AT112" s="9" t="s">
        <v>95</v>
      </c>
      <c r="AU112" s="9" t="s">
        <v>46</v>
      </c>
    </row>
    <row r="113" spans="2:51" s="7" customFormat="1" ht="45">
      <c r="B113" s="110"/>
      <c r="D113" s="107" t="s">
        <v>97</v>
      </c>
      <c r="E113" s="111" t="s">
        <v>0</v>
      </c>
      <c r="F113" s="112" t="s">
        <v>119</v>
      </c>
      <c r="H113" s="113">
        <v>128.442</v>
      </c>
      <c r="I113" s="114"/>
      <c r="L113" s="110"/>
      <c r="M113" s="115"/>
      <c r="N113" s="116"/>
      <c r="O113" s="116"/>
      <c r="P113" s="116"/>
      <c r="Q113" s="116"/>
      <c r="R113" s="116"/>
      <c r="S113" s="116"/>
      <c r="T113" s="117"/>
      <c r="AT113" s="111" t="s">
        <v>97</v>
      </c>
      <c r="AU113" s="111" t="s">
        <v>46</v>
      </c>
      <c r="AV113" s="7" t="s">
        <v>46</v>
      </c>
      <c r="AW113" s="7" t="s">
        <v>22</v>
      </c>
      <c r="AX113" s="7" t="s">
        <v>43</v>
      </c>
      <c r="AY113" s="111" t="s">
        <v>86</v>
      </c>
    </row>
    <row r="114" spans="2:65" s="1" customFormat="1" ht="24" customHeight="1">
      <c r="B114" s="93"/>
      <c r="C114" s="94" t="s">
        <v>120</v>
      </c>
      <c r="D114" s="94" t="s">
        <v>88</v>
      </c>
      <c r="E114" s="95" t="s">
        <v>121</v>
      </c>
      <c r="F114" s="96" t="s">
        <v>122</v>
      </c>
      <c r="G114" s="97" t="s">
        <v>112</v>
      </c>
      <c r="H114" s="98">
        <v>128.442</v>
      </c>
      <c r="I114" s="99"/>
      <c r="J114" s="100">
        <f>ROUND(I114*H114,2)</f>
        <v>0</v>
      </c>
      <c r="K114" s="96" t="s">
        <v>92</v>
      </c>
      <c r="L114" s="18"/>
      <c r="M114" s="101" t="s">
        <v>0</v>
      </c>
      <c r="N114" s="102" t="s">
        <v>30</v>
      </c>
      <c r="O114" s="26"/>
      <c r="P114" s="103">
        <f>O114*H114</f>
        <v>0</v>
      </c>
      <c r="Q114" s="103">
        <v>0</v>
      </c>
      <c r="R114" s="103">
        <f>Q114*H114</f>
        <v>0</v>
      </c>
      <c r="S114" s="103">
        <v>0</v>
      </c>
      <c r="T114" s="104">
        <f>S114*H114</f>
        <v>0</v>
      </c>
      <c r="AR114" s="105" t="s">
        <v>93</v>
      </c>
      <c r="AT114" s="105" t="s">
        <v>88</v>
      </c>
      <c r="AU114" s="105" t="s">
        <v>46</v>
      </c>
      <c r="AY114" s="9" t="s">
        <v>86</v>
      </c>
      <c r="BE114" s="106">
        <f>IF(N114="základní",J114,0)</f>
        <v>0</v>
      </c>
      <c r="BF114" s="106">
        <f>IF(N114="snížená",J114,0)</f>
        <v>0</v>
      </c>
      <c r="BG114" s="106">
        <f>IF(N114="zákl. přenesená",J114,0)</f>
        <v>0</v>
      </c>
      <c r="BH114" s="106">
        <f>IF(N114="sníž. přenesená",J114,0)</f>
        <v>0</v>
      </c>
      <c r="BI114" s="106">
        <f>IF(N114="nulová",J114,0)</f>
        <v>0</v>
      </c>
      <c r="BJ114" s="9" t="s">
        <v>44</v>
      </c>
      <c r="BK114" s="106">
        <f>ROUND(I114*H114,2)</f>
        <v>0</v>
      </c>
      <c r="BL114" s="9" t="s">
        <v>93</v>
      </c>
      <c r="BM114" s="105" t="s">
        <v>123</v>
      </c>
    </row>
    <row r="115" spans="2:47" s="1" customFormat="1" ht="39">
      <c r="B115" s="18"/>
      <c r="D115" s="107" t="s">
        <v>95</v>
      </c>
      <c r="F115" s="108" t="s">
        <v>124</v>
      </c>
      <c r="I115" s="38"/>
      <c r="L115" s="18"/>
      <c r="M115" s="109"/>
      <c r="N115" s="26"/>
      <c r="O115" s="26"/>
      <c r="P115" s="26"/>
      <c r="Q115" s="26"/>
      <c r="R115" s="26"/>
      <c r="S115" s="26"/>
      <c r="T115" s="27"/>
      <c r="AT115" s="9" t="s">
        <v>95</v>
      </c>
      <c r="AU115" s="9" t="s">
        <v>46</v>
      </c>
    </row>
    <row r="116" spans="2:51" s="7" customFormat="1" ht="45">
      <c r="B116" s="110"/>
      <c r="D116" s="107" t="s">
        <v>97</v>
      </c>
      <c r="E116" s="111" t="s">
        <v>0</v>
      </c>
      <c r="F116" s="112" t="s">
        <v>119</v>
      </c>
      <c r="H116" s="113">
        <v>128.442</v>
      </c>
      <c r="I116" s="114"/>
      <c r="L116" s="110"/>
      <c r="M116" s="115"/>
      <c r="N116" s="116"/>
      <c r="O116" s="116"/>
      <c r="P116" s="116"/>
      <c r="Q116" s="116"/>
      <c r="R116" s="116"/>
      <c r="S116" s="116"/>
      <c r="T116" s="117"/>
      <c r="AT116" s="111" t="s">
        <v>97</v>
      </c>
      <c r="AU116" s="111" t="s">
        <v>46</v>
      </c>
      <c r="AV116" s="7" t="s">
        <v>46</v>
      </c>
      <c r="AW116" s="7" t="s">
        <v>22</v>
      </c>
      <c r="AX116" s="7" t="s">
        <v>43</v>
      </c>
      <c r="AY116" s="111" t="s">
        <v>86</v>
      </c>
    </row>
    <row r="117" spans="2:65" s="1" customFormat="1" ht="24" customHeight="1">
      <c r="B117" s="93"/>
      <c r="C117" s="94" t="s">
        <v>125</v>
      </c>
      <c r="D117" s="94" t="s">
        <v>88</v>
      </c>
      <c r="E117" s="95" t="s">
        <v>126</v>
      </c>
      <c r="F117" s="96" t="s">
        <v>127</v>
      </c>
      <c r="G117" s="97" t="s">
        <v>112</v>
      </c>
      <c r="H117" s="98">
        <v>74.136</v>
      </c>
      <c r="I117" s="99"/>
      <c r="J117" s="100">
        <f>ROUND(I117*H117,2)</f>
        <v>0</v>
      </c>
      <c r="K117" s="96" t="s">
        <v>92</v>
      </c>
      <c r="L117" s="18"/>
      <c r="M117" s="101" t="s">
        <v>0</v>
      </c>
      <c r="N117" s="102" t="s">
        <v>30</v>
      </c>
      <c r="O117" s="26"/>
      <c r="P117" s="103">
        <f>O117*H117</f>
        <v>0</v>
      </c>
      <c r="Q117" s="103">
        <v>0</v>
      </c>
      <c r="R117" s="103">
        <f>Q117*H117</f>
        <v>0</v>
      </c>
      <c r="S117" s="103">
        <v>0</v>
      </c>
      <c r="T117" s="104">
        <f>S117*H117</f>
        <v>0</v>
      </c>
      <c r="AR117" s="105" t="s">
        <v>93</v>
      </c>
      <c r="AT117" s="105" t="s">
        <v>88</v>
      </c>
      <c r="AU117" s="105" t="s">
        <v>46</v>
      </c>
      <c r="AY117" s="9" t="s">
        <v>86</v>
      </c>
      <c r="BE117" s="106">
        <f>IF(N117="základní",J117,0)</f>
        <v>0</v>
      </c>
      <c r="BF117" s="106">
        <f>IF(N117="snížená",J117,0)</f>
        <v>0</v>
      </c>
      <c r="BG117" s="106">
        <f>IF(N117="zákl. přenesená",J117,0)</f>
        <v>0</v>
      </c>
      <c r="BH117" s="106">
        <f>IF(N117="sníž. přenesená",J117,0)</f>
        <v>0</v>
      </c>
      <c r="BI117" s="106">
        <f>IF(N117="nulová",J117,0)</f>
        <v>0</v>
      </c>
      <c r="BJ117" s="9" t="s">
        <v>44</v>
      </c>
      <c r="BK117" s="106">
        <f>ROUND(I117*H117,2)</f>
        <v>0</v>
      </c>
      <c r="BL117" s="9" t="s">
        <v>93</v>
      </c>
      <c r="BM117" s="105" t="s">
        <v>128</v>
      </c>
    </row>
    <row r="118" spans="2:47" s="1" customFormat="1" ht="39">
      <c r="B118" s="18"/>
      <c r="D118" s="107" t="s">
        <v>95</v>
      </c>
      <c r="F118" s="108" t="s">
        <v>129</v>
      </c>
      <c r="I118" s="38"/>
      <c r="L118" s="18"/>
      <c r="M118" s="109"/>
      <c r="N118" s="26"/>
      <c r="O118" s="26"/>
      <c r="P118" s="26"/>
      <c r="Q118" s="26"/>
      <c r="R118" s="26"/>
      <c r="S118" s="26"/>
      <c r="T118" s="27"/>
      <c r="AT118" s="9" t="s">
        <v>95</v>
      </c>
      <c r="AU118" s="9" t="s">
        <v>46</v>
      </c>
    </row>
    <row r="119" spans="2:51" s="7" customFormat="1" ht="33.75">
      <c r="B119" s="110"/>
      <c r="D119" s="107" t="s">
        <v>97</v>
      </c>
      <c r="E119" s="111" t="s">
        <v>0</v>
      </c>
      <c r="F119" s="112" t="s">
        <v>130</v>
      </c>
      <c r="H119" s="113">
        <v>128.442</v>
      </c>
      <c r="I119" s="114"/>
      <c r="L119" s="110"/>
      <c r="M119" s="115"/>
      <c r="N119" s="116"/>
      <c r="O119" s="116"/>
      <c r="P119" s="116"/>
      <c r="Q119" s="116"/>
      <c r="R119" s="116"/>
      <c r="S119" s="116"/>
      <c r="T119" s="117"/>
      <c r="AT119" s="111" t="s">
        <v>97</v>
      </c>
      <c r="AU119" s="111" t="s">
        <v>46</v>
      </c>
      <c r="AV119" s="7" t="s">
        <v>46</v>
      </c>
      <c r="AW119" s="7" t="s">
        <v>22</v>
      </c>
      <c r="AX119" s="7" t="s">
        <v>43</v>
      </c>
      <c r="AY119" s="111" t="s">
        <v>86</v>
      </c>
    </row>
    <row r="120" spans="2:51" s="7" customFormat="1" ht="33.75">
      <c r="B120" s="110"/>
      <c r="D120" s="107" t="s">
        <v>97</v>
      </c>
      <c r="E120" s="111" t="s">
        <v>0</v>
      </c>
      <c r="F120" s="112" t="s">
        <v>131</v>
      </c>
      <c r="H120" s="113">
        <v>-54.306</v>
      </c>
      <c r="I120" s="114"/>
      <c r="L120" s="110"/>
      <c r="M120" s="115"/>
      <c r="N120" s="116"/>
      <c r="O120" s="116"/>
      <c r="P120" s="116"/>
      <c r="Q120" s="116"/>
      <c r="R120" s="116"/>
      <c r="S120" s="116"/>
      <c r="T120" s="117"/>
      <c r="AT120" s="111" t="s">
        <v>97</v>
      </c>
      <c r="AU120" s="111" t="s">
        <v>46</v>
      </c>
      <c r="AV120" s="7" t="s">
        <v>46</v>
      </c>
      <c r="AW120" s="7" t="s">
        <v>22</v>
      </c>
      <c r="AX120" s="7" t="s">
        <v>43</v>
      </c>
      <c r="AY120" s="111" t="s">
        <v>86</v>
      </c>
    </row>
    <row r="121" spans="2:65" s="1" customFormat="1" ht="24" customHeight="1">
      <c r="B121" s="93"/>
      <c r="C121" s="94" t="s">
        <v>132</v>
      </c>
      <c r="D121" s="94" t="s">
        <v>88</v>
      </c>
      <c r="E121" s="95" t="s">
        <v>133</v>
      </c>
      <c r="F121" s="96" t="s">
        <v>134</v>
      </c>
      <c r="G121" s="97" t="s">
        <v>135</v>
      </c>
      <c r="H121" s="98">
        <v>122.324</v>
      </c>
      <c r="I121" s="99"/>
      <c r="J121" s="100">
        <f>ROUND(I121*H121,2)</f>
        <v>0</v>
      </c>
      <c r="K121" s="96" t="s">
        <v>92</v>
      </c>
      <c r="L121" s="18"/>
      <c r="M121" s="101" t="s">
        <v>0</v>
      </c>
      <c r="N121" s="102" t="s">
        <v>30</v>
      </c>
      <c r="O121" s="26"/>
      <c r="P121" s="103">
        <f>O121*H121</f>
        <v>0</v>
      </c>
      <c r="Q121" s="103">
        <v>0</v>
      </c>
      <c r="R121" s="103">
        <f>Q121*H121</f>
        <v>0</v>
      </c>
      <c r="S121" s="103">
        <v>0</v>
      </c>
      <c r="T121" s="104">
        <f>S121*H121</f>
        <v>0</v>
      </c>
      <c r="AR121" s="105" t="s">
        <v>93</v>
      </c>
      <c r="AT121" s="105" t="s">
        <v>88</v>
      </c>
      <c r="AU121" s="105" t="s">
        <v>46</v>
      </c>
      <c r="AY121" s="9" t="s">
        <v>86</v>
      </c>
      <c r="BE121" s="106">
        <f>IF(N121="základní",J121,0)</f>
        <v>0</v>
      </c>
      <c r="BF121" s="106">
        <f>IF(N121="snížená",J121,0)</f>
        <v>0</v>
      </c>
      <c r="BG121" s="106">
        <f>IF(N121="zákl. přenesená",J121,0)</f>
        <v>0</v>
      </c>
      <c r="BH121" s="106">
        <f>IF(N121="sníž. přenesená",J121,0)</f>
        <v>0</v>
      </c>
      <c r="BI121" s="106">
        <f>IF(N121="nulová",J121,0)</f>
        <v>0</v>
      </c>
      <c r="BJ121" s="9" t="s">
        <v>44</v>
      </c>
      <c r="BK121" s="106">
        <f>ROUND(I121*H121,2)</f>
        <v>0</v>
      </c>
      <c r="BL121" s="9" t="s">
        <v>93</v>
      </c>
      <c r="BM121" s="105" t="s">
        <v>136</v>
      </c>
    </row>
    <row r="122" spans="2:47" s="1" customFormat="1" ht="12">
      <c r="B122" s="18"/>
      <c r="D122" s="107" t="s">
        <v>95</v>
      </c>
      <c r="F122" s="108" t="s">
        <v>134</v>
      </c>
      <c r="I122" s="38"/>
      <c r="L122" s="18"/>
      <c r="M122" s="109"/>
      <c r="N122" s="26"/>
      <c r="O122" s="26"/>
      <c r="P122" s="26"/>
      <c r="Q122" s="26"/>
      <c r="R122" s="26"/>
      <c r="S122" s="26"/>
      <c r="T122" s="27"/>
      <c r="AT122" s="9" t="s">
        <v>95</v>
      </c>
      <c r="AU122" s="9" t="s">
        <v>46</v>
      </c>
    </row>
    <row r="123" spans="2:51" s="7" customFormat="1" ht="33.75">
      <c r="B123" s="110"/>
      <c r="D123" s="107" t="s">
        <v>97</v>
      </c>
      <c r="E123" s="111" t="s">
        <v>0</v>
      </c>
      <c r="F123" s="112" t="s">
        <v>137</v>
      </c>
      <c r="H123" s="113">
        <v>211.929</v>
      </c>
      <c r="I123" s="114"/>
      <c r="L123" s="110"/>
      <c r="M123" s="115"/>
      <c r="N123" s="116"/>
      <c r="O123" s="116"/>
      <c r="P123" s="116"/>
      <c r="Q123" s="116"/>
      <c r="R123" s="116"/>
      <c r="S123" s="116"/>
      <c r="T123" s="117"/>
      <c r="AT123" s="111" t="s">
        <v>97</v>
      </c>
      <c r="AU123" s="111" t="s">
        <v>46</v>
      </c>
      <c r="AV123" s="7" t="s">
        <v>46</v>
      </c>
      <c r="AW123" s="7" t="s">
        <v>22</v>
      </c>
      <c r="AX123" s="7" t="s">
        <v>43</v>
      </c>
      <c r="AY123" s="111" t="s">
        <v>86</v>
      </c>
    </row>
    <row r="124" spans="2:51" s="7" customFormat="1" ht="33.75">
      <c r="B124" s="110"/>
      <c r="D124" s="107" t="s">
        <v>97</v>
      </c>
      <c r="E124" s="111" t="s">
        <v>0</v>
      </c>
      <c r="F124" s="112" t="s">
        <v>138</v>
      </c>
      <c r="H124" s="113">
        <v>-89.605</v>
      </c>
      <c r="I124" s="114"/>
      <c r="L124" s="110"/>
      <c r="M124" s="115"/>
      <c r="N124" s="116"/>
      <c r="O124" s="116"/>
      <c r="P124" s="116"/>
      <c r="Q124" s="116"/>
      <c r="R124" s="116"/>
      <c r="S124" s="116"/>
      <c r="T124" s="117"/>
      <c r="AT124" s="111" t="s">
        <v>97</v>
      </c>
      <c r="AU124" s="111" t="s">
        <v>46</v>
      </c>
      <c r="AV124" s="7" t="s">
        <v>46</v>
      </c>
      <c r="AW124" s="7" t="s">
        <v>22</v>
      </c>
      <c r="AX124" s="7" t="s">
        <v>43</v>
      </c>
      <c r="AY124" s="111" t="s">
        <v>86</v>
      </c>
    </row>
    <row r="125" spans="2:65" s="1" customFormat="1" ht="24" customHeight="1">
      <c r="B125" s="93"/>
      <c r="C125" s="94" t="s">
        <v>139</v>
      </c>
      <c r="D125" s="94" t="s">
        <v>88</v>
      </c>
      <c r="E125" s="95" t="s">
        <v>140</v>
      </c>
      <c r="F125" s="96" t="s">
        <v>141</v>
      </c>
      <c r="G125" s="97" t="s">
        <v>112</v>
      </c>
      <c r="H125" s="98">
        <v>54.306</v>
      </c>
      <c r="I125" s="99"/>
      <c r="J125" s="100">
        <f>ROUND(I125*H125,2)</f>
        <v>0</v>
      </c>
      <c r="K125" s="96" t="s">
        <v>92</v>
      </c>
      <c r="L125" s="18"/>
      <c r="M125" s="101" t="s">
        <v>0</v>
      </c>
      <c r="N125" s="102" t="s">
        <v>30</v>
      </c>
      <c r="O125" s="26"/>
      <c r="P125" s="103">
        <f>O125*H125</f>
        <v>0</v>
      </c>
      <c r="Q125" s="103">
        <v>0</v>
      </c>
      <c r="R125" s="103">
        <f>Q125*H125</f>
        <v>0</v>
      </c>
      <c r="S125" s="103">
        <v>0</v>
      </c>
      <c r="T125" s="104">
        <f>S125*H125</f>
        <v>0</v>
      </c>
      <c r="AR125" s="105" t="s">
        <v>93</v>
      </c>
      <c r="AT125" s="105" t="s">
        <v>88</v>
      </c>
      <c r="AU125" s="105" t="s">
        <v>46</v>
      </c>
      <c r="AY125" s="9" t="s">
        <v>86</v>
      </c>
      <c r="BE125" s="106">
        <f>IF(N125="základní",J125,0)</f>
        <v>0</v>
      </c>
      <c r="BF125" s="106">
        <f>IF(N125="snížená",J125,0)</f>
        <v>0</v>
      </c>
      <c r="BG125" s="106">
        <f>IF(N125="zákl. přenesená",J125,0)</f>
        <v>0</v>
      </c>
      <c r="BH125" s="106">
        <f>IF(N125="sníž. přenesená",J125,0)</f>
        <v>0</v>
      </c>
      <c r="BI125" s="106">
        <f>IF(N125="nulová",J125,0)</f>
        <v>0</v>
      </c>
      <c r="BJ125" s="9" t="s">
        <v>44</v>
      </c>
      <c r="BK125" s="106">
        <f>ROUND(I125*H125,2)</f>
        <v>0</v>
      </c>
      <c r="BL125" s="9" t="s">
        <v>93</v>
      </c>
      <c r="BM125" s="105" t="s">
        <v>142</v>
      </c>
    </row>
    <row r="126" spans="2:47" s="1" customFormat="1" ht="19.5">
      <c r="B126" s="18"/>
      <c r="D126" s="107" t="s">
        <v>95</v>
      </c>
      <c r="F126" s="108" t="s">
        <v>141</v>
      </c>
      <c r="I126" s="38"/>
      <c r="L126" s="18"/>
      <c r="M126" s="109"/>
      <c r="N126" s="26"/>
      <c r="O126" s="26"/>
      <c r="P126" s="26"/>
      <c r="Q126" s="26"/>
      <c r="R126" s="26"/>
      <c r="S126" s="26"/>
      <c r="T126" s="27"/>
      <c r="AT126" s="9" t="s">
        <v>95</v>
      </c>
      <c r="AU126" s="9" t="s">
        <v>46</v>
      </c>
    </row>
    <row r="127" spans="2:51" s="7" customFormat="1" ht="45">
      <c r="B127" s="110"/>
      <c r="D127" s="107" t="s">
        <v>97</v>
      </c>
      <c r="E127" s="111" t="s">
        <v>0</v>
      </c>
      <c r="F127" s="112" t="s">
        <v>143</v>
      </c>
      <c r="H127" s="113">
        <v>38.214</v>
      </c>
      <c r="I127" s="114"/>
      <c r="L127" s="110"/>
      <c r="M127" s="115"/>
      <c r="N127" s="116"/>
      <c r="O127" s="116"/>
      <c r="P127" s="116"/>
      <c r="Q127" s="116"/>
      <c r="R127" s="116"/>
      <c r="S127" s="116"/>
      <c r="T127" s="117"/>
      <c r="AT127" s="111" t="s">
        <v>97</v>
      </c>
      <c r="AU127" s="111" t="s">
        <v>46</v>
      </c>
      <c r="AV127" s="7" t="s">
        <v>46</v>
      </c>
      <c r="AW127" s="7" t="s">
        <v>22</v>
      </c>
      <c r="AX127" s="7" t="s">
        <v>43</v>
      </c>
      <c r="AY127" s="111" t="s">
        <v>86</v>
      </c>
    </row>
    <row r="128" spans="2:51" s="7" customFormat="1" ht="22.5">
      <c r="B128" s="110"/>
      <c r="D128" s="107" t="s">
        <v>97</v>
      </c>
      <c r="E128" s="111" t="s">
        <v>0</v>
      </c>
      <c r="F128" s="112" t="s">
        <v>144</v>
      </c>
      <c r="H128" s="113">
        <v>16.092</v>
      </c>
      <c r="I128" s="114"/>
      <c r="L128" s="110"/>
      <c r="M128" s="115"/>
      <c r="N128" s="116"/>
      <c r="O128" s="116"/>
      <c r="P128" s="116"/>
      <c r="Q128" s="116"/>
      <c r="R128" s="116"/>
      <c r="S128" s="116"/>
      <c r="T128" s="117"/>
      <c r="AT128" s="111" t="s">
        <v>97</v>
      </c>
      <c r="AU128" s="111" t="s">
        <v>46</v>
      </c>
      <c r="AV128" s="7" t="s">
        <v>46</v>
      </c>
      <c r="AW128" s="7" t="s">
        <v>22</v>
      </c>
      <c r="AX128" s="7" t="s">
        <v>43</v>
      </c>
      <c r="AY128" s="111" t="s">
        <v>86</v>
      </c>
    </row>
    <row r="129" spans="2:65" s="1" customFormat="1" ht="24" customHeight="1">
      <c r="B129" s="93"/>
      <c r="C129" s="94" t="s">
        <v>145</v>
      </c>
      <c r="D129" s="94" t="s">
        <v>88</v>
      </c>
      <c r="E129" s="95" t="s">
        <v>140</v>
      </c>
      <c r="F129" s="96" t="s">
        <v>141</v>
      </c>
      <c r="G129" s="97" t="s">
        <v>112</v>
      </c>
      <c r="H129" s="98">
        <v>12.738</v>
      </c>
      <c r="I129" s="99"/>
      <c r="J129" s="100">
        <f>ROUND(I129*H129,2)</f>
        <v>0</v>
      </c>
      <c r="K129" s="96" t="s">
        <v>92</v>
      </c>
      <c r="L129" s="18"/>
      <c r="M129" s="101" t="s">
        <v>0</v>
      </c>
      <c r="N129" s="102" t="s">
        <v>30</v>
      </c>
      <c r="O129" s="26"/>
      <c r="P129" s="103">
        <f>O129*H129</f>
        <v>0</v>
      </c>
      <c r="Q129" s="103">
        <v>0</v>
      </c>
      <c r="R129" s="103">
        <f>Q129*H129</f>
        <v>0</v>
      </c>
      <c r="S129" s="103">
        <v>0</v>
      </c>
      <c r="T129" s="104">
        <f>S129*H129</f>
        <v>0</v>
      </c>
      <c r="AR129" s="105" t="s">
        <v>93</v>
      </c>
      <c r="AT129" s="105" t="s">
        <v>88</v>
      </c>
      <c r="AU129" s="105" t="s">
        <v>46</v>
      </c>
      <c r="AY129" s="9" t="s">
        <v>86</v>
      </c>
      <c r="BE129" s="106">
        <f>IF(N129="základní",J129,0)</f>
        <v>0</v>
      </c>
      <c r="BF129" s="106">
        <f>IF(N129="snížená",J129,0)</f>
        <v>0</v>
      </c>
      <c r="BG129" s="106">
        <f>IF(N129="zákl. přenesená",J129,0)</f>
        <v>0</v>
      </c>
      <c r="BH129" s="106">
        <f>IF(N129="sníž. přenesená",J129,0)</f>
        <v>0</v>
      </c>
      <c r="BI129" s="106">
        <f>IF(N129="nulová",J129,0)</f>
        <v>0</v>
      </c>
      <c r="BJ129" s="9" t="s">
        <v>44</v>
      </c>
      <c r="BK129" s="106">
        <f>ROUND(I129*H129,2)</f>
        <v>0</v>
      </c>
      <c r="BL129" s="9" t="s">
        <v>93</v>
      </c>
      <c r="BM129" s="105" t="s">
        <v>146</v>
      </c>
    </row>
    <row r="130" spans="2:47" s="1" customFormat="1" ht="19.5">
      <c r="B130" s="18"/>
      <c r="D130" s="107" t="s">
        <v>95</v>
      </c>
      <c r="F130" s="108" t="s">
        <v>141</v>
      </c>
      <c r="I130" s="38"/>
      <c r="L130" s="18"/>
      <c r="M130" s="109"/>
      <c r="N130" s="26"/>
      <c r="O130" s="26"/>
      <c r="P130" s="26"/>
      <c r="Q130" s="26"/>
      <c r="R130" s="26"/>
      <c r="S130" s="26"/>
      <c r="T130" s="27"/>
      <c r="AT130" s="9" t="s">
        <v>95</v>
      </c>
      <c r="AU130" s="9" t="s">
        <v>46</v>
      </c>
    </row>
    <row r="131" spans="2:51" s="7" customFormat="1" ht="22.5">
      <c r="B131" s="110"/>
      <c r="D131" s="107" t="s">
        <v>97</v>
      </c>
      <c r="E131" s="111" t="s">
        <v>0</v>
      </c>
      <c r="F131" s="112" t="s">
        <v>147</v>
      </c>
      <c r="H131" s="113">
        <v>12.738</v>
      </c>
      <c r="I131" s="114"/>
      <c r="L131" s="110"/>
      <c r="M131" s="115"/>
      <c r="N131" s="116"/>
      <c r="O131" s="116"/>
      <c r="P131" s="116"/>
      <c r="Q131" s="116"/>
      <c r="R131" s="116"/>
      <c r="S131" s="116"/>
      <c r="T131" s="117"/>
      <c r="AT131" s="111" t="s">
        <v>97</v>
      </c>
      <c r="AU131" s="111" t="s">
        <v>46</v>
      </c>
      <c r="AV131" s="7" t="s">
        <v>46</v>
      </c>
      <c r="AW131" s="7" t="s">
        <v>22</v>
      </c>
      <c r="AX131" s="7" t="s">
        <v>43</v>
      </c>
      <c r="AY131" s="111" t="s">
        <v>86</v>
      </c>
    </row>
    <row r="132" spans="2:65" s="1" customFormat="1" ht="16.5" customHeight="1">
      <c r="B132" s="93"/>
      <c r="C132" s="118" t="s">
        <v>148</v>
      </c>
      <c r="D132" s="118" t="s">
        <v>149</v>
      </c>
      <c r="E132" s="119" t="s">
        <v>150</v>
      </c>
      <c r="F132" s="120" t="s">
        <v>151</v>
      </c>
      <c r="G132" s="121" t="s">
        <v>135</v>
      </c>
      <c r="H132" s="122">
        <v>25.476</v>
      </c>
      <c r="I132" s="123"/>
      <c r="J132" s="124">
        <f>ROUND(I132*H132,2)</f>
        <v>0</v>
      </c>
      <c r="K132" s="120" t="s">
        <v>92</v>
      </c>
      <c r="L132" s="125"/>
      <c r="M132" s="126" t="s">
        <v>0</v>
      </c>
      <c r="N132" s="127" t="s">
        <v>30</v>
      </c>
      <c r="O132" s="26"/>
      <c r="P132" s="103">
        <f>O132*H132</f>
        <v>0</v>
      </c>
      <c r="Q132" s="103">
        <v>1</v>
      </c>
      <c r="R132" s="103">
        <f>Q132*H132</f>
        <v>25.476</v>
      </c>
      <c r="S132" s="103">
        <v>0</v>
      </c>
      <c r="T132" s="104">
        <f>S132*H132</f>
        <v>0</v>
      </c>
      <c r="AR132" s="105" t="s">
        <v>132</v>
      </c>
      <c r="AT132" s="105" t="s">
        <v>149</v>
      </c>
      <c r="AU132" s="105" t="s">
        <v>46</v>
      </c>
      <c r="AY132" s="9" t="s">
        <v>86</v>
      </c>
      <c r="BE132" s="106">
        <f>IF(N132="základní",J132,0)</f>
        <v>0</v>
      </c>
      <c r="BF132" s="106">
        <f>IF(N132="snížená",J132,0)</f>
        <v>0</v>
      </c>
      <c r="BG132" s="106">
        <f>IF(N132="zákl. přenesená",J132,0)</f>
        <v>0</v>
      </c>
      <c r="BH132" s="106">
        <f>IF(N132="sníž. přenesená",J132,0)</f>
        <v>0</v>
      </c>
      <c r="BI132" s="106">
        <f>IF(N132="nulová",J132,0)</f>
        <v>0</v>
      </c>
      <c r="BJ132" s="9" t="s">
        <v>44</v>
      </c>
      <c r="BK132" s="106">
        <f>ROUND(I132*H132,2)</f>
        <v>0</v>
      </c>
      <c r="BL132" s="9" t="s">
        <v>93</v>
      </c>
      <c r="BM132" s="105" t="s">
        <v>152</v>
      </c>
    </row>
    <row r="133" spans="2:47" s="1" customFormat="1" ht="48.75">
      <c r="B133" s="18"/>
      <c r="D133" s="107" t="s">
        <v>95</v>
      </c>
      <c r="F133" s="108" t="s">
        <v>1919</v>
      </c>
      <c r="I133" s="38"/>
      <c r="L133" s="18"/>
      <c r="M133" s="109"/>
      <c r="N133" s="26"/>
      <c r="O133" s="26"/>
      <c r="P133" s="26"/>
      <c r="Q133" s="26"/>
      <c r="R133" s="26"/>
      <c r="S133" s="26"/>
      <c r="T133" s="27"/>
      <c r="AT133" s="9" t="s">
        <v>95</v>
      </c>
      <c r="AU133" s="9" t="s">
        <v>46</v>
      </c>
    </row>
    <row r="134" spans="2:51" s="7" customFormat="1" ht="22.5">
      <c r="B134" s="110"/>
      <c r="D134" s="107" t="s">
        <v>97</v>
      </c>
      <c r="E134" s="111" t="s">
        <v>0</v>
      </c>
      <c r="F134" s="112" t="s">
        <v>153</v>
      </c>
      <c r="H134" s="113">
        <v>25.476</v>
      </c>
      <c r="I134" s="114"/>
      <c r="L134" s="110"/>
      <c r="M134" s="115"/>
      <c r="N134" s="116"/>
      <c r="O134" s="116"/>
      <c r="P134" s="116"/>
      <c r="Q134" s="116"/>
      <c r="R134" s="116"/>
      <c r="S134" s="116"/>
      <c r="T134" s="117"/>
      <c r="AT134" s="111" t="s">
        <v>97</v>
      </c>
      <c r="AU134" s="111" t="s">
        <v>46</v>
      </c>
      <c r="AV134" s="7" t="s">
        <v>46</v>
      </c>
      <c r="AW134" s="7" t="s">
        <v>22</v>
      </c>
      <c r="AX134" s="7" t="s">
        <v>43</v>
      </c>
      <c r="AY134" s="111" t="s">
        <v>86</v>
      </c>
    </row>
    <row r="135" spans="2:65" s="1" customFormat="1" ht="24" customHeight="1">
      <c r="B135" s="93"/>
      <c r="C135" s="94" t="s">
        <v>154</v>
      </c>
      <c r="D135" s="94" t="s">
        <v>88</v>
      </c>
      <c r="E135" s="95" t="s">
        <v>155</v>
      </c>
      <c r="F135" s="96" t="s">
        <v>156</v>
      </c>
      <c r="G135" s="97" t="s">
        <v>91</v>
      </c>
      <c r="H135" s="98">
        <v>58.56</v>
      </c>
      <c r="I135" s="99"/>
      <c r="J135" s="100">
        <f>ROUND(I135*H135,2)</f>
        <v>0</v>
      </c>
      <c r="K135" s="96" t="s">
        <v>92</v>
      </c>
      <c r="L135" s="18"/>
      <c r="M135" s="101" t="s">
        <v>0</v>
      </c>
      <c r="N135" s="102" t="s">
        <v>30</v>
      </c>
      <c r="O135" s="26"/>
      <c r="P135" s="103">
        <f>O135*H135</f>
        <v>0</v>
      </c>
      <c r="Q135" s="103">
        <v>0</v>
      </c>
      <c r="R135" s="103">
        <f>Q135*H135</f>
        <v>0</v>
      </c>
      <c r="S135" s="103">
        <v>0</v>
      </c>
      <c r="T135" s="104">
        <f>S135*H135</f>
        <v>0</v>
      </c>
      <c r="AR135" s="105" t="s">
        <v>93</v>
      </c>
      <c r="AT135" s="105" t="s">
        <v>88</v>
      </c>
      <c r="AU135" s="105" t="s">
        <v>46</v>
      </c>
      <c r="AY135" s="9" t="s">
        <v>86</v>
      </c>
      <c r="BE135" s="106">
        <f>IF(N135="základní",J135,0)</f>
        <v>0</v>
      </c>
      <c r="BF135" s="106">
        <f>IF(N135="snížená",J135,0)</f>
        <v>0</v>
      </c>
      <c r="BG135" s="106">
        <f>IF(N135="zákl. přenesená",J135,0)</f>
        <v>0</v>
      </c>
      <c r="BH135" s="106">
        <f>IF(N135="sníž. přenesená",J135,0)</f>
        <v>0</v>
      </c>
      <c r="BI135" s="106">
        <f>IF(N135="nulová",J135,0)</f>
        <v>0</v>
      </c>
      <c r="BJ135" s="9" t="s">
        <v>44</v>
      </c>
      <c r="BK135" s="106">
        <f>ROUND(I135*H135,2)</f>
        <v>0</v>
      </c>
      <c r="BL135" s="9" t="s">
        <v>93</v>
      </c>
      <c r="BM135" s="105" t="s">
        <v>157</v>
      </c>
    </row>
    <row r="136" spans="2:47" s="1" customFormat="1" ht="19.5">
      <c r="B136" s="18"/>
      <c r="D136" s="107" t="s">
        <v>95</v>
      </c>
      <c r="F136" s="108" t="s">
        <v>156</v>
      </c>
      <c r="I136" s="38"/>
      <c r="L136" s="18"/>
      <c r="M136" s="109"/>
      <c r="N136" s="26"/>
      <c r="O136" s="26"/>
      <c r="P136" s="26"/>
      <c r="Q136" s="26"/>
      <c r="R136" s="26"/>
      <c r="S136" s="26"/>
      <c r="T136" s="27"/>
      <c r="AT136" s="9" t="s">
        <v>95</v>
      </c>
      <c r="AU136" s="9" t="s">
        <v>46</v>
      </c>
    </row>
    <row r="137" spans="2:51" s="7" customFormat="1" ht="33.75">
      <c r="B137" s="110"/>
      <c r="D137" s="107" t="s">
        <v>97</v>
      </c>
      <c r="E137" s="111" t="s">
        <v>0</v>
      </c>
      <c r="F137" s="112" t="s">
        <v>158</v>
      </c>
      <c r="H137" s="113">
        <v>58.56</v>
      </c>
      <c r="I137" s="114"/>
      <c r="L137" s="110"/>
      <c r="M137" s="115"/>
      <c r="N137" s="116"/>
      <c r="O137" s="116"/>
      <c r="P137" s="116"/>
      <c r="Q137" s="116"/>
      <c r="R137" s="116"/>
      <c r="S137" s="116"/>
      <c r="T137" s="117"/>
      <c r="AT137" s="111" t="s">
        <v>97</v>
      </c>
      <c r="AU137" s="111" t="s">
        <v>46</v>
      </c>
      <c r="AV137" s="7" t="s">
        <v>46</v>
      </c>
      <c r="AW137" s="7" t="s">
        <v>22</v>
      </c>
      <c r="AX137" s="7" t="s">
        <v>43</v>
      </c>
      <c r="AY137" s="111" t="s">
        <v>86</v>
      </c>
    </row>
    <row r="138" spans="2:65" s="1" customFormat="1" ht="24" customHeight="1">
      <c r="B138" s="93"/>
      <c r="C138" s="94" t="s">
        <v>159</v>
      </c>
      <c r="D138" s="94" t="s">
        <v>88</v>
      </c>
      <c r="E138" s="95" t="s">
        <v>160</v>
      </c>
      <c r="F138" s="96" t="s">
        <v>161</v>
      </c>
      <c r="G138" s="97" t="s">
        <v>91</v>
      </c>
      <c r="H138" s="98">
        <v>685.56</v>
      </c>
      <c r="I138" s="99"/>
      <c r="J138" s="100">
        <f>ROUND(I138*H138,2)</f>
        <v>0</v>
      </c>
      <c r="K138" s="96" t="s">
        <v>92</v>
      </c>
      <c r="L138" s="18"/>
      <c r="M138" s="101" t="s">
        <v>0</v>
      </c>
      <c r="N138" s="102" t="s">
        <v>30</v>
      </c>
      <c r="O138" s="26"/>
      <c r="P138" s="103">
        <f>O138*H138</f>
        <v>0</v>
      </c>
      <c r="Q138" s="103">
        <v>0</v>
      </c>
      <c r="R138" s="103">
        <f>Q138*H138</f>
        <v>0</v>
      </c>
      <c r="S138" s="103">
        <v>0</v>
      </c>
      <c r="T138" s="104">
        <f>S138*H138</f>
        <v>0</v>
      </c>
      <c r="AR138" s="105" t="s">
        <v>93</v>
      </c>
      <c r="AT138" s="105" t="s">
        <v>88</v>
      </c>
      <c r="AU138" s="105" t="s">
        <v>46</v>
      </c>
      <c r="AY138" s="9" t="s">
        <v>86</v>
      </c>
      <c r="BE138" s="106">
        <f>IF(N138="základní",J138,0)</f>
        <v>0</v>
      </c>
      <c r="BF138" s="106">
        <f>IF(N138="snížená",J138,0)</f>
        <v>0</v>
      </c>
      <c r="BG138" s="106">
        <f>IF(N138="zákl. přenesená",J138,0)</f>
        <v>0</v>
      </c>
      <c r="BH138" s="106">
        <f>IF(N138="sníž. přenesená",J138,0)</f>
        <v>0</v>
      </c>
      <c r="BI138" s="106">
        <f>IF(N138="nulová",J138,0)</f>
        <v>0</v>
      </c>
      <c r="BJ138" s="9" t="s">
        <v>44</v>
      </c>
      <c r="BK138" s="106">
        <f>ROUND(I138*H138,2)</f>
        <v>0</v>
      </c>
      <c r="BL138" s="9" t="s">
        <v>93</v>
      </c>
      <c r="BM138" s="105" t="s">
        <v>162</v>
      </c>
    </row>
    <row r="139" spans="2:47" s="1" customFormat="1" ht="19.5">
      <c r="B139" s="18"/>
      <c r="D139" s="107" t="s">
        <v>95</v>
      </c>
      <c r="F139" s="108" t="s">
        <v>161</v>
      </c>
      <c r="I139" s="38"/>
      <c r="L139" s="18"/>
      <c r="M139" s="109"/>
      <c r="N139" s="26"/>
      <c r="O139" s="26"/>
      <c r="P139" s="26"/>
      <c r="Q139" s="26"/>
      <c r="R139" s="26"/>
      <c r="S139" s="26"/>
      <c r="T139" s="27"/>
      <c r="AT139" s="9" t="s">
        <v>95</v>
      </c>
      <c r="AU139" s="9" t="s">
        <v>46</v>
      </c>
    </row>
    <row r="140" spans="2:51" s="7" customFormat="1" ht="33.75">
      <c r="B140" s="110"/>
      <c r="D140" s="107" t="s">
        <v>97</v>
      </c>
      <c r="E140" s="111" t="s">
        <v>0</v>
      </c>
      <c r="F140" s="112" t="s">
        <v>163</v>
      </c>
      <c r="H140" s="113">
        <v>685.56</v>
      </c>
      <c r="I140" s="114"/>
      <c r="L140" s="110"/>
      <c r="M140" s="115"/>
      <c r="N140" s="116"/>
      <c r="O140" s="116"/>
      <c r="P140" s="116"/>
      <c r="Q140" s="116"/>
      <c r="R140" s="116"/>
      <c r="S140" s="116"/>
      <c r="T140" s="117"/>
      <c r="AT140" s="111" t="s">
        <v>97</v>
      </c>
      <c r="AU140" s="111" t="s">
        <v>46</v>
      </c>
      <c r="AV140" s="7" t="s">
        <v>46</v>
      </c>
      <c r="AW140" s="7" t="s">
        <v>22</v>
      </c>
      <c r="AX140" s="7" t="s">
        <v>43</v>
      </c>
      <c r="AY140" s="111" t="s">
        <v>86</v>
      </c>
    </row>
    <row r="141" spans="2:65" s="1" customFormat="1" ht="16.5" customHeight="1">
      <c r="B141" s="93"/>
      <c r="C141" s="118" t="s">
        <v>164</v>
      </c>
      <c r="D141" s="118" t="s">
        <v>149</v>
      </c>
      <c r="E141" s="119" t="s">
        <v>165</v>
      </c>
      <c r="F141" s="120" t="s">
        <v>166</v>
      </c>
      <c r="G141" s="121" t="s">
        <v>167</v>
      </c>
      <c r="H141" s="122">
        <v>8.027</v>
      </c>
      <c r="I141" s="123"/>
      <c r="J141" s="124">
        <f>ROUND(I141*H141,2)</f>
        <v>0</v>
      </c>
      <c r="K141" s="120" t="s">
        <v>92</v>
      </c>
      <c r="L141" s="125"/>
      <c r="M141" s="126" t="s">
        <v>0</v>
      </c>
      <c r="N141" s="127" t="s">
        <v>30</v>
      </c>
      <c r="O141" s="26"/>
      <c r="P141" s="103">
        <f>O141*H141</f>
        <v>0</v>
      </c>
      <c r="Q141" s="103">
        <v>0.001</v>
      </c>
      <c r="R141" s="103">
        <f>Q141*H141</f>
        <v>0.008027</v>
      </c>
      <c r="S141" s="103">
        <v>0</v>
      </c>
      <c r="T141" s="104">
        <f>S141*H141</f>
        <v>0</v>
      </c>
      <c r="AR141" s="105" t="s">
        <v>132</v>
      </c>
      <c r="AT141" s="105" t="s">
        <v>149</v>
      </c>
      <c r="AU141" s="105" t="s">
        <v>46</v>
      </c>
      <c r="AY141" s="9" t="s">
        <v>86</v>
      </c>
      <c r="BE141" s="106">
        <f>IF(N141="základní",J141,0)</f>
        <v>0</v>
      </c>
      <c r="BF141" s="106">
        <f>IF(N141="snížená",J141,0)</f>
        <v>0</v>
      </c>
      <c r="BG141" s="106">
        <f>IF(N141="zákl. přenesená",J141,0)</f>
        <v>0</v>
      </c>
      <c r="BH141" s="106">
        <f>IF(N141="sníž. přenesená",J141,0)</f>
        <v>0</v>
      </c>
      <c r="BI141" s="106">
        <f>IF(N141="nulová",J141,0)</f>
        <v>0</v>
      </c>
      <c r="BJ141" s="9" t="s">
        <v>44</v>
      </c>
      <c r="BK141" s="106">
        <f>ROUND(I141*H141,2)</f>
        <v>0</v>
      </c>
      <c r="BL141" s="9" t="s">
        <v>93</v>
      </c>
      <c r="BM141" s="105" t="s">
        <v>168</v>
      </c>
    </row>
    <row r="142" spans="2:47" s="1" customFormat="1" ht="12">
      <c r="B142" s="18"/>
      <c r="D142" s="107" t="s">
        <v>95</v>
      </c>
      <c r="F142" s="108" t="s">
        <v>166</v>
      </c>
      <c r="I142" s="38"/>
      <c r="L142" s="18"/>
      <c r="M142" s="109"/>
      <c r="N142" s="26"/>
      <c r="O142" s="26"/>
      <c r="P142" s="26"/>
      <c r="Q142" s="26"/>
      <c r="R142" s="26"/>
      <c r="S142" s="26"/>
      <c r="T142" s="27"/>
      <c r="AT142" s="9" t="s">
        <v>95</v>
      </c>
      <c r="AU142" s="9" t="s">
        <v>46</v>
      </c>
    </row>
    <row r="143" spans="2:51" s="7" customFormat="1" ht="45">
      <c r="B143" s="110"/>
      <c r="D143" s="107" t="s">
        <v>97</v>
      </c>
      <c r="E143" s="111" t="s">
        <v>0</v>
      </c>
      <c r="F143" s="112" t="s">
        <v>169</v>
      </c>
      <c r="H143" s="113">
        <v>8.027</v>
      </c>
      <c r="I143" s="114"/>
      <c r="L143" s="110"/>
      <c r="M143" s="115"/>
      <c r="N143" s="116"/>
      <c r="O143" s="116"/>
      <c r="P143" s="116"/>
      <c r="Q143" s="116"/>
      <c r="R143" s="116"/>
      <c r="S143" s="116"/>
      <c r="T143" s="117"/>
      <c r="AT143" s="111" t="s">
        <v>97</v>
      </c>
      <c r="AU143" s="111" t="s">
        <v>46</v>
      </c>
      <c r="AV143" s="7" t="s">
        <v>46</v>
      </c>
      <c r="AW143" s="7" t="s">
        <v>22</v>
      </c>
      <c r="AX143" s="7" t="s">
        <v>43</v>
      </c>
      <c r="AY143" s="111" t="s">
        <v>86</v>
      </c>
    </row>
    <row r="144" spans="2:65" s="1" customFormat="1" ht="24" customHeight="1">
      <c r="B144" s="93"/>
      <c r="C144" s="94" t="s">
        <v>4</v>
      </c>
      <c r="D144" s="94" t="s">
        <v>88</v>
      </c>
      <c r="E144" s="95" t="s">
        <v>44</v>
      </c>
      <c r="F144" s="96" t="s">
        <v>170</v>
      </c>
      <c r="G144" s="97" t="s">
        <v>171</v>
      </c>
      <c r="H144" s="98">
        <v>1</v>
      </c>
      <c r="I144" s="99"/>
      <c r="J144" s="100">
        <f>ROUND(I144*H144,2)</f>
        <v>0</v>
      </c>
      <c r="K144" s="96" t="s">
        <v>0</v>
      </c>
      <c r="L144" s="18"/>
      <c r="M144" s="101" t="s">
        <v>0</v>
      </c>
      <c r="N144" s="102" t="s">
        <v>30</v>
      </c>
      <c r="O144" s="26"/>
      <c r="P144" s="103">
        <f>O144*H144</f>
        <v>0</v>
      </c>
      <c r="Q144" s="103">
        <v>0</v>
      </c>
      <c r="R144" s="103">
        <f>Q144*H144</f>
        <v>0</v>
      </c>
      <c r="S144" s="103">
        <v>0</v>
      </c>
      <c r="T144" s="104">
        <f>S144*H144</f>
        <v>0</v>
      </c>
      <c r="AR144" s="105" t="s">
        <v>93</v>
      </c>
      <c r="AT144" s="105" t="s">
        <v>88</v>
      </c>
      <c r="AU144" s="105" t="s">
        <v>46</v>
      </c>
      <c r="AY144" s="9" t="s">
        <v>86</v>
      </c>
      <c r="BE144" s="106">
        <f>IF(N144="základní",J144,0)</f>
        <v>0</v>
      </c>
      <c r="BF144" s="106">
        <f>IF(N144="snížená",J144,0)</f>
        <v>0</v>
      </c>
      <c r="BG144" s="106">
        <f>IF(N144="zákl. přenesená",J144,0)</f>
        <v>0</v>
      </c>
      <c r="BH144" s="106">
        <f>IF(N144="sníž. přenesená",J144,0)</f>
        <v>0</v>
      </c>
      <c r="BI144" s="106">
        <f>IF(N144="nulová",J144,0)</f>
        <v>0</v>
      </c>
      <c r="BJ144" s="9" t="s">
        <v>44</v>
      </c>
      <c r="BK144" s="106">
        <f>ROUND(I144*H144,2)</f>
        <v>0</v>
      </c>
      <c r="BL144" s="9" t="s">
        <v>93</v>
      </c>
      <c r="BM144" s="105" t="s">
        <v>172</v>
      </c>
    </row>
    <row r="145" spans="2:47" s="1" customFormat="1" ht="48.75">
      <c r="B145" s="18"/>
      <c r="D145" s="107" t="s">
        <v>95</v>
      </c>
      <c r="F145" s="108" t="s">
        <v>173</v>
      </c>
      <c r="I145" s="38"/>
      <c r="L145" s="18"/>
      <c r="M145" s="109"/>
      <c r="N145" s="26"/>
      <c r="O145" s="26"/>
      <c r="P145" s="26"/>
      <c r="Q145" s="26"/>
      <c r="R145" s="26"/>
      <c r="S145" s="26"/>
      <c r="T145" s="27"/>
      <c r="AT145" s="9" t="s">
        <v>95</v>
      </c>
      <c r="AU145" s="9" t="s">
        <v>46</v>
      </c>
    </row>
    <row r="146" spans="2:51" s="7" customFormat="1" ht="12">
      <c r="B146" s="110"/>
      <c r="D146" s="107" t="s">
        <v>97</v>
      </c>
      <c r="E146" s="111" t="s">
        <v>0</v>
      </c>
      <c r="F146" s="112" t="s">
        <v>174</v>
      </c>
      <c r="H146" s="113">
        <v>1</v>
      </c>
      <c r="I146" s="114"/>
      <c r="L146" s="110"/>
      <c r="M146" s="115"/>
      <c r="N146" s="116"/>
      <c r="O146" s="116"/>
      <c r="P146" s="116"/>
      <c r="Q146" s="116"/>
      <c r="R146" s="116"/>
      <c r="S146" s="116"/>
      <c r="T146" s="117"/>
      <c r="AT146" s="111" t="s">
        <v>97</v>
      </c>
      <c r="AU146" s="111" t="s">
        <v>46</v>
      </c>
      <c r="AV146" s="7" t="s">
        <v>46</v>
      </c>
      <c r="AW146" s="7" t="s">
        <v>22</v>
      </c>
      <c r="AX146" s="7" t="s">
        <v>43</v>
      </c>
      <c r="AY146" s="111" t="s">
        <v>86</v>
      </c>
    </row>
    <row r="147" spans="2:63" s="6" customFormat="1" ht="22.9" customHeight="1">
      <c r="B147" s="80"/>
      <c r="D147" s="81" t="s">
        <v>42</v>
      </c>
      <c r="E147" s="91" t="s">
        <v>46</v>
      </c>
      <c r="F147" s="91" t="s">
        <v>175</v>
      </c>
      <c r="I147" s="83"/>
      <c r="J147" s="92">
        <f>BK147</f>
        <v>0</v>
      </c>
      <c r="L147" s="80"/>
      <c r="M147" s="85"/>
      <c r="N147" s="86"/>
      <c r="O147" s="86"/>
      <c r="P147" s="87">
        <f>SUM(P148:P162)</f>
        <v>0</v>
      </c>
      <c r="Q147" s="86"/>
      <c r="R147" s="87">
        <f>SUM(R148:R162)</f>
        <v>58.21473234</v>
      </c>
      <c r="S147" s="86"/>
      <c r="T147" s="88">
        <f>SUM(T148:T162)</f>
        <v>0</v>
      </c>
      <c r="AR147" s="81" t="s">
        <v>44</v>
      </c>
      <c r="AT147" s="89" t="s">
        <v>42</v>
      </c>
      <c r="AU147" s="89" t="s">
        <v>44</v>
      </c>
      <c r="AY147" s="81" t="s">
        <v>86</v>
      </c>
      <c r="BK147" s="90">
        <f>SUM(BK148:BK162)</f>
        <v>0</v>
      </c>
    </row>
    <row r="148" spans="2:65" s="1" customFormat="1" ht="24" customHeight="1">
      <c r="B148" s="93"/>
      <c r="C148" s="94" t="s">
        <v>176</v>
      </c>
      <c r="D148" s="94" t="s">
        <v>88</v>
      </c>
      <c r="E148" s="95" t="s">
        <v>177</v>
      </c>
      <c r="F148" s="96" t="s">
        <v>178</v>
      </c>
      <c r="G148" s="97" t="s">
        <v>112</v>
      </c>
      <c r="H148" s="98">
        <v>27.599</v>
      </c>
      <c r="I148" s="99"/>
      <c r="J148" s="100">
        <f>ROUND(I148*H148,2)</f>
        <v>0</v>
      </c>
      <c r="K148" s="96" t="s">
        <v>92</v>
      </c>
      <c r="L148" s="18"/>
      <c r="M148" s="101" t="s">
        <v>0</v>
      </c>
      <c r="N148" s="102" t="s">
        <v>30</v>
      </c>
      <c r="O148" s="26"/>
      <c r="P148" s="103">
        <f>O148*H148</f>
        <v>0</v>
      </c>
      <c r="Q148" s="103">
        <v>1.665</v>
      </c>
      <c r="R148" s="103">
        <f>Q148*H148</f>
        <v>45.952335</v>
      </c>
      <c r="S148" s="103">
        <v>0</v>
      </c>
      <c r="T148" s="104">
        <f>S148*H148</f>
        <v>0</v>
      </c>
      <c r="AR148" s="105" t="s">
        <v>93</v>
      </c>
      <c r="AT148" s="105" t="s">
        <v>88</v>
      </c>
      <c r="AU148" s="105" t="s">
        <v>46</v>
      </c>
      <c r="AY148" s="9" t="s">
        <v>86</v>
      </c>
      <c r="BE148" s="106">
        <f>IF(N148="základní",J148,0)</f>
        <v>0</v>
      </c>
      <c r="BF148" s="106">
        <f>IF(N148="snížená",J148,0)</f>
        <v>0</v>
      </c>
      <c r="BG148" s="106">
        <f>IF(N148="zákl. přenesená",J148,0)</f>
        <v>0</v>
      </c>
      <c r="BH148" s="106">
        <f>IF(N148="sníž. přenesená",J148,0)</f>
        <v>0</v>
      </c>
      <c r="BI148" s="106">
        <f>IF(N148="nulová",J148,0)</f>
        <v>0</v>
      </c>
      <c r="BJ148" s="9" t="s">
        <v>44</v>
      </c>
      <c r="BK148" s="106">
        <f>ROUND(I148*H148,2)</f>
        <v>0</v>
      </c>
      <c r="BL148" s="9" t="s">
        <v>93</v>
      </c>
      <c r="BM148" s="105" t="s">
        <v>179</v>
      </c>
    </row>
    <row r="149" spans="2:47" s="1" customFormat="1" ht="29.25">
      <c r="B149" s="18"/>
      <c r="D149" s="107" t="s">
        <v>95</v>
      </c>
      <c r="F149" s="108" t="s">
        <v>180</v>
      </c>
      <c r="I149" s="38"/>
      <c r="L149" s="18"/>
      <c r="M149" s="109"/>
      <c r="N149" s="26"/>
      <c r="O149" s="26"/>
      <c r="P149" s="26"/>
      <c r="Q149" s="26"/>
      <c r="R149" s="26"/>
      <c r="S149" s="26"/>
      <c r="T149" s="27"/>
      <c r="AT149" s="9" t="s">
        <v>95</v>
      </c>
      <c r="AU149" s="9" t="s">
        <v>46</v>
      </c>
    </row>
    <row r="150" spans="2:51" s="7" customFormat="1" ht="45">
      <c r="B150" s="110"/>
      <c r="D150" s="107" t="s">
        <v>97</v>
      </c>
      <c r="E150" s="111" t="s">
        <v>0</v>
      </c>
      <c r="F150" s="112" t="s">
        <v>181</v>
      </c>
      <c r="H150" s="113">
        <v>27.599</v>
      </c>
      <c r="I150" s="114"/>
      <c r="L150" s="110"/>
      <c r="M150" s="115"/>
      <c r="N150" s="116"/>
      <c r="O150" s="116"/>
      <c r="P150" s="116"/>
      <c r="Q150" s="116"/>
      <c r="R150" s="116"/>
      <c r="S150" s="116"/>
      <c r="T150" s="117"/>
      <c r="AT150" s="111" t="s">
        <v>97</v>
      </c>
      <c r="AU150" s="111" t="s">
        <v>46</v>
      </c>
      <c r="AV150" s="7" t="s">
        <v>46</v>
      </c>
      <c r="AW150" s="7" t="s">
        <v>22</v>
      </c>
      <c r="AX150" s="7" t="s">
        <v>43</v>
      </c>
      <c r="AY150" s="111" t="s">
        <v>86</v>
      </c>
    </row>
    <row r="151" spans="2:65" s="1" customFormat="1" ht="24" customHeight="1">
      <c r="B151" s="93"/>
      <c r="C151" s="94" t="s">
        <v>182</v>
      </c>
      <c r="D151" s="94" t="s">
        <v>88</v>
      </c>
      <c r="E151" s="95" t="s">
        <v>183</v>
      </c>
      <c r="F151" s="96" t="s">
        <v>184</v>
      </c>
      <c r="G151" s="97" t="s">
        <v>91</v>
      </c>
      <c r="H151" s="98">
        <v>331.188</v>
      </c>
      <c r="I151" s="99"/>
      <c r="J151" s="100">
        <f>ROUND(I151*H151,2)</f>
        <v>0</v>
      </c>
      <c r="K151" s="96" t="s">
        <v>92</v>
      </c>
      <c r="L151" s="18"/>
      <c r="M151" s="101" t="s">
        <v>0</v>
      </c>
      <c r="N151" s="102" t="s">
        <v>30</v>
      </c>
      <c r="O151" s="26"/>
      <c r="P151" s="103">
        <f>O151*H151</f>
        <v>0</v>
      </c>
      <c r="Q151" s="103">
        <v>0.00031</v>
      </c>
      <c r="R151" s="103">
        <f>Q151*H151</f>
        <v>0.10266828</v>
      </c>
      <c r="S151" s="103">
        <v>0</v>
      </c>
      <c r="T151" s="104">
        <f>S151*H151</f>
        <v>0</v>
      </c>
      <c r="AR151" s="105" t="s">
        <v>93</v>
      </c>
      <c r="AT151" s="105" t="s">
        <v>88</v>
      </c>
      <c r="AU151" s="105" t="s">
        <v>46</v>
      </c>
      <c r="AY151" s="9" t="s">
        <v>86</v>
      </c>
      <c r="BE151" s="106">
        <f>IF(N151="základní",J151,0)</f>
        <v>0</v>
      </c>
      <c r="BF151" s="106">
        <f>IF(N151="snížená",J151,0)</f>
        <v>0</v>
      </c>
      <c r="BG151" s="106">
        <f>IF(N151="zákl. přenesená",J151,0)</f>
        <v>0</v>
      </c>
      <c r="BH151" s="106">
        <f>IF(N151="sníž. přenesená",J151,0)</f>
        <v>0</v>
      </c>
      <c r="BI151" s="106">
        <f>IF(N151="nulová",J151,0)</f>
        <v>0</v>
      </c>
      <c r="BJ151" s="9" t="s">
        <v>44</v>
      </c>
      <c r="BK151" s="106">
        <f>ROUND(I151*H151,2)</f>
        <v>0</v>
      </c>
      <c r="BL151" s="9" t="s">
        <v>93</v>
      </c>
      <c r="BM151" s="105" t="s">
        <v>185</v>
      </c>
    </row>
    <row r="152" spans="2:47" s="1" customFormat="1" ht="19.5">
      <c r="B152" s="18"/>
      <c r="D152" s="107" t="s">
        <v>95</v>
      </c>
      <c r="F152" s="108" t="s">
        <v>184</v>
      </c>
      <c r="I152" s="38"/>
      <c r="L152" s="18"/>
      <c r="M152" s="109"/>
      <c r="N152" s="26"/>
      <c r="O152" s="26"/>
      <c r="P152" s="26"/>
      <c r="Q152" s="26"/>
      <c r="R152" s="26"/>
      <c r="S152" s="26"/>
      <c r="T152" s="27"/>
      <c r="AT152" s="9" t="s">
        <v>95</v>
      </c>
      <c r="AU152" s="9" t="s">
        <v>46</v>
      </c>
    </row>
    <row r="153" spans="2:51" s="7" customFormat="1" ht="45">
      <c r="B153" s="110"/>
      <c r="D153" s="107" t="s">
        <v>97</v>
      </c>
      <c r="E153" s="111" t="s">
        <v>0</v>
      </c>
      <c r="F153" s="112" t="s">
        <v>186</v>
      </c>
      <c r="H153" s="113">
        <v>331.188</v>
      </c>
      <c r="I153" s="114"/>
      <c r="L153" s="110"/>
      <c r="M153" s="115"/>
      <c r="N153" s="116"/>
      <c r="O153" s="116"/>
      <c r="P153" s="116"/>
      <c r="Q153" s="116"/>
      <c r="R153" s="116"/>
      <c r="S153" s="116"/>
      <c r="T153" s="117"/>
      <c r="AT153" s="111" t="s">
        <v>97</v>
      </c>
      <c r="AU153" s="111" t="s">
        <v>46</v>
      </c>
      <c r="AV153" s="7" t="s">
        <v>46</v>
      </c>
      <c r="AW153" s="7" t="s">
        <v>22</v>
      </c>
      <c r="AX153" s="7" t="s">
        <v>43</v>
      </c>
      <c r="AY153" s="111" t="s">
        <v>86</v>
      </c>
    </row>
    <row r="154" spans="2:65" s="1" customFormat="1" ht="24" customHeight="1">
      <c r="B154" s="93"/>
      <c r="C154" s="118" t="s">
        <v>187</v>
      </c>
      <c r="D154" s="118" t="s">
        <v>149</v>
      </c>
      <c r="E154" s="119" t="s">
        <v>188</v>
      </c>
      <c r="F154" s="120" t="s">
        <v>189</v>
      </c>
      <c r="G154" s="121" t="s">
        <v>91</v>
      </c>
      <c r="H154" s="122">
        <v>331.188</v>
      </c>
      <c r="I154" s="123"/>
      <c r="J154" s="124">
        <f>ROUND(I154*H154,2)</f>
        <v>0</v>
      </c>
      <c r="K154" s="120" t="s">
        <v>92</v>
      </c>
      <c r="L154" s="125"/>
      <c r="M154" s="126" t="s">
        <v>0</v>
      </c>
      <c r="N154" s="127" t="s">
        <v>30</v>
      </c>
      <c r="O154" s="26"/>
      <c r="P154" s="103">
        <f>O154*H154</f>
        <v>0</v>
      </c>
      <c r="Q154" s="103">
        <v>0.0003</v>
      </c>
      <c r="R154" s="103">
        <f>Q154*H154</f>
        <v>0.09935639999999998</v>
      </c>
      <c r="S154" s="103">
        <v>0</v>
      </c>
      <c r="T154" s="104">
        <f>S154*H154</f>
        <v>0</v>
      </c>
      <c r="AR154" s="105" t="s">
        <v>132</v>
      </c>
      <c r="AT154" s="105" t="s">
        <v>149</v>
      </c>
      <c r="AU154" s="105" t="s">
        <v>46</v>
      </c>
      <c r="AY154" s="9" t="s">
        <v>86</v>
      </c>
      <c r="BE154" s="106">
        <f>IF(N154="základní",J154,0)</f>
        <v>0</v>
      </c>
      <c r="BF154" s="106">
        <f>IF(N154="snížená",J154,0)</f>
        <v>0</v>
      </c>
      <c r="BG154" s="106">
        <f>IF(N154="zákl. přenesená",J154,0)</f>
        <v>0</v>
      </c>
      <c r="BH154" s="106">
        <f>IF(N154="sníž. přenesená",J154,0)</f>
        <v>0</v>
      </c>
      <c r="BI154" s="106">
        <f>IF(N154="nulová",J154,0)</f>
        <v>0</v>
      </c>
      <c r="BJ154" s="9" t="s">
        <v>44</v>
      </c>
      <c r="BK154" s="106">
        <f>ROUND(I154*H154,2)</f>
        <v>0</v>
      </c>
      <c r="BL154" s="9" t="s">
        <v>93</v>
      </c>
      <c r="BM154" s="105" t="s">
        <v>190</v>
      </c>
    </row>
    <row r="155" spans="2:47" s="1" customFormat="1" ht="19.5">
      <c r="B155" s="18"/>
      <c r="D155" s="107" t="s">
        <v>95</v>
      </c>
      <c r="F155" s="108" t="s">
        <v>189</v>
      </c>
      <c r="I155" s="38"/>
      <c r="L155" s="18"/>
      <c r="M155" s="109"/>
      <c r="N155" s="26"/>
      <c r="O155" s="26"/>
      <c r="P155" s="26"/>
      <c r="Q155" s="26"/>
      <c r="R155" s="26"/>
      <c r="S155" s="26"/>
      <c r="T155" s="27"/>
      <c r="AT155" s="9" t="s">
        <v>95</v>
      </c>
      <c r="AU155" s="9" t="s">
        <v>46</v>
      </c>
    </row>
    <row r="156" spans="2:51" s="7" customFormat="1" ht="45">
      <c r="B156" s="110"/>
      <c r="D156" s="107" t="s">
        <v>97</v>
      </c>
      <c r="E156" s="111" t="s">
        <v>0</v>
      </c>
      <c r="F156" s="112" t="s">
        <v>186</v>
      </c>
      <c r="H156" s="113">
        <v>331.188</v>
      </c>
      <c r="I156" s="114"/>
      <c r="L156" s="110"/>
      <c r="M156" s="115"/>
      <c r="N156" s="116"/>
      <c r="O156" s="116"/>
      <c r="P156" s="116"/>
      <c r="Q156" s="116"/>
      <c r="R156" s="116"/>
      <c r="S156" s="116"/>
      <c r="T156" s="117"/>
      <c r="AT156" s="111" t="s">
        <v>97</v>
      </c>
      <c r="AU156" s="111" t="s">
        <v>46</v>
      </c>
      <c r="AV156" s="7" t="s">
        <v>46</v>
      </c>
      <c r="AW156" s="7" t="s">
        <v>22</v>
      </c>
      <c r="AX156" s="7" t="s">
        <v>43</v>
      </c>
      <c r="AY156" s="111" t="s">
        <v>86</v>
      </c>
    </row>
    <row r="157" spans="2:65" s="1" customFormat="1" ht="16.5" customHeight="1">
      <c r="B157" s="93"/>
      <c r="C157" s="94" t="s">
        <v>191</v>
      </c>
      <c r="D157" s="94" t="s">
        <v>88</v>
      </c>
      <c r="E157" s="95" t="s">
        <v>192</v>
      </c>
      <c r="F157" s="96" t="s">
        <v>193</v>
      </c>
      <c r="G157" s="97" t="s">
        <v>112</v>
      </c>
      <c r="H157" s="98">
        <v>5.299</v>
      </c>
      <c r="I157" s="99"/>
      <c r="J157" s="100">
        <f>ROUND(I157*H157,2)</f>
        <v>0</v>
      </c>
      <c r="K157" s="96" t="s">
        <v>92</v>
      </c>
      <c r="L157" s="18"/>
      <c r="M157" s="101" t="s">
        <v>0</v>
      </c>
      <c r="N157" s="102" t="s">
        <v>30</v>
      </c>
      <c r="O157" s="26"/>
      <c r="P157" s="103">
        <f>O157*H157</f>
        <v>0</v>
      </c>
      <c r="Q157" s="103">
        <v>2.25634</v>
      </c>
      <c r="R157" s="103">
        <f>Q157*H157</f>
        <v>11.95634566</v>
      </c>
      <c r="S157" s="103">
        <v>0</v>
      </c>
      <c r="T157" s="104">
        <f>S157*H157</f>
        <v>0</v>
      </c>
      <c r="AR157" s="105" t="s">
        <v>93</v>
      </c>
      <c r="AT157" s="105" t="s">
        <v>88</v>
      </c>
      <c r="AU157" s="105" t="s">
        <v>46</v>
      </c>
      <c r="AY157" s="9" t="s">
        <v>86</v>
      </c>
      <c r="BE157" s="106">
        <f>IF(N157="základní",J157,0)</f>
        <v>0</v>
      </c>
      <c r="BF157" s="106">
        <f>IF(N157="snížená",J157,0)</f>
        <v>0</v>
      </c>
      <c r="BG157" s="106">
        <f>IF(N157="zákl. přenesená",J157,0)</f>
        <v>0</v>
      </c>
      <c r="BH157" s="106">
        <f>IF(N157="sníž. přenesená",J157,0)</f>
        <v>0</v>
      </c>
      <c r="BI157" s="106">
        <f>IF(N157="nulová",J157,0)</f>
        <v>0</v>
      </c>
      <c r="BJ157" s="9" t="s">
        <v>44</v>
      </c>
      <c r="BK157" s="106">
        <f>ROUND(I157*H157,2)</f>
        <v>0</v>
      </c>
      <c r="BL157" s="9" t="s">
        <v>93</v>
      </c>
      <c r="BM157" s="105" t="s">
        <v>194</v>
      </c>
    </row>
    <row r="158" spans="2:47" s="1" customFormat="1" ht="19.5">
      <c r="B158" s="18"/>
      <c r="D158" s="107" t="s">
        <v>95</v>
      </c>
      <c r="F158" s="108" t="s">
        <v>195</v>
      </c>
      <c r="I158" s="38"/>
      <c r="L158" s="18"/>
      <c r="M158" s="109"/>
      <c r="N158" s="26"/>
      <c r="O158" s="26"/>
      <c r="P158" s="26"/>
      <c r="Q158" s="26"/>
      <c r="R158" s="26"/>
      <c r="S158" s="26"/>
      <c r="T158" s="27"/>
      <c r="AT158" s="9" t="s">
        <v>95</v>
      </c>
      <c r="AU158" s="9" t="s">
        <v>46</v>
      </c>
    </row>
    <row r="159" spans="2:51" s="7" customFormat="1" ht="45">
      <c r="B159" s="110"/>
      <c r="D159" s="107" t="s">
        <v>97</v>
      </c>
      <c r="E159" s="111" t="s">
        <v>0</v>
      </c>
      <c r="F159" s="112" t="s">
        <v>196</v>
      </c>
      <c r="H159" s="113">
        <v>5.299</v>
      </c>
      <c r="I159" s="114"/>
      <c r="L159" s="110"/>
      <c r="M159" s="115"/>
      <c r="N159" s="116"/>
      <c r="O159" s="116"/>
      <c r="P159" s="116"/>
      <c r="Q159" s="116"/>
      <c r="R159" s="116"/>
      <c r="S159" s="116"/>
      <c r="T159" s="117"/>
      <c r="AT159" s="111" t="s">
        <v>97</v>
      </c>
      <c r="AU159" s="111" t="s">
        <v>46</v>
      </c>
      <c r="AV159" s="7" t="s">
        <v>46</v>
      </c>
      <c r="AW159" s="7" t="s">
        <v>22</v>
      </c>
      <c r="AX159" s="7" t="s">
        <v>43</v>
      </c>
      <c r="AY159" s="111" t="s">
        <v>86</v>
      </c>
    </row>
    <row r="160" spans="2:65" s="1" customFormat="1" ht="24" customHeight="1">
      <c r="B160" s="93"/>
      <c r="C160" s="94" t="s">
        <v>197</v>
      </c>
      <c r="D160" s="94" t="s">
        <v>88</v>
      </c>
      <c r="E160" s="95" t="s">
        <v>198</v>
      </c>
      <c r="F160" s="96" t="s">
        <v>199</v>
      </c>
      <c r="G160" s="97" t="s">
        <v>200</v>
      </c>
      <c r="H160" s="98">
        <v>212.3</v>
      </c>
      <c r="I160" s="99"/>
      <c r="J160" s="100">
        <f>ROUND(I160*H160,2)</f>
        <v>0</v>
      </c>
      <c r="K160" s="96" t="s">
        <v>92</v>
      </c>
      <c r="L160" s="18"/>
      <c r="M160" s="101" t="s">
        <v>0</v>
      </c>
      <c r="N160" s="102" t="s">
        <v>30</v>
      </c>
      <c r="O160" s="26"/>
      <c r="P160" s="103">
        <f>O160*H160</f>
        <v>0</v>
      </c>
      <c r="Q160" s="103">
        <v>0.00049</v>
      </c>
      <c r="R160" s="103">
        <f>Q160*H160</f>
        <v>0.10402700000000001</v>
      </c>
      <c r="S160" s="103">
        <v>0</v>
      </c>
      <c r="T160" s="104">
        <f>S160*H160</f>
        <v>0</v>
      </c>
      <c r="AR160" s="105" t="s">
        <v>93</v>
      </c>
      <c r="AT160" s="105" t="s">
        <v>88</v>
      </c>
      <c r="AU160" s="105" t="s">
        <v>46</v>
      </c>
      <c r="AY160" s="9" t="s">
        <v>86</v>
      </c>
      <c r="BE160" s="106">
        <f>IF(N160="základní",J160,0)</f>
        <v>0</v>
      </c>
      <c r="BF160" s="106">
        <f>IF(N160="snížená",J160,0)</f>
        <v>0</v>
      </c>
      <c r="BG160" s="106">
        <f>IF(N160="zákl. přenesená",J160,0)</f>
        <v>0</v>
      </c>
      <c r="BH160" s="106">
        <f>IF(N160="sníž. přenesená",J160,0)</f>
        <v>0</v>
      </c>
      <c r="BI160" s="106">
        <f>IF(N160="nulová",J160,0)</f>
        <v>0</v>
      </c>
      <c r="BJ160" s="9" t="s">
        <v>44</v>
      </c>
      <c r="BK160" s="106">
        <f>ROUND(I160*H160,2)</f>
        <v>0</v>
      </c>
      <c r="BL160" s="9" t="s">
        <v>93</v>
      </c>
      <c r="BM160" s="105" t="s">
        <v>201</v>
      </c>
    </row>
    <row r="161" spans="2:47" s="1" customFormat="1" ht="19.5">
      <c r="B161" s="18"/>
      <c r="D161" s="107" t="s">
        <v>95</v>
      </c>
      <c r="F161" s="108" t="s">
        <v>202</v>
      </c>
      <c r="I161" s="38"/>
      <c r="L161" s="18"/>
      <c r="M161" s="109"/>
      <c r="N161" s="26"/>
      <c r="O161" s="26"/>
      <c r="P161" s="26"/>
      <c r="Q161" s="26"/>
      <c r="R161" s="26"/>
      <c r="S161" s="26"/>
      <c r="T161" s="27"/>
      <c r="AT161" s="9" t="s">
        <v>95</v>
      </c>
      <c r="AU161" s="9" t="s">
        <v>46</v>
      </c>
    </row>
    <row r="162" spans="2:51" s="7" customFormat="1" ht="45">
      <c r="B162" s="110"/>
      <c r="D162" s="107" t="s">
        <v>97</v>
      </c>
      <c r="E162" s="111" t="s">
        <v>0</v>
      </c>
      <c r="F162" s="112" t="s">
        <v>203</v>
      </c>
      <c r="H162" s="113">
        <v>212.3</v>
      </c>
      <c r="I162" s="114"/>
      <c r="L162" s="110"/>
      <c r="M162" s="115"/>
      <c r="N162" s="116"/>
      <c r="O162" s="116"/>
      <c r="P162" s="116"/>
      <c r="Q162" s="116"/>
      <c r="R162" s="116"/>
      <c r="S162" s="116"/>
      <c r="T162" s="117"/>
      <c r="AT162" s="111" t="s">
        <v>97</v>
      </c>
      <c r="AU162" s="111" t="s">
        <v>46</v>
      </c>
      <c r="AV162" s="7" t="s">
        <v>46</v>
      </c>
      <c r="AW162" s="7" t="s">
        <v>22</v>
      </c>
      <c r="AX162" s="7" t="s">
        <v>43</v>
      </c>
      <c r="AY162" s="111" t="s">
        <v>86</v>
      </c>
    </row>
    <row r="163" spans="2:63" s="6" customFormat="1" ht="22.9" customHeight="1">
      <c r="B163" s="80"/>
      <c r="D163" s="81" t="s">
        <v>42</v>
      </c>
      <c r="E163" s="91" t="s">
        <v>104</v>
      </c>
      <c r="F163" s="91" t="s">
        <v>204</v>
      </c>
      <c r="I163" s="83"/>
      <c r="J163" s="92">
        <f>BK163</f>
        <v>0</v>
      </c>
      <c r="L163" s="80"/>
      <c r="M163" s="85"/>
      <c r="N163" s="86"/>
      <c r="O163" s="86"/>
      <c r="P163" s="87">
        <f>SUM(P164:P171)</f>
        <v>0</v>
      </c>
      <c r="Q163" s="86"/>
      <c r="R163" s="87">
        <f>SUM(R164:R171)</f>
        <v>0.5977488000000001</v>
      </c>
      <c r="S163" s="86"/>
      <c r="T163" s="88">
        <f>SUM(T164:T171)</f>
        <v>0.00371221</v>
      </c>
      <c r="AR163" s="81" t="s">
        <v>44</v>
      </c>
      <c r="AT163" s="89" t="s">
        <v>42</v>
      </c>
      <c r="AU163" s="89" t="s">
        <v>44</v>
      </c>
      <c r="AY163" s="81" t="s">
        <v>86</v>
      </c>
      <c r="BK163" s="90">
        <f>SUM(BK164:BK171)</f>
        <v>0</v>
      </c>
    </row>
    <row r="164" spans="2:65" s="1" customFormat="1" ht="24" customHeight="1">
      <c r="B164" s="93"/>
      <c r="C164" s="94" t="s">
        <v>3</v>
      </c>
      <c r="D164" s="94" t="s">
        <v>88</v>
      </c>
      <c r="E164" s="95" t="s">
        <v>205</v>
      </c>
      <c r="F164" s="96" t="s">
        <v>206</v>
      </c>
      <c r="G164" s="97" t="s">
        <v>200</v>
      </c>
      <c r="H164" s="98">
        <v>361.733</v>
      </c>
      <c r="I164" s="99"/>
      <c r="J164" s="100">
        <f>ROUND(I164*H164,2)</f>
        <v>0</v>
      </c>
      <c r="K164" s="96" t="s">
        <v>92</v>
      </c>
      <c r="L164" s="18"/>
      <c r="M164" s="101" t="s">
        <v>0</v>
      </c>
      <c r="N164" s="102" t="s">
        <v>30</v>
      </c>
      <c r="O164" s="26"/>
      <c r="P164" s="103">
        <f>O164*H164</f>
        <v>0</v>
      </c>
      <c r="Q164" s="103">
        <v>0.0016</v>
      </c>
      <c r="R164" s="103">
        <f>Q164*H164</f>
        <v>0.5787728000000001</v>
      </c>
      <c r="S164" s="103">
        <v>1E-05</v>
      </c>
      <c r="T164" s="104">
        <f>S164*H164</f>
        <v>0.00361733</v>
      </c>
      <c r="AR164" s="105" t="s">
        <v>93</v>
      </c>
      <c r="AT164" s="105" t="s">
        <v>88</v>
      </c>
      <c r="AU164" s="105" t="s">
        <v>46</v>
      </c>
      <c r="AY164" s="9" t="s">
        <v>86</v>
      </c>
      <c r="BE164" s="106">
        <f>IF(N164="základní",J164,0)</f>
        <v>0</v>
      </c>
      <c r="BF164" s="106">
        <f>IF(N164="snížená",J164,0)</f>
        <v>0</v>
      </c>
      <c r="BG164" s="106">
        <f>IF(N164="zákl. přenesená",J164,0)</f>
        <v>0</v>
      </c>
      <c r="BH164" s="106">
        <f>IF(N164="sníž. přenesená",J164,0)</f>
        <v>0</v>
      </c>
      <c r="BI164" s="106">
        <f>IF(N164="nulová",J164,0)</f>
        <v>0</v>
      </c>
      <c r="BJ164" s="9" t="s">
        <v>44</v>
      </c>
      <c r="BK164" s="106">
        <f>ROUND(I164*H164,2)</f>
        <v>0</v>
      </c>
      <c r="BL164" s="9" t="s">
        <v>93</v>
      </c>
      <c r="BM164" s="105" t="s">
        <v>207</v>
      </c>
    </row>
    <row r="165" spans="2:47" s="1" customFormat="1" ht="29.25">
      <c r="B165" s="18"/>
      <c r="D165" s="107" t="s">
        <v>95</v>
      </c>
      <c r="F165" s="108" t="s">
        <v>208</v>
      </c>
      <c r="I165" s="38"/>
      <c r="L165" s="18"/>
      <c r="M165" s="109"/>
      <c r="N165" s="26"/>
      <c r="O165" s="26"/>
      <c r="P165" s="26"/>
      <c r="Q165" s="26"/>
      <c r="R165" s="26"/>
      <c r="S165" s="26"/>
      <c r="T165" s="27"/>
      <c r="AT165" s="9" t="s">
        <v>95</v>
      </c>
      <c r="AU165" s="9" t="s">
        <v>46</v>
      </c>
    </row>
    <row r="166" spans="2:51" s="7" customFormat="1" ht="33.75">
      <c r="B166" s="110"/>
      <c r="D166" s="107" t="s">
        <v>97</v>
      </c>
      <c r="E166" s="111" t="s">
        <v>0</v>
      </c>
      <c r="F166" s="112" t="s">
        <v>209</v>
      </c>
      <c r="H166" s="113">
        <v>241.155</v>
      </c>
      <c r="I166" s="114"/>
      <c r="L166" s="110"/>
      <c r="M166" s="115"/>
      <c r="N166" s="116"/>
      <c r="O166" s="116"/>
      <c r="P166" s="116"/>
      <c r="Q166" s="116"/>
      <c r="R166" s="116"/>
      <c r="S166" s="116"/>
      <c r="T166" s="117"/>
      <c r="AT166" s="111" t="s">
        <v>97</v>
      </c>
      <c r="AU166" s="111" t="s">
        <v>46</v>
      </c>
      <c r="AV166" s="7" t="s">
        <v>46</v>
      </c>
      <c r="AW166" s="7" t="s">
        <v>22</v>
      </c>
      <c r="AX166" s="7" t="s">
        <v>43</v>
      </c>
      <c r="AY166" s="111" t="s">
        <v>86</v>
      </c>
    </row>
    <row r="167" spans="2:51" s="7" customFormat="1" ht="45">
      <c r="B167" s="110"/>
      <c r="D167" s="107" t="s">
        <v>97</v>
      </c>
      <c r="E167" s="111" t="s">
        <v>0</v>
      </c>
      <c r="F167" s="112" t="s">
        <v>210</v>
      </c>
      <c r="H167" s="113">
        <v>120.578</v>
      </c>
      <c r="I167" s="114"/>
      <c r="L167" s="110"/>
      <c r="M167" s="115"/>
      <c r="N167" s="116"/>
      <c r="O167" s="116"/>
      <c r="P167" s="116"/>
      <c r="Q167" s="116"/>
      <c r="R167" s="116"/>
      <c r="S167" s="116"/>
      <c r="T167" s="117"/>
      <c r="AT167" s="111" t="s">
        <v>97</v>
      </c>
      <c r="AU167" s="111" t="s">
        <v>46</v>
      </c>
      <c r="AV167" s="7" t="s">
        <v>46</v>
      </c>
      <c r="AW167" s="7" t="s">
        <v>22</v>
      </c>
      <c r="AX167" s="7" t="s">
        <v>43</v>
      </c>
      <c r="AY167" s="111" t="s">
        <v>86</v>
      </c>
    </row>
    <row r="168" spans="2:65" s="1" customFormat="1" ht="24" customHeight="1">
      <c r="B168" s="93"/>
      <c r="C168" s="94" t="s">
        <v>211</v>
      </c>
      <c r="D168" s="94" t="s">
        <v>88</v>
      </c>
      <c r="E168" s="95" t="s">
        <v>46</v>
      </c>
      <c r="F168" s="96" t="s">
        <v>212</v>
      </c>
      <c r="G168" s="97" t="s">
        <v>200</v>
      </c>
      <c r="H168" s="98">
        <v>9.488</v>
      </c>
      <c r="I168" s="99"/>
      <c r="J168" s="100">
        <f>ROUND(I168*H168,2)</f>
        <v>0</v>
      </c>
      <c r="K168" s="96" t="s">
        <v>0</v>
      </c>
      <c r="L168" s="18"/>
      <c r="M168" s="101" t="s">
        <v>0</v>
      </c>
      <c r="N168" s="102" t="s">
        <v>30</v>
      </c>
      <c r="O168" s="26"/>
      <c r="P168" s="103">
        <f>O168*H168</f>
        <v>0</v>
      </c>
      <c r="Q168" s="103">
        <v>0.002</v>
      </c>
      <c r="R168" s="103">
        <f>Q168*H168</f>
        <v>0.018976</v>
      </c>
      <c r="S168" s="103">
        <v>1E-05</v>
      </c>
      <c r="T168" s="104">
        <f>S168*H168</f>
        <v>9.488E-05</v>
      </c>
      <c r="AR168" s="105" t="s">
        <v>93</v>
      </c>
      <c r="AT168" s="105" t="s">
        <v>88</v>
      </c>
      <c r="AU168" s="105" t="s">
        <v>46</v>
      </c>
      <c r="AY168" s="9" t="s">
        <v>86</v>
      </c>
      <c r="BE168" s="106">
        <f>IF(N168="základní",J168,0)</f>
        <v>0</v>
      </c>
      <c r="BF168" s="106">
        <f>IF(N168="snížená",J168,0)</f>
        <v>0</v>
      </c>
      <c r="BG168" s="106">
        <f>IF(N168="zákl. přenesená",J168,0)</f>
        <v>0</v>
      </c>
      <c r="BH168" s="106">
        <f>IF(N168="sníž. přenesená",J168,0)</f>
        <v>0</v>
      </c>
      <c r="BI168" s="106">
        <f>IF(N168="nulová",J168,0)</f>
        <v>0</v>
      </c>
      <c r="BJ168" s="9" t="s">
        <v>44</v>
      </c>
      <c r="BK168" s="106">
        <f>ROUND(I168*H168,2)</f>
        <v>0</v>
      </c>
      <c r="BL168" s="9" t="s">
        <v>93</v>
      </c>
      <c r="BM168" s="105" t="s">
        <v>213</v>
      </c>
    </row>
    <row r="169" spans="2:47" s="1" customFormat="1" ht="29.25">
      <c r="B169" s="18"/>
      <c r="D169" s="107" t="s">
        <v>95</v>
      </c>
      <c r="F169" s="108" t="s">
        <v>214</v>
      </c>
      <c r="I169" s="38"/>
      <c r="L169" s="18"/>
      <c r="M169" s="109"/>
      <c r="N169" s="26"/>
      <c r="O169" s="26"/>
      <c r="P169" s="26"/>
      <c r="Q169" s="26"/>
      <c r="R169" s="26"/>
      <c r="S169" s="26"/>
      <c r="T169" s="27"/>
      <c r="AT169" s="9" t="s">
        <v>95</v>
      </c>
      <c r="AU169" s="9" t="s">
        <v>46</v>
      </c>
    </row>
    <row r="170" spans="2:51" s="7" customFormat="1" ht="12">
      <c r="B170" s="110"/>
      <c r="D170" s="107" t="s">
        <v>97</v>
      </c>
      <c r="E170" s="111" t="s">
        <v>0</v>
      </c>
      <c r="F170" s="112" t="s">
        <v>215</v>
      </c>
      <c r="H170" s="113">
        <v>6.325</v>
      </c>
      <c r="I170" s="114"/>
      <c r="L170" s="110"/>
      <c r="M170" s="115"/>
      <c r="N170" s="116"/>
      <c r="O170" s="116"/>
      <c r="P170" s="116"/>
      <c r="Q170" s="116"/>
      <c r="R170" s="116"/>
      <c r="S170" s="116"/>
      <c r="T170" s="117"/>
      <c r="AT170" s="111" t="s">
        <v>97</v>
      </c>
      <c r="AU170" s="111" t="s">
        <v>46</v>
      </c>
      <c r="AV170" s="7" t="s">
        <v>46</v>
      </c>
      <c r="AW170" s="7" t="s">
        <v>22</v>
      </c>
      <c r="AX170" s="7" t="s">
        <v>43</v>
      </c>
      <c r="AY170" s="111" t="s">
        <v>86</v>
      </c>
    </row>
    <row r="171" spans="2:51" s="7" customFormat="1" ht="12">
      <c r="B171" s="110"/>
      <c r="D171" s="107" t="s">
        <v>97</v>
      </c>
      <c r="E171" s="111" t="s">
        <v>0</v>
      </c>
      <c r="F171" s="112" t="s">
        <v>216</v>
      </c>
      <c r="H171" s="113">
        <v>3.163</v>
      </c>
      <c r="I171" s="114"/>
      <c r="L171" s="110"/>
      <c r="M171" s="115"/>
      <c r="N171" s="116"/>
      <c r="O171" s="116"/>
      <c r="P171" s="116"/>
      <c r="Q171" s="116"/>
      <c r="R171" s="116"/>
      <c r="S171" s="116"/>
      <c r="T171" s="117"/>
      <c r="AT171" s="111" t="s">
        <v>97</v>
      </c>
      <c r="AU171" s="111" t="s">
        <v>46</v>
      </c>
      <c r="AV171" s="7" t="s">
        <v>46</v>
      </c>
      <c r="AW171" s="7" t="s">
        <v>22</v>
      </c>
      <c r="AX171" s="7" t="s">
        <v>43</v>
      </c>
      <c r="AY171" s="111" t="s">
        <v>86</v>
      </c>
    </row>
    <row r="172" spans="2:63" s="6" customFormat="1" ht="22.9" customHeight="1">
      <c r="B172" s="80"/>
      <c r="D172" s="81" t="s">
        <v>42</v>
      </c>
      <c r="E172" s="91" t="s">
        <v>115</v>
      </c>
      <c r="F172" s="91" t="s">
        <v>217</v>
      </c>
      <c r="I172" s="83"/>
      <c r="J172" s="92">
        <f>BK172</f>
        <v>0</v>
      </c>
      <c r="L172" s="80"/>
      <c r="M172" s="85"/>
      <c r="N172" s="86"/>
      <c r="O172" s="86"/>
      <c r="P172" s="87">
        <f>SUM(P173:P179)</f>
        <v>0</v>
      </c>
      <c r="Q172" s="86"/>
      <c r="R172" s="87">
        <f>SUM(R173:R179)</f>
        <v>27.06272</v>
      </c>
      <c r="S172" s="86"/>
      <c r="T172" s="88">
        <f>SUM(T173:T179)</f>
        <v>0</v>
      </c>
      <c r="AR172" s="81" t="s">
        <v>44</v>
      </c>
      <c r="AT172" s="89" t="s">
        <v>42</v>
      </c>
      <c r="AU172" s="89" t="s">
        <v>44</v>
      </c>
      <c r="AY172" s="81" t="s">
        <v>86</v>
      </c>
      <c r="BK172" s="90">
        <f>SUM(BK173:BK179)</f>
        <v>0</v>
      </c>
    </row>
    <row r="173" spans="2:65" s="1" customFormat="1" ht="24" customHeight="1">
      <c r="B173" s="93"/>
      <c r="C173" s="94" t="s">
        <v>218</v>
      </c>
      <c r="D173" s="94" t="s">
        <v>88</v>
      </c>
      <c r="E173" s="95" t="s">
        <v>104</v>
      </c>
      <c r="F173" s="96" t="s">
        <v>219</v>
      </c>
      <c r="G173" s="97" t="s">
        <v>91</v>
      </c>
      <c r="H173" s="98">
        <v>181.795</v>
      </c>
      <c r="I173" s="99"/>
      <c r="J173" s="100">
        <f>ROUND(I173*H173,2)</f>
        <v>0</v>
      </c>
      <c r="K173" s="96" t="s">
        <v>0</v>
      </c>
      <c r="L173" s="18"/>
      <c r="M173" s="101" t="s">
        <v>0</v>
      </c>
      <c r="N173" s="102" t="s">
        <v>30</v>
      </c>
      <c r="O173" s="26"/>
      <c r="P173" s="103">
        <f>O173*H173</f>
        <v>0</v>
      </c>
      <c r="Q173" s="103">
        <v>0.101</v>
      </c>
      <c r="R173" s="103">
        <f>Q173*H173</f>
        <v>18.361295</v>
      </c>
      <c r="S173" s="103">
        <v>0</v>
      </c>
      <c r="T173" s="104">
        <f>S173*H173</f>
        <v>0</v>
      </c>
      <c r="AR173" s="105" t="s">
        <v>93</v>
      </c>
      <c r="AT173" s="105" t="s">
        <v>88</v>
      </c>
      <c r="AU173" s="105" t="s">
        <v>46</v>
      </c>
      <c r="AY173" s="9" t="s">
        <v>86</v>
      </c>
      <c r="BE173" s="106">
        <f>IF(N173="základní",J173,0)</f>
        <v>0</v>
      </c>
      <c r="BF173" s="106">
        <f>IF(N173="snížená",J173,0)</f>
        <v>0</v>
      </c>
      <c r="BG173" s="106">
        <f>IF(N173="zákl. přenesená",J173,0)</f>
        <v>0</v>
      </c>
      <c r="BH173" s="106">
        <f>IF(N173="sníž. přenesená",J173,0)</f>
        <v>0</v>
      </c>
      <c r="BI173" s="106">
        <f>IF(N173="nulová",J173,0)</f>
        <v>0</v>
      </c>
      <c r="BJ173" s="9" t="s">
        <v>44</v>
      </c>
      <c r="BK173" s="106">
        <f>ROUND(I173*H173,2)</f>
        <v>0</v>
      </c>
      <c r="BL173" s="9" t="s">
        <v>93</v>
      </c>
      <c r="BM173" s="105" t="s">
        <v>220</v>
      </c>
    </row>
    <row r="174" spans="2:47" s="1" customFormat="1" ht="29.25">
      <c r="B174" s="18"/>
      <c r="D174" s="107" t="s">
        <v>95</v>
      </c>
      <c r="F174" s="108" t="s">
        <v>221</v>
      </c>
      <c r="I174" s="38"/>
      <c r="L174" s="18"/>
      <c r="M174" s="109"/>
      <c r="N174" s="26"/>
      <c r="O174" s="26"/>
      <c r="P174" s="26"/>
      <c r="Q174" s="26"/>
      <c r="R174" s="26"/>
      <c r="S174" s="26"/>
      <c r="T174" s="27"/>
      <c r="AT174" s="9" t="s">
        <v>95</v>
      </c>
      <c r="AU174" s="9" t="s">
        <v>46</v>
      </c>
    </row>
    <row r="175" spans="2:51" s="7" customFormat="1" ht="33.75">
      <c r="B175" s="110"/>
      <c r="D175" s="107" t="s">
        <v>97</v>
      </c>
      <c r="E175" s="111" t="s">
        <v>0</v>
      </c>
      <c r="F175" s="112" t="s">
        <v>222</v>
      </c>
      <c r="H175" s="113">
        <v>123.2</v>
      </c>
      <c r="I175" s="114"/>
      <c r="L175" s="110"/>
      <c r="M175" s="115"/>
      <c r="N175" s="116"/>
      <c r="O175" s="116"/>
      <c r="P175" s="116"/>
      <c r="Q175" s="116"/>
      <c r="R175" s="116"/>
      <c r="S175" s="116"/>
      <c r="T175" s="117"/>
      <c r="AT175" s="111" t="s">
        <v>97</v>
      </c>
      <c r="AU175" s="111" t="s">
        <v>46</v>
      </c>
      <c r="AV175" s="7" t="s">
        <v>46</v>
      </c>
      <c r="AW175" s="7" t="s">
        <v>22</v>
      </c>
      <c r="AX175" s="7" t="s">
        <v>43</v>
      </c>
      <c r="AY175" s="111" t="s">
        <v>86</v>
      </c>
    </row>
    <row r="176" spans="2:51" s="7" customFormat="1" ht="33.75">
      <c r="B176" s="110"/>
      <c r="D176" s="107" t="s">
        <v>97</v>
      </c>
      <c r="E176" s="111" t="s">
        <v>0</v>
      </c>
      <c r="F176" s="112" t="s">
        <v>223</v>
      </c>
      <c r="H176" s="113">
        <v>58.595</v>
      </c>
      <c r="I176" s="114"/>
      <c r="L176" s="110"/>
      <c r="M176" s="115"/>
      <c r="N176" s="116"/>
      <c r="O176" s="116"/>
      <c r="P176" s="116"/>
      <c r="Q176" s="116"/>
      <c r="R176" s="116"/>
      <c r="S176" s="116"/>
      <c r="T176" s="117"/>
      <c r="AT176" s="111" t="s">
        <v>97</v>
      </c>
      <c r="AU176" s="111" t="s">
        <v>46</v>
      </c>
      <c r="AV176" s="7" t="s">
        <v>46</v>
      </c>
      <c r="AW176" s="7" t="s">
        <v>22</v>
      </c>
      <c r="AX176" s="7" t="s">
        <v>43</v>
      </c>
      <c r="AY176" s="111" t="s">
        <v>86</v>
      </c>
    </row>
    <row r="177" spans="2:65" s="1" customFormat="1" ht="24" customHeight="1">
      <c r="B177" s="93"/>
      <c r="C177" s="118" t="s">
        <v>224</v>
      </c>
      <c r="D177" s="118" t="s">
        <v>149</v>
      </c>
      <c r="E177" s="119" t="s">
        <v>93</v>
      </c>
      <c r="F177" s="120" t="s">
        <v>225</v>
      </c>
      <c r="G177" s="121" t="s">
        <v>91</v>
      </c>
      <c r="H177" s="122">
        <v>64.455</v>
      </c>
      <c r="I177" s="123"/>
      <c r="J177" s="124">
        <f>ROUND(I177*H177,2)</f>
        <v>0</v>
      </c>
      <c r="K177" s="120" t="s">
        <v>0</v>
      </c>
      <c r="L177" s="125"/>
      <c r="M177" s="126" t="s">
        <v>0</v>
      </c>
      <c r="N177" s="127" t="s">
        <v>30</v>
      </c>
      <c r="O177" s="26"/>
      <c r="P177" s="103">
        <f>O177*H177</f>
        <v>0</v>
      </c>
      <c r="Q177" s="103">
        <v>0.135</v>
      </c>
      <c r="R177" s="103">
        <f>Q177*H177</f>
        <v>8.701425</v>
      </c>
      <c r="S177" s="103">
        <v>0</v>
      </c>
      <c r="T177" s="104">
        <f>S177*H177</f>
        <v>0</v>
      </c>
      <c r="AR177" s="105" t="s">
        <v>226</v>
      </c>
      <c r="AT177" s="105" t="s">
        <v>149</v>
      </c>
      <c r="AU177" s="105" t="s">
        <v>46</v>
      </c>
      <c r="AY177" s="9" t="s">
        <v>86</v>
      </c>
      <c r="BE177" s="106">
        <f>IF(N177="základní",J177,0)</f>
        <v>0</v>
      </c>
      <c r="BF177" s="106">
        <f>IF(N177="snížená",J177,0)</f>
        <v>0</v>
      </c>
      <c r="BG177" s="106">
        <f>IF(N177="zákl. přenesená",J177,0)</f>
        <v>0</v>
      </c>
      <c r="BH177" s="106">
        <f>IF(N177="sníž. přenesená",J177,0)</f>
        <v>0</v>
      </c>
      <c r="BI177" s="106">
        <f>IF(N177="nulová",J177,0)</f>
        <v>0</v>
      </c>
      <c r="BJ177" s="9" t="s">
        <v>44</v>
      </c>
      <c r="BK177" s="106">
        <f>ROUND(I177*H177,2)</f>
        <v>0</v>
      </c>
      <c r="BL177" s="9" t="s">
        <v>176</v>
      </c>
      <c r="BM177" s="105" t="s">
        <v>227</v>
      </c>
    </row>
    <row r="178" spans="2:47" s="1" customFormat="1" ht="29.25">
      <c r="B178" s="18"/>
      <c r="D178" s="107" t="s">
        <v>95</v>
      </c>
      <c r="F178" s="108" t="s">
        <v>228</v>
      </c>
      <c r="I178" s="38"/>
      <c r="L178" s="18"/>
      <c r="M178" s="109"/>
      <c r="N178" s="26"/>
      <c r="O178" s="26"/>
      <c r="P178" s="26"/>
      <c r="Q178" s="26"/>
      <c r="R178" s="26"/>
      <c r="S178" s="26"/>
      <c r="T178" s="27"/>
      <c r="AT178" s="9" t="s">
        <v>95</v>
      </c>
      <c r="AU178" s="9" t="s">
        <v>46</v>
      </c>
    </row>
    <row r="179" spans="2:51" s="7" customFormat="1" ht="33.75">
      <c r="B179" s="110"/>
      <c r="D179" s="107" t="s">
        <v>97</v>
      </c>
      <c r="E179" s="111" t="s">
        <v>0</v>
      </c>
      <c r="F179" s="112" t="s">
        <v>229</v>
      </c>
      <c r="H179" s="113">
        <v>64.455</v>
      </c>
      <c r="I179" s="114"/>
      <c r="L179" s="110"/>
      <c r="M179" s="115"/>
      <c r="N179" s="116"/>
      <c r="O179" s="116"/>
      <c r="P179" s="116"/>
      <c r="Q179" s="116"/>
      <c r="R179" s="116"/>
      <c r="S179" s="116"/>
      <c r="T179" s="117"/>
      <c r="AT179" s="111" t="s">
        <v>97</v>
      </c>
      <c r="AU179" s="111" t="s">
        <v>46</v>
      </c>
      <c r="AV179" s="7" t="s">
        <v>46</v>
      </c>
      <c r="AW179" s="7" t="s">
        <v>22</v>
      </c>
      <c r="AX179" s="7" t="s">
        <v>43</v>
      </c>
      <c r="AY179" s="111" t="s">
        <v>86</v>
      </c>
    </row>
    <row r="180" spans="2:63" s="6" customFormat="1" ht="22.9" customHeight="1">
      <c r="B180" s="80"/>
      <c r="D180" s="81" t="s">
        <v>42</v>
      </c>
      <c r="E180" s="91" t="s">
        <v>120</v>
      </c>
      <c r="F180" s="91" t="s">
        <v>230</v>
      </c>
      <c r="I180" s="83"/>
      <c r="J180" s="92">
        <f>BK180</f>
        <v>0</v>
      </c>
      <c r="L180" s="80"/>
      <c r="M180" s="85"/>
      <c r="N180" s="86"/>
      <c r="O180" s="86"/>
      <c r="P180" s="87">
        <f>SUM(P181:P260)</f>
        <v>0</v>
      </c>
      <c r="Q180" s="86"/>
      <c r="R180" s="87">
        <f>SUM(R181:R260)</f>
        <v>131.27104833999996</v>
      </c>
      <c r="S180" s="86"/>
      <c r="T180" s="88">
        <f>SUM(T181:T260)</f>
        <v>114.39780399999998</v>
      </c>
      <c r="AR180" s="81" t="s">
        <v>44</v>
      </c>
      <c r="AT180" s="89" t="s">
        <v>42</v>
      </c>
      <c r="AU180" s="89" t="s">
        <v>44</v>
      </c>
      <c r="AY180" s="81" t="s">
        <v>86</v>
      </c>
      <c r="BK180" s="90">
        <f>SUM(BK181:BK260)</f>
        <v>0</v>
      </c>
    </row>
    <row r="181" spans="2:65" s="1" customFormat="1" ht="36" customHeight="1">
      <c r="B181" s="93"/>
      <c r="C181" s="94" t="s">
        <v>231</v>
      </c>
      <c r="D181" s="94" t="s">
        <v>88</v>
      </c>
      <c r="E181" s="95" t="s">
        <v>115</v>
      </c>
      <c r="F181" s="96" t="s">
        <v>232</v>
      </c>
      <c r="G181" s="97" t="s">
        <v>171</v>
      </c>
      <c r="H181" s="98">
        <v>9</v>
      </c>
      <c r="I181" s="99"/>
      <c r="J181" s="100">
        <f>ROUND(I181*H181,2)</f>
        <v>0</v>
      </c>
      <c r="K181" s="96" t="s">
        <v>0</v>
      </c>
      <c r="L181" s="18"/>
      <c r="M181" s="101" t="s">
        <v>0</v>
      </c>
      <c r="N181" s="102" t="s">
        <v>30</v>
      </c>
      <c r="O181" s="26"/>
      <c r="P181" s="103">
        <f>O181*H181</f>
        <v>0</v>
      </c>
      <c r="Q181" s="103">
        <v>0</v>
      </c>
      <c r="R181" s="103">
        <f>Q181*H181</f>
        <v>0</v>
      </c>
      <c r="S181" s="103">
        <v>0</v>
      </c>
      <c r="T181" s="104">
        <f>S181*H181</f>
        <v>0</v>
      </c>
      <c r="AR181" s="105" t="s">
        <v>93</v>
      </c>
      <c r="AT181" s="105" t="s">
        <v>88</v>
      </c>
      <c r="AU181" s="105" t="s">
        <v>46</v>
      </c>
      <c r="AY181" s="9" t="s">
        <v>86</v>
      </c>
      <c r="BE181" s="106">
        <f>IF(N181="základní",J181,0)</f>
        <v>0</v>
      </c>
      <c r="BF181" s="106">
        <f>IF(N181="snížená",J181,0)</f>
        <v>0</v>
      </c>
      <c r="BG181" s="106">
        <f>IF(N181="zákl. přenesená",J181,0)</f>
        <v>0</v>
      </c>
      <c r="BH181" s="106">
        <f>IF(N181="sníž. přenesená",J181,0)</f>
        <v>0</v>
      </c>
      <c r="BI181" s="106">
        <f>IF(N181="nulová",J181,0)</f>
        <v>0</v>
      </c>
      <c r="BJ181" s="9" t="s">
        <v>44</v>
      </c>
      <c r="BK181" s="106">
        <f>ROUND(I181*H181,2)</f>
        <v>0</v>
      </c>
      <c r="BL181" s="9" t="s">
        <v>93</v>
      </c>
      <c r="BM181" s="105" t="s">
        <v>233</v>
      </c>
    </row>
    <row r="182" spans="2:47" s="1" customFormat="1" ht="19.5">
      <c r="B182" s="18"/>
      <c r="D182" s="107" t="s">
        <v>95</v>
      </c>
      <c r="F182" s="108" t="s">
        <v>232</v>
      </c>
      <c r="I182" s="38"/>
      <c r="L182" s="18"/>
      <c r="M182" s="109"/>
      <c r="N182" s="26"/>
      <c r="O182" s="26"/>
      <c r="P182" s="26"/>
      <c r="Q182" s="26"/>
      <c r="R182" s="26"/>
      <c r="S182" s="26"/>
      <c r="T182" s="27"/>
      <c r="AT182" s="9" t="s">
        <v>95</v>
      </c>
      <c r="AU182" s="9" t="s">
        <v>46</v>
      </c>
    </row>
    <row r="183" spans="2:51" s="7" customFormat="1" ht="12">
      <c r="B183" s="110"/>
      <c r="D183" s="107" t="s">
        <v>97</v>
      </c>
      <c r="E183" s="111" t="s">
        <v>0</v>
      </c>
      <c r="F183" s="112" t="s">
        <v>234</v>
      </c>
      <c r="H183" s="113">
        <v>9</v>
      </c>
      <c r="I183" s="114"/>
      <c r="L183" s="110"/>
      <c r="M183" s="115"/>
      <c r="N183" s="116"/>
      <c r="O183" s="116"/>
      <c r="P183" s="116"/>
      <c r="Q183" s="116"/>
      <c r="R183" s="116"/>
      <c r="S183" s="116"/>
      <c r="T183" s="117"/>
      <c r="AT183" s="111" t="s">
        <v>97</v>
      </c>
      <c r="AU183" s="111" t="s">
        <v>46</v>
      </c>
      <c r="AV183" s="7" t="s">
        <v>46</v>
      </c>
      <c r="AW183" s="7" t="s">
        <v>22</v>
      </c>
      <c r="AX183" s="7" t="s">
        <v>43</v>
      </c>
      <c r="AY183" s="111" t="s">
        <v>86</v>
      </c>
    </row>
    <row r="184" spans="2:65" s="1" customFormat="1" ht="60" customHeight="1">
      <c r="B184" s="93"/>
      <c r="C184" s="94" t="s">
        <v>235</v>
      </c>
      <c r="D184" s="94" t="s">
        <v>88</v>
      </c>
      <c r="E184" s="95" t="s">
        <v>120</v>
      </c>
      <c r="F184" s="96" t="s">
        <v>236</v>
      </c>
      <c r="G184" s="97" t="s">
        <v>91</v>
      </c>
      <c r="H184" s="98">
        <v>227.85</v>
      </c>
      <c r="I184" s="99"/>
      <c r="J184" s="100">
        <f>ROUND(I184*H184,2)</f>
        <v>0</v>
      </c>
      <c r="K184" s="96" t="s">
        <v>0</v>
      </c>
      <c r="L184" s="18"/>
      <c r="M184" s="101" t="s">
        <v>0</v>
      </c>
      <c r="N184" s="102" t="s">
        <v>30</v>
      </c>
      <c r="O184" s="26"/>
      <c r="P184" s="103">
        <f>O184*H184</f>
        <v>0</v>
      </c>
      <c r="Q184" s="103">
        <v>0.092</v>
      </c>
      <c r="R184" s="103">
        <f>Q184*H184</f>
        <v>20.9622</v>
      </c>
      <c r="S184" s="103">
        <v>0.0885</v>
      </c>
      <c r="T184" s="104">
        <f>S184*H184</f>
        <v>20.164724999999997</v>
      </c>
      <c r="AR184" s="105" t="s">
        <v>93</v>
      </c>
      <c r="AT184" s="105" t="s">
        <v>88</v>
      </c>
      <c r="AU184" s="105" t="s">
        <v>46</v>
      </c>
      <c r="AY184" s="9" t="s">
        <v>86</v>
      </c>
      <c r="BE184" s="106">
        <f>IF(N184="základní",J184,0)</f>
        <v>0</v>
      </c>
      <c r="BF184" s="106">
        <f>IF(N184="snížená",J184,0)</f>
        <v>0</v>
      </c>
      <c r="BG184" s="106">
        <f>IF(N184="zákl. přenesená",J184,0)</f>
        <v>0</v>
      </c>
      <c r="BH184" s="106">
        <f>IF(N184="sníž. přenesená",J184,0)</f>
        <v>0</v>
      </c>
      <c r="BI184" s="106">
        <f>IF(N184="nulová",J184,0)</f>
        <v>0</v>
      </c>
      <c r="BJ184" s="9" t="s">
        <v>44</v>
      </c>
      <c r="BK184" s="106">
        <f>ROUND(I184*H184,2)</f>
        <v>0</v>
      </c>
      <c r="BL184" s="9" t="s">
        <v>93</v>
      </c>
      <c r="BM184" s="105" t="s">
        <v>237</v>
      </c>
    </row>
    <row r="185" spans="2:47" s="1" customFormat="1" ht="156">
      <c r="B185" s="18"/>
      <c r="D185" s="107" t="s">
        <v>95</v>
      </c>
      <c r="F185" s="108" t="s">
        <v>238</v>
      </c>
      <c r="I185" s="38"/>
      <c r="L185" s="18"/>
      <c r="M185" s="109"/>
      <c r="N185" s="26"/>
      <c r="O185" s="26"/>
      <c r="P185" s="26"/>
      <c r="Q185" s="26"/>
      <c r="R185" s="26"/>
      <c r="S185" s="26"/>
      <c r="T185" s="27"/>
      <c r="AT185" s="9" t="s">
        <v>95</v>
      </c>
      <c r="AU185" s="9" t="s">
        <v>46</v>
      </c>
    </row>
    <row r="186" spans="2:47" s="1" customFormat="1" ht="204.75">
      <c r="B186" s="18"/>
      <c r="D186" s="107" t="s">
        <v>239</v>
      </c>
      <c r="F186" s="128" t="s">
        <v>240</v>
      </c>
      <c r="I186" s="38"/>
      <c r="L186" s="18"/>
      <c r="M186" s="109"/>
      <c r="N186" s="26"/>
      <c r="O186" s="26"/>
      <c r="P186" s="26"/>
      <c r="Q186" s="26"/>
      <c r="R186" s="26"/>
      <c r="S186" s="26"/>
      <c r="T186" s="27"/>
      <c r="AT186" s="9" t="s">
        <v>239</v>
      </c>
      <c r="AU186" s="9" t="s">
        <v>46</v>
      </c>
    </row>
    <row r="187" spans="2:51" s="7" customFormat="1" ht="33.75">
      <c r="B187" s="110"/>
      <c r="D187" s="107" t="s">
        <v>97</v>
      </c>
      <c r="E187" s="111" t="s">
        <v>0</v>
      </c>
      <c r="F187" s="112" t="s">
        <v>241</v>
      </c>
      <c r="H187" s="113">
        <v>44.69</v>
      </c>
      <c r="I187" s="114"/>
      <c r="L187" s="110"/>
      <c r="M187" s="115"/>
      <c r="N187" s="116"/>
      <c r="O187" s="116"/>
      <c r="P187" s="116"/>
      <c r="Q187" s="116"/>
      <c r="R187" s="116"/>
      <c r="S187" s="116"/>
      <c r="T187" s="117"/>
      <c r="AT187" s="111" t="s">
        <v>97</v>
      </c>
      <c r="AU187" s="111" t="s">
        <v>46</v>
      </c>
      <c r="AV187" s="7" t="s">
        <v>46</v>
      </c>
      <c r="AW187" s="7" t="s">
        <v>22</v>
      </c>
      <c r="AX187" s="7" t="s">
        <v>43</v>
      </c>
      <c r="AY187" s="111" t="s">
        <v>86</v>
      </c>
    </row>
    <row r="188" spans="2:51" s="7" customFormat="1" ht="22.5">
      <c r="B188" s="110"/>
      <c r="D188" s="107" t="s">
        <v>97</v>
      </c>
      <c r="E188" s="111" t="s">
        <v>0</v>
      </c>
      <c r="F188" s="112" t="s">
        <v>242</v>
      </c>
      <c r="H188" s="113">
        <v>13.16</v>
      </c>
      <c r="I188" s="114"/>
      <c r="L188" s="110"/>
      <c r="M188" s="115"/>
      <c r="N188" s="116"/>
      <c r="O188" s="116"/>
      <c r="P188" s="116"/>
      <c r="Q188" s="116"/>
      <c r="R188" s="116"/>
      <c r="S188" s="116"/>
      <c r="T188" s="117"/>
      <c r="AT188" s="111" t="s">
        <v>97</v>
      </c>
      <c r="AU188" s="111" t="s">
        <v>46</v>
      </c>
      <c r="AV188" s="7" t="s">
        <v>46</v>
      </c>
      <c r="AW188" s="7" t="s">
        <v>22</v>
      </c>
      <c r="AX188" s="7" t="s">
        <v>43</v>
      </c>
      <c r="AY188" s="111" t="s">
        <v>86</v>
      </c>
    </row>
    <row r="189" spans="2:51" s="7" customFormat="1" ht="22.5">
      <c r="B189" s="110"/>
      <c r="D189" s="107" t="s">
        <v>97</v>
      </c>
      <c r="E189" s="111" t="s">
        <v>0</v>
      </c>
      <c r="F189" s="112" t="s">
        <v>243</v>
      </c>
      <c r="H189" s="113">
        <v>82.6</v>
      </c>
      <c r="I189" s="114"/>
      <c r="L189" s="110"/>
      <c r="M189" s="115"/>
      <c r="N189" s="116"/>
      <c r="O189" s="116"/>
      <c r="P189" s="116"/>
      <c r="Q189" s="116"/>
      <c r="R189" s="116"/>
      <c r="S189" s="116"/>
      <c r="T189" s="117"/>
      <c r="AT189" s="111" t="s">
        <v>97</v>
      </c>
      <c r="AU189" s="111" t="s">
        <v>46</v>
      </c>
      <c r="AV189" s="7" t="s">
        <v>46</v>
      </c>
      <c r="AW189" s="7" t="s">
        <v>22</v>
      </c>
      <c r="AX189" s="7" t="s">
        <v>43</v>
      </c>
      <c r="AY189" s="111" t="s">
        <v>86</v>
      </c>
    </row>
    <row r="190" spans="2:51" s="7" customFormat="1" ht="22.5">
      <c r="B190" s="110"/>
      <c r="D190" s="107" t="s">
        <v>97</v>
      </c>
      <c r="E190" s="111" t="s">
        <v>0</v>
      </c>
      <c r="F190" s="112" t="s">
        <v>244</v>
      </c>
      <c r="H190" s="113">
        <v>9.06</v>
      </c>
      <c r="I190" s="114"/>
      <c r="L190" s="110"/>
      <c r="M190" s="115"/>
      <c r="N190" s="116"/>
      <c r="O190" s="116"/>
      <c r="P190" s="116"/>
      <c r="Q190" s="116"/>
      <c r="R190" s="116"/>
      <c r="S190" s="116"/>
      <c r="T190" s="117"/>
      <c r="AT190" s="111" t="s">
        <v>97</v>
      </c>
      <c r="AU190" s="111" t="s">
        <v>46</v>
      </c>
      <c r="AV190" s="7" t="s">
        <v>46</v>
      </c>
      <c r="AW190" s="7" t="s">
        <v>22</v>
      </c>
      <c r="AX190" s="7" t="s">
        <v>43</v>
      </c>
      <c r="AY190" s="111" t="s">
        <v>86</v>
      </c>
    </row>
    <row r="191" spans="2:51" s="7" customFormat="1" ht="22.5">
      <c r="B191" s="110"/>
      <c r="D191" s="107" t="s">
        <v>97</v>
      </c>
      <c r="E191" s="111" t="s">
        <v>0</v>
      </c>
      <c r="F191" s="112" t="s">
        <v>245</v>
      </c>
      <c r="H191" s="113">
        <v>53.23</v>
      </c>
      <c r="I191" s="114"/>
      <c r="L191" s="110"/>
      <c r="M191" s="115"/>
      <c r="N191" s="116"/>
      <c r="O191" s="116"/>
      <c r="P191" s="116"/>
      <c r="Q191" s="116"/>
      <c r="R191" s="116"/>
      <c r="S191" s="116"/>
      <c r="T191" s="117"/>
      <c r="AT191" s="111" t="s">
        <v>97</v>
      </c>
      <c r="AU191" s="111" t="s">
        <v>46</v>
      </c>
      <c r="AV191" s="7" t="s">
        <v>46</v>
      </c>
      <c r="AW191" s="7" t="s">
        <v>22</v>
      </c>
      <c r="AX191" s="7" t="s">
        <v>43</v>
      </c>
      <c r="AY191" s="111" t="s">
        <v>86</v>
      </c>
    </row>
    <row r="192" spans="2:51" s="7" customFormat="1" ht="22.5">
      <c r="B192" s="110"/>
      <c r="D192" s="107" t="s">
        <v>97</v>
      </c>
      <c r="E192" s="111" t="s">
        <v>0</v>
      </c>
      <c r="F192" s="112" t="s">
        <v>246</v>
      </c>
      <c r="H192" s="113">
        <v>10.11</v>
      </c>
      <c r="I192" s="114"/>
      <c r="L192" s="110"/>
      <c r="M192" s="115"/>
      <c r="N192" s="116"/>
      <c r="O192" s="116"/>
      <c r="P192" s="116"/>
      <c r="Q192" s="116"/>
      <c r="R192" s="116"/>
      <c r="S192" s="116"/>
      <c r="T192" s="117"/>
      <c r="AT192" s="111" t="s">
        <v>97</v>
      </c>
      <c r="AU192" s="111" t="s">
        <v>46</v>
      </c>
      <c r="AV192" s="7" t="s">
        <v>46</v>
      </c>
      <c r="AW192" s="7" t="s">
        <v>22</v>
      </c>
      <c r="AX192" s="7" t="s">
        <v>43</v>
      </c>
      <c r="AY192" s="111" t="s">
        <v>86</v>
      </c>
    </row>
    <row r="193" spans="2:51" s="7" customFormat="1" ht="12">
      <c r="B193" s="110"/>
      <c r="D193" s="107" t="s">
        <v>97</v>
      </c>
      <c r="E193" s="111" t="s">
        <v>0</v>
      </c>
      <c r="F193" s="112" t="s">
        <v>247</v>
      </c>
      <c r="H193" s="113">
        <v>15</v>
      </c>
      <c r="I193" s="114"/>
      <c r="L193" s="110"/>
      <c r="M193" s="115"/>
      <c r="N193" s="116"/>
      <c r="O193" s="116"/>
      <c r="P193" s="116"/>
      <c r="Q193" s="116"/>
      <c r="R193" s="116"/>
      <c r="S193" s="116"/>
      <c r="T193" s="117"/>
      <c r="AT193" s="111" t="s">
        <v>97</v>
      </c>
      <c r="AU193" s="111" t="s">
        <v>46</v>
      </c>
      <c r="AV193" s="7" t="s">
        <v>46</v>
      </c>
      <c r="AW193" s="7" t="s">
        <v>22</v>
      </c>
      <c r="AX193" s="7" t="s">
        <v>43</v>
      </c>
      <c r="AY193" s="111" t="s">
        <v>86</v>
      </c>
    </row>
    <row r="194" spans="2:65" s="1" customFormat="1" ht="60" customHeight="1">
      <c r="B194" s="93"/>
      <c r="C194" s="94" t="s">
        <v>248</v>
      </c>
      <c r="D194" s="94" t="s">
        <v>88</v>
      </c>
      <c r="E194" s="95" t="s">
        <v>125</v>
      </c>
      <c r="F194" s="96" t="s">
        <v>249</v>
      </c>
      <c r="G194" s="97" t="s">
        <v>91</v>
      </c>
      <c r="H194" s="98">
        <v>955.75</v>
      </c>
      <c r="I194" s="99"/>
      <c r="J194" s="100">
        <f>ROUND(I194*H194,2)</f>
        <v>0</v>
      </c>
      <c r="K194" s="96" t="s">
        <v>0</v>
      </c>
      <c r="L194" s="18"/>
      <c r="M194" s="101" t="s">
        <v>0</v>
      </c>
      <c r="N194" s="102" t="s">
        <v>30</v>
      </c>
      <c r="O194" s="26"/>
      <c r="P194" s="103">
        <f>O194*H194</f>
        <v>0</v>
      </c>
      <c r="Q194" s="103">
        <v>0.074</v>
      </c>
      <c r="R194" s="103">
        <f>Q194*H194</f>
        <v>70.7255</v>
      </c>
      <c r="S194" s="103">
        <v>0.0885</v>
      </c>
      <c r="T194" s="104">
        <f>S194*H194</f>
        <v>84.58387499999999</v>
      </c>
      <c r="AR194" s="105" t="s">
        <v>93</v>
      </c>
      <c r="AT194" s="105" t="s">
        <v>88</v>
      </c>
      <c r="AU194" s="105" t="s">
        <v>46</v>
      </c>
      <c r="AY194" s="9" t="s">
        <v>86</v>
      </c>
      <c r="BE194" s="106">
        <f>IF(N194="základní",J194,0)</f>
        <v>0</v>
      </c>
      <c r="BF194" s="106">
        <f>IF(N194="snížená",J194,0)</f>
        <v>0</v>
      </c>
      <c r="BG194" s="106">
        <f>IF(N194="zákl. přenesená",J194,0)</f>
        <v>0</v>
      </c>
      <c r="BH194" s="106">
        <f>IF(N194="sníž. přenesená",J194,0)</f>
        <v>0</v>
      </c>
      <c r="BI194" s="106">
        <f>IF(N194="nulová",J194,0)</f>
        <v>0</v>
      </c>
      <c r="BJ194" s="9" t="s">
        <v>44</v>
      </c>
      <c r="BK194" s="106">
        <f>ROUND(I194*H194,2)</f>
        <v>0</v>
      </c>
      <c r="BL194" s="9" t="s">
        <v>93</v>
      </c>
      <c r="BM194" s="105" t="s">
        <v>250</v>
      </c>
    </row>
    <row r="195" spans="2:47" s="1" customFormat="1" ht="126.75">
      <c r="B195" s="18"/>
      <c r="D195" s="107" t="s">
        <v>95</v>
      </c>
      <c r="F195" s="108" t="s">
        <v>251</v>
      </c>
      <c r="I195" s="38"/>
      <c r="L195" s="18"/>
      <c r="M195" s="109"/>
      <c r="N195" s="26"/>
      <c r="O195" s="26"/>
      <c r="P195" s="26"/>
      <c r="Q195" s="26"/>
      <c r="R195" s="26"/>
      <c r="S195" s="26"/>
      <c r="T195" s="27"/>
      <c r="AT195" s="9" t="s">
        <v>95</v>
      </c>
      <c r="AU195" s="9" t="s">
        <v>46</v>
      </c>
    </row>
    <row r="196" spans="2:47" s="1" customFormat="1" ht="204.75">
      <c r="B196" s="18"/>
      <c r="D196" s="107" t="s">
        <v>239</v>
      </c>
      <c r="F196" s="128" t="s">
        <v>252</v>
      </c>
      <c r="I196" s="38"/>
      <c r="L196" s="18"/>
      <c r="M196" s="109"/>
      <c r="N196" s="26"/>
      <c r="O196" s="26"/>
      <c r="P196" s="26"/>
      <c r="Q196" s="26"/>
      <c r="R196" s="26"/>
      <c r="S196" s="26"/>
      <c r="T196" s="27"/>
      <c r="AT196" s="9" t="s">
        <v>239</v>
      </c>
      <c r="AU196" s="9" t="s">
        <v>46</v>
      </c>
    </row>
    <row r="197" spans="2:51" s="7" customFormat="1" ht="33.75">
      <c r="B197" s="110"/>
      <c r="D197" s="107" t="s">
        <v>97</v>
      </c>
      <c r="E197" s="111" t="s">
        <v>0</v>
      </c>
      <c r="F197" s="112" t="s">
        <v>253</v>
      </c>
      <c r="H197" s="113">
        <v>833.087</v>
      </c>
      <c r="I197" s="114"/>
      <c r="L197" s="110"/>
      <c r="M197" s="115"/>
      <c r="N197" s="116"/>
      <c r="O197" s="116"/>
      <c r="P197" s="116"/>
      <c r="Q197" s="116"/>
      <c r="R197" s="116"/>
      <c r="S197" s="116"/>
      <c r="T197" s="117"/>
      <c r="AT197" s="111" t="s">
        <v>97</v>
      </c>
      <c r="AU197" s="111" t="s">
        <v>46</v>
      </c>
      <c r="AV197" s="7" t="s">
        <v>46</v>
      </c>
      <c r="AW197" s="7" t="s">
        <v>22</v>
      </c>
      <c r="AX197" s="7" t="s">
        <v>43</v>
      </c>
      <c r="AY197" s="111" t="s">
        <v>86</v>
      </c>
    </row>
    <row r="198" spans="2:51" s="7" customFormat="1" ht="22.5">
      <c r="B198" s="110"/>
      <c r="D198" s="107" t="s">
        <v>97</v>
      </c>
      <c r="E198" s="111" t="s">
        <v>0</v>
      </c>
      <c r="F198" s="112" t="s">
        <v>254</v>
      </c>
      <c r="H198" s="113">
        <v>76.663</v>
      </c>
      <c r="I198" s="114"/>
      <c r="L198" s="110"/>
      <c r="M198" s="115"/>
      <c r="N198" s="116"/>
      <c r="O198" s="116"/>
      <c r="P198" s="116"/>
      <c r="Q198" s="116"/>
      <c r="R198" s="116"/>
      <c r="S198" s="116"/>
      <c r="T198" s="117"/>
      <c r="AT198" s="111" t="s">
        <v>97</v>
      </c>
      <c r="AU198" s="111" t="s">
        <v>46</v>
      </c>
      <c r="AV198" s="7" t="s">
        <v>46</v>
      </c>
      <c r="AW198" s="7" t="s">
        <v>22</v>
      </c>
      <c r="AX198" s="7" t="s">
        <v>43</v>
      </c>
      <c r="AY198" s="111" t="s">
        <v>86</v>
      </c>
    </row>
    <row r="199" spans="2:51" s="7" customFormat="1" ht="12">
      <c r="B199" s="110"/>
      <c r="D199" s="107" t="s">
        <v>97</v>
      </c>
      <c r="E199" s="111" t="s">
        <v>0</v>
      </c>
      <c r="F199" s="112" t="s">
        <v>255</v>
      </c>
      <c r="H199" s="113">
        <v>46</v>
      </c>
      <c r="I199" s="114"/>
      <c r="L199" s="110"/>
      <c r="M199" s="115"/>
      <c r="N199" s="116"/>
      <c r="O199" s="116"/>
      <c r="P199" s="116"/>
      <c r="Q199" s="116"/>
      <c r="R199" s="116"/>
      <c r="S199" s="116"/>
      <c r="T199" s="117"/>
      <c r="AT199" s="111" t="s">
        <v>97</v>
      </c>
      <c r="AU199" s="111" t="s">
        <v>46</v>
      </c>
      <c r="AV199" s="7" t="s">
        <v>46</v>
      </c>
      <c r="AW199" s="7" t="s">
        <v>22</v>
      </c>
      <c r="AX199" s="7" t="s">
        <v>43</v>
      </c>
      <c r="AY199" s="111" t="s">
        <v>86</v>
      </c>
    </row>
    <row r="200" spans="2:65" s="1" customFormat="1" ht="60" customHeight="1">
      <c r="B200" s="93"/>
      <c r="C200" s="94" t="s">
        <v>256</v>
      </c>
      <c r="D200" s="94" t="s">
        <v>88</v>
      </c>
      <c r="E200" s="95" t="s">
        <v>132</v>
      </c>
      <c r="F200" s="96" t="s">
        <v>257</v>
      </c>
      <c r="G200" s="97" t="s">
        <v>91</v>
      </c>
      <c r="H200" s="98">
        <v>2412.301</v>
      </c>
      <c r="I200" s="99"/>
      <c r="J200" s="100">
        <f>ROUND(I200*H200,2)</f>
        <v>0</v>
      </c>
      <c r="K200" s="96" t="s">
        <v>0</v>
      </c>
      <c r="L200" s="18"/>
      <c r="M200" s="101" t="s">
        <v>0</v>
      </c>
      <c r="N200" s="102" t="s">
        <v>30</v>
      </c>
      <c r="O200" s="26"/>
      <c r="P200" s="103">
        <f>O200*H200</f>
        <v>0</v>
      </c>
      <c r="Q200" s="103">
        <v>0.015</v>
      </c>
      <c r="R200" s="103">
        <f>Q200*H200</f>
        <v>36.184515</v>
      </c>
      <c r="S200" s="103">
        <v>0.004</v>
      </c>
      <c r="T200" s="104">
        <f>S200*H200</f>
        <v>9.649204</v>
      </c>
      <c r="AR200" s="105" t="s">
        <v>93</v>
      </c>
      <c r="AT200" s="105" t="s">
        <v>88</v>
      </c>
      <c r="AU200" s="105" t="s">
        <v>46</v>
      </c>
      <c r="AY200" s="9" t="s">
        <v>86</v>
      </c>
      <c r="BE200" s="106">
        <f>IF(N200="základní",J200,0)</f>
        <v>0</v>
      </c>
      <c r="BF200" s="106">
        <f>IF(N200="snížená",J200,0)</f>
        <v>0</v>
      </c>
      <c r="BG200" s="106">
        <f>IF(N200="zákl. přenesená",J200,0)</f>
        <v>0</v>
      </c>
      <c r="BH200" s="106">
        <f>IF(N200="sníž. přenesená",J200,0)</f>
        <v>0</v>
      </c>
      <c r="BI200" s="106">
        <f>IF(N200="nulová",J200,0)</f>
        <v>0</v>
      </c>
      <c r="BJ200" s="9" t="s">
        <v>44</v>
      </c>
      <c r="BK200" s="106">
        <f>ROUND(I200*H200,2)</f>
        <v>0</v>
      </c>
      <c r="BL200" s="9" t="s">
        <v>93</v>
      </c>
      <c r="BM200" s="105" t="s">
        <v>258</v>
      </c>
    </row>
    <row r="201" spans="2:47" s="1" customFormat="1" ht="107.25">
      <c r="B201" s="18"/>
      <c r="D201" s="107" t="s">
        <v>95</v>
      </c>
      <c r="F201" s="108" t="s">
        <v>259</v>
      </c>
      <c r="I201" s="38"/>
      <c r="L201" s="18"/>
      <c r="M201" s="109"/>
      <c r="N201" s="26"/>
      <c r="O201" s="26"/>
      <c r="P201" s="26"/>
      <c r="Q201" s="26"/>
      <c r="R201" s="26"/>
      <c r="S201" s="26"/>
      <c r="T201" s="27"/>
      <c r="AT201" s="9" t="s">
        <v>95</v>
      </c>
      <c r="AU201" s="9" t="s">
        <v>46</v>
      </c>
    </row>
    <row r="202" spans="2:47" s="1" customFormat="1" ht="156">
      <c r="B202" s="18"/>
      <c r="D202" s="107" t="s">
        <v>239</v>
      </c>
      <c r="F202" s="128" t="s">
        <v>260</v>
      </c>
      <c r="I202" s="38"/>
      <c r="L202" s="18"/>
      <c r="M202" s="109"/>
      <c r="N202" s="26"/>
      <c r="O202" s="26"/>
      <c r="P202" s="26"/>
      <c r="Q202" s="26"/>
      <c r="R202" s="26"/>
      <c r="S202" s="26"/>
      <c r="T202" s="27"/>
      <c r="AT202" s="9" t="s">
        <v>239</v>
      </c>
      <c r="AU202" s="9" t="s">
        <v>46</v>
      </c>
    </row>
    <row r="203" spans="2:51" s="7" customFormat="1" ht="33.75">
      <c r="B203" s="110"/>
      <c r="D203" s="107" t="s">
        <v>97</v>
      </c>
      <c r="E203" s="111" t="s">
        <v>0</v>
      </c>
      <c r="F203" s="112" t="s">
        <v>261</v>
      </c>
      <c r="H203" s="113">
        <v>713.928</v>
      </c>
      <c r="I203" s="114"/>
      <c r="L203" s="110"/>
      <c r="M203" s="115"/>
      <c r="N203" s="116"/>
      <c r="O203" s="116"/>
      <c r="P203" s="116"/>
      <c r="Q203" s="116"/>
      <c r="R203" s="116"/>
      <c r="S203" s="116"/>
      <c r="T203" s="117"/>
      <c r="AT203" s="111" t="s">
        <v>97</v>
      </c>
      <c r="AU203" s="111" t="s">
        <v>46</v>
      </c>
      <c r="AV203" s="7" t="s">
        <v>46</v>
      </c>
      <c r="AW203" s="7" t="s">
        <v>22</v>
      </c>
      <c r="AX203" s="7" t="s">
        <v>43</v>
      </c>
      <c r="AY203" s="111" t="s">
        <v>86</v>
      </c>
    </row>
    <row r="204" spans="2:51" s="7" customFormat="1" ht="45">
      <c r="B204" s="110"/>
      <c r="D204" s="107" t="s">
        <v>97</v>
      </c>
      <c r="E204" s="111" t="s">
        <v>0</v>
      </c>
      <c r="F204" s="112" t="s">
        <v>262</v>
      </c>
      <c r="H204" s="113">
        <v>88.422</v>
      </c>
      <c r="I204" s="114"/>
      <c r="L204" s="110"/>
      <c r="M204" s="115"/>
      <c r="N204" s="116"/>
      <c r="O204" s="116"/>
      <c r="P204" s="116"/>
      <c r="Q204" s="116"/>
      <c r="R204" s="116"/>
      <c r="S204" s="116"/>
      <c r="T204" s="117"/>
      <c r="AT204" s="111" t="s">
        <v>97</v>
      </c>
      <c r="AU204" s="111" t="s">
        <v>46</v>
      </c>
      <c r="AV204" s="7" t="s">
        <v>46</v>
      </c>
      <c r="AW204" s="7" t="s">
        <v>22</v>
      </c>
      <c r="AX204" s="7" t="s">
        <v>43</v>
      </c>
      <c r="AY204" s="111" t="s">
        <v>86</v>
      </c>
    </row>
    <row r="205" spans="2:51" s="7" customFormat="1" ht="33.75">
      <c r="B205" s="110"/>
      <c r="D205" s="107" t="s">
        <v>97</v>
      </c>
      <c r="E205" s="111" t="s">
        <v>0</v>
      </c>
      <c r="F205" s="112" t="s">
        <v>263</v>
      </c>
      <c r="H205" s="113">
        <v>1345.129</v>
      </c>
      <c r="I205" s="114"/>
      <c r="L205" s="110"/>
      <c r="M205" s="115"/>
      <c r="N205" s="116"/>
      <c r="O205" s="116"/>
      <c r="P205" s="116"/>
      <c r="Q205" s="116"/>
      <c r="R205" s="116"/>
      <c r="S205" s="116"/>
      <c r="T205" s="117"/>
      <c r="AT205" s="111" t="s">
        <v>97</v>
      </c>
      <c r="AU205" s="111" t="s">
        <v>46</v>
      </c>
      <c r="AV205" s="7" t="s">
        <v>46</v>
      </c>
      <c r="AW205" s="7" t="s">
        <v>22</v>
      </c>
      <c r="AX205" s="7" t="s">
        <v>43</v>
      </c>
      <c r="AY205" s="111" t="s">
        <v>86</v>
      </c>
    </row>
    <row r="206" spans="2:51" s="7" customFormat="1" ht="22.5">
      <c r="B206" s="110"/>
      <c r="D206" s="107" t="s">
        <v>97</v>
      </c>
      <c r="E206" s="111" t="s">
        <v>0</v>
      </c>
      <c r="F206" s="112" t="s">
        <v>264</v>
      </c>
      <c r="H206" s="113">
        <v>149.822</v>
      </c>
      <c r="I206" s="114"/>
      <c r="L206" s="110"/>
      <c r="M206" s="115"/>
      <c r="N206" s="116"/>
      <c r="O206" s="116"/>
      <c r="P206" s="116"/>
      <c r="Q206" s="116"/>
      <c r="R206" s="116"/>
      <c r="S206" s="116"/>
      <c r="T206" s="117"/>
      <c r="AT206" s="111" t="s">
        <v>97</v>
      </c>
      <c r="AU206" s="111" t="s">
        <v>46</v>
      </c>
      <c r="AV206" s="7" t="s">
        <v>46</v>
      </c>
      <c r="AW206" s="7" t="s">
        <v>22</v>
      </c>
      <c r="AX206" s="7" t="s">
        <v>43</v>
      </c>
      <c r="AY206" s="111" t="s">
        <v>86</v>
      </c>
    </row>
    <row r="207" spans="2:51" s="7" customFormat="1" ht="12">
      <c r="B207" s="110"/>
      <c r="D207" s="107" t="s">
        <v>97</v>
      </c>
      <c r="E207" s="111" t="s">
        <v>0</v>
      </c>
      <c r="F207" s="112" t="s">
        <v>265</v>
      </c>
      <c r="H207" s="113">
        <v>115</v>
      </c>
      <c r="I207" s="114"/>
      <c r="L207" s="110"/>
      <c r="M207" s="115"/>
      <c r="N207" s="116"/>
      <c r="O207" s="116"/>
      <c r="P207" s="116"/>
      <c r="Q207" s="116"/>
      <c r="R207" s="116"/>
      <c r="S207" s="116"/>
      <c r="T207" s="117"/>
      <c r="AT207" s="111" t="s">
        <v>97</v>
      </c>
      <c r="AU207" s="111" t="s">
        <v>46</v>
      </c>
      <c r="AV207" s="7" t="s">
        <v>46</v>
      </c>
      <c r="AW207" s="7" t="s">
        <v>22</v>
      </c>
      <c r="AX207" s="7" t="s">
        <v>43</v>
      </c>
      <c r="AY207" s="111" t="s">
        <v>86</v>
      </c>
    </row>
    <row r="208" spans="2:65" s="1" customFormat="1" ht="36" customHeight="1">
      <c r="B208" s="93"/>
      <c r="C208" s="94" t="s">
        <v>266</v>
      </c>
      <c r="D208" s="94" t="s">
        <v>88</v>
      </c>
      <c r="E208" s="95" t="s">
        <v>139</v>
      </c>
      <c r="F208" s="96" t="s">
        <v>267</v>
      </c>
      <c r="G208" s="97" t="s">
        <v>91</v>
      </c>
      <c r="H208" s="98">
        <v>57.425</v>
      </c>
      <c r="I208" s="99"/>
      <c r="J208" s="100">
        <f>ROUND(I208*H208,2)</f>
        <v>0</v>
      </c>
      <c r="K208" s="96" t="s">
        <v>0</v>
      </c>
      <c r="L208" s="18"/>
      <c r="M208" s="101" t="s">
        <v>0</v>
      </c>
      <c r="N208" s="102" t="s">
        <v>30</v>
      </c>
      <c r="O208" s="26"/>
      <c r="P208" s="103">
        <f>O208*H208</f>
        <v>0</v>
      </c>
      <c r="Q208" s="103">
        <v>0.02</v>
      </c>
      <c r="R208" s="103">
        <f>Q208*H208</f>
        <v>1.1485</v>
      </c>
      <c r="S208" s="103">
        <v>0</v>
      </c>
      <c r="T208" s="104">
        <f>S208*H208</f>
        <v>0</v>
      </c>
      <c r="AR208" s="105" t="s">
        <v>93</v>
      </c>
      <c r="AT208" s="105" t="s">
        <v>88</v>
      </c>
      <c r="AU208" s="105" t="s">
        <v>46</v>
      </c>
      <c r="AY208" s="9" t="s">
        <v>86</v>
      </c>
      <c r="BE208" s="106">
        <f>IF(N208="základní",J208,0)</f>
        <v>0</v>
      </c>
      <c r="BF208" s="106">
        <f>IF(N208="snížená",J208,0)</f>
        <v>0</v>
      </c>
      <c r="BG208" s="106">
        <f>IF(N208="zákl. přenesená",J208,0)</f>
        <v>0</v>
      </c>
      <c r="BH208" s="106">
        <f>IF(N208="sníž. přenesená",J208,0)</f>
        <v>0</v>
      </c>
      <c r="BI208" s="106">
        <f>IF(N208="nulová",J208,0)</f>
        <v>0</v>
      </c>
      <c r="BJ208" s="9" t="s">
        <v>44</v>
      </c>
      <c r="BK208" s="106">
        <f>ROUND(I208*H208,2)</f>
        <v>0</v>
      </c>
      <c r="BL208" s="9" t="s">
        <v>93</v>
      </c>
      <c r="BM208" s="105" t="s">
        <v>268</v>
      </c>
    </row>
    <row r="209" spans="2:47" s="1" customFormat="1" ht="48.75">
      <c r="B209" s="18"/>
      <c r="D209" s="107" t="s">
        <v>95</v>
      </c>
      <c r="F209" s="108" t="s">
        <v>269</v>
      </c>
      <c r="I209" s="38"/>
      <c r="L209" s="18"/>
      <c r="M209" s="109"/>
      <c r="N209" s="26"/>
      <c r="O209" s="26"/>
      <c r="P209" s="26"/>
      <c r="Q209" s="26"/>
      <c r="R209" s="26"/>
      <c r="S209" s="26"/>
      <c r="T209" s="27"/>
      <c r="AT209" s="9" t="s">
        <v>95</v>
      </c>
      <c r="AU209" s="9" t="s">
        <v>46</v>
      </c>
    </row>
    <row r="210" spans="2:51" s="7" customFormat="1" ht="22.5">
      <c r="B210" s="110"/>
      <c r="D210" s="107" t="s">
        <v>97</v>
      </c>
      <c r="E210" s="111" t="s">
        <v>0</v>
      </c>
      <c r="F210" s="112" t="s">
        <v>270</v>
      </c>
      <c r="H210" s="113">
        <v>15.1</v>
      </c>
      <c r="I210" s="114"/>
      <c r="L210" s="110"/>
      <c r="M210" s="115"/>
      <c r="N210" s="116"/>
      <c r="O210" s="116"/>
      <c r="P210" s="116"/>
      <c r="Q210" s="116"/>
      <c r="R210" s="116"/>
      <c r="S210" s="116"/>
      <c r="T210" s="117"/>
      <c r="AT210" s="111" t="s">
        <v>97</v>
      </c>
      <c r="AU210" s="111" t="s">
        <v>46</v>
      </c>
      <c r="AV210" s="7" t="s">
        <v>46</v>
      </c>
      <c r="AW210" s="7" t="s">
        <v>22</v>
      </c>
      <c r="AX210" s="7" t="s">
        <v>43</v>
      </c>
      <c r="AY210" s="111" t="s">
        <v>86</v>
      </c>
    </row>
    <row r="211" spans="2:51" s="7" customFormat="1" ht="33.75">
      <c r="B211" s="110"/>
      <c r="D211" s="107" t="s">
        <v>97</v>
      </c>
      <c r="E211" s="111" t="s">
        <v>0</v>
      </c>
      <c r="F211" s="112" t="s">
        <v>271</v>
      </c>
      <c r="H211" s="113">
        <v>22.25</v>
      </c>
      <c r="I211" s="114"/>
      <c r="L211" s="110"/>
      <c r="M211" s="115"/>
      <c r="N211" s="116"/>
      <c r="O211" s="116"/>
      <c r="P211" s="116"/>
      <c r="Q211" s="116"/>
      <c r="R211" s="116"/>
      <c r="S211" s="116"/>
      <c r="T211" s="117"/>
      <c r="AT211" s="111" t="s">
        <v>97</v>
      </c>
      <c r="AU211" s="111" t="s">
        <v>46</v>
      </c>
      <c r="AV211" s="7" t="s">
        <v>46</v>
      </c>
      <c r="AW211" s="7" t="s">
        <v>22</v>
      </c>
      <c r="AX211" s="7" t="s">
        <v>43</v>
      </c>
      <c r="AY211" s="111" t="s">
        <v>86</v>
      </c>
    </row>
    <row r="212" spans="2:51" s="7" customFormat="1" ht="22.5">
      <c r="B212" s="110"/>
      <c r="D212" s="107" t="s">
        <v>97</v>
      </c>
      <c r="E212" s="111" t="s">
        <v>0</v>
      </c>
      <c r="F212" s="112" t="s">
        <v>272</v>
      </c>
      <c r="H212" s="113">
        <v>15.075</v>
      </c>
      <c r="I212" s="114"/>
      <c r="L212" s="110"/>
      <c r="M212" s="115"/>
      <c r="N212" s="116"/>
      <c r="O212" s="116"/>
      <c r="P212" s="116"/>
      <c r="Q212" s="116"/>
      <c r="R212" s="116"/>
      <c r="S212" s="116"/>
      <c r="T212" s="117"/>
      <c r="AT212" s="111" t="s">
        <v>97</v>
      </c>
      <c r="AU212" s="111" t="s">
        <v>46</v>
      </c>
      <c r="AV212" s="7" t="s">
        <v>46</v>
      </c>
      <c r="AW212" s="7" t="s">
        <v>22</v>
      </c>
      <c r="AX212" s="7" t="s">
        <v>43</v>
      </c>
      <c r="AY212" s="111" t="s">
        <v>86</v>
      </c>
    </row>
    <row r="213" spans="2:51" s="7" customFormat="1" ht="12">
      <c r="B213" s="110"/>
      <c r="D213" s="107" t="s">
        <v>97</v>
      </c>
      <c r="E213" s="111" t="s">
        <v>0</v>
      </c>
      <c r="F213" s="112" t="s">
        <v>273</v>
      </c>
      <c r="H213" s="113">
        <v>5</v>
      </c>
      <c r="I213" s="114"/>
      <c r="L213" s="110"/>
      <c r="M213" s="115"/>
      <c r="N213" s="116"/>
      <c r="O213" s="116"/>
      <c r="P213" s="116"/>
      <c r="Q213" s="116"/>
      <c r="R213" s="116"/>
      <c r="S213" s="116"/>
      <c r="T213" s="117"/>
      <c r="AT213" s="111" t="s">
        <v>97</v>
      </c>
      <c r="AU213" s="111" t="s">
        <v>46</v>
      </c>
      <c r="AV213" s="7" t="s">
        <v>46</v>
      </c>
      <c r="AW213" s="7" t="s">
        <v>22</v>
      </c>
      <c r="AX213" s="7" t="s">
        <v>43</v>
      </c>
      <c r="AY213" s="111" t="s">
        <v>86</v>
      </c>
    </row>
    <row r="214" spans="2:65" s="1" customFormat="1" ht="24" customHeight="1">
      <c r="B214" s="93"/>
      <c r="C214" s="94" t="s">
        <v>274</v>
      </c>
      <c r="D214" s="94" t="s">
        <v>88</v>
      </c>
      <c r="E214" s="95" t="s">
        <v>275</v>
      </c>
      <c r="F214" s="96" t="s">
        <v>276</v>
      </c>
      <c r="G214" s="97" t="s">
        <v>91</v>
      </c>
      <c r="H214" s="98">
        <v>56.507</v>
      </c>
      <c r="I214" s="99"/>
      <c r="J214" s="100">
        <f>ROUND(I214*H214,2)</f>
        <v>0</v>
      </c>
      <c r="K214" s="96" t="s">
        <v>92</v>
      </c>
      <c r="L214" s="18"/>
      <c r="M214" s="101" t="s">
        <v>0</v>
      </c>
      <c r="N214" s="102" t="s">
        <v>30</v>
      </c>
      <c r="O214" s="26"/>
      <c r="P214" s="103">
        <f>O214*H214</f>
        <v>0</v>
      </c>
      <c r="Q214" s="103">
        <v>0.03358</v>
      </c>
      <c r="R214" s="103">
        <f>Q214*H214</f>
        <v>1.8975050599999999</v>
      </c>
      <c r="S214" s="103">
        <v>0</v>
      </c>
      <c r="T214" s="104">
        <f>S214*H214</f>
        <v>0</v>
      </c>
      <c r="AR214" s="105" t="s">
        <v>93</v>
      </c>
      <c r="AT214" s="105" t="s">
        <v>88</v>
      </c>
      <c r="AU214" s="105" t="s">
        <v>46</v>
      </c>
      <c r="AY214" s="9" t="s">
        <v>86</v>
      </c>
      <c r="BE214" s="106">
        <f>IF(N214="základní",J214,0)</f>
        <v>0</v>
      </c>
      <c r="BF214" s="106">
        <f>IF(N214="snížená",J214,0)</f>
        <v>0</v>
      </c>
      <c r="BG214" s="106">
        <f>IF(N214="zákl. přenesená",J214,0)</f>
        <v>0</v>
      </c>
      <c r="BH214" s="106">
        <f>IF(N214="sníž. přenesená",J214,0)</f>
        <v>0</v>
      </c>
      <c r="BI214" s="106">
        <f>IF(N214="nulová",J214,0)</f>
        <v>0</v>
      </c>
      <c r="BJ214" s="9" t="s">
        <v>44</v>
      </c>
      <c r="BK214" s="106">
        <f>ROUND(I214*H214,2)</f>
        <v>0</v>
      </c>
      <c r="BL214" s="9" t="s">
        <v>93</v>
      </c>
      <c r="BM214" s="105" t="s">
        <v>277</v>
      </c>
    </row>
    <row r="215" spans="2:47" s="1" customFormat="1" ht="12">
      <c r="B215" s="18"/>
      <c r="D215" s="107" t="s">
        <v>95</v>
      </c>
      <c r="F215" s="108" t="s">
        <v>276</v>
      </c>
      <c r="I215" s="38"/>
      <c r="L215" s="18"/>
      <c r="M215" s="109"/>
      <c r="N215" s="26"/>
      <c r="O215" s="26"/>
      <c r="P215" s="26"/>
      <c r="Q215" s="26"/>
      <c r="R215" s="26"/>
      <c r="S215" s="26"/>
      <c r="T215" s="27"/>
      <c r="AT215" s="9" t="s">
        <v>95</v>
      </c>
      <c r="AU215" s="9" t="s">
        <v>46</v>
      </c>
    </row>
    <row r="216" spans="2:51" s="7" customFormat="1" ht="12">
      <c r="B216" s="110"/>
      <c r="D216" s="107" t="s">
        <v>97</v>
      </c>
      <c r="E216" s="111" t="s">
        <v>0</v>
      </c>
      <c r="F216" s="112" t="s">
        <v>278</v>
      </c>
      <c r="H216" s="113">
        <v>1.54</v>
      </c>
      <c r="I216" s="114"/>
      <c r="L216" s="110"/>
      <c r="M216" s="115"/>
      <c r="N216" s="116"/>
      <c r="O216" s="116"/>
      <c r="P216" s="116"/>
      <c r="Q216" s="116"/>
      <c r="R216" s="116"/>
      <c r="S216" s="116"/>
      <c r="T216" s="117"/>
      <c r="AT216" s="111" t="s">
        <v>97</v>
      </c>
      <c r="AU216" s="111" t="s">
        <v>46</v>
      </c>
      <c r="AV216" s="7" t="s">
        <v>46</v>
      </c>
      <c r="AW216" s="7" t="s">
        <v>22</v>
      </c>
      <c r="AX216" s="7" t="s">
        <v>43</v>
      </c>
      <c r="AY216" s="111" t="s">
        <v>86</v>
      </c>
    </row>
    <row r="217" spans="2:51" s="7" customFormat="1" ht="12">
      <c r="B217" s="110"/>
      <c r="D217" s="107" t="s">
        <v>97</v>
      </c>
      <c r="E217" s="111" t="s">
        <v>0</v>
      </c>
      <c r="F217" s="112" t="s">
        <v>279</v>
      </c>
      <c r="H217" s="113">
        <v>2.52</v>
      </c>
      <c r="I217" s="114"/>
      <c r="L217" s="110"/>
      <c r="M217" s="115"/>
      <c r="N217" s="116"/>
      <c r="O217" s="116"/>
      <c r="P217" s="116"/>
      <c r="Q217" s="116"/>
      <c r="R217" s="116"/>
      <c r="S217" s="116"/>
      <c r="T217" s="117"/>
      <c r="AT217" s="111" t="s">
        <v>97</v>
      </c>
      <c r="AU217" s="111" t="s">
        <v>46</v>
      </c>
      <c r="AV217" s="7" t="s">
        <v>46</v>
      </c>
      <c r="AW217" s="7" t="s">
        <v>22</v>
      </c>
      <c r="AX217" s="7" t="s">
        <v>43</v>
      </c>
      <c r="AY217" s="111" t="s">
        <v>86</v>
      </c>
    </row>
    <row r="218" spans="2:51" s="7" customFormat="1" ht="22.5">
      <c r="B218" s="110"/>
      <c r="D218" s="107" t="s">
        <v>97</v>
      </c>
      <c r="E218" s="111" t="s">
        <v>0</v>
      </c>
      <c r="F218" s="112" t="s">
        <v>280</v>
      </c>
      <c r="H218" s="113">
        <v>9.18</v>
      </c>
      <c r="I218" s="114"/>
      <c r="L218" s="110"/>
      <c r="M218" s="115"/>
      <c r="N218" s="116"/>
      <c r="O218" s="116"/>
      <c r="P218" s="116"/>
      <c r="Q218" s="116"/>
      <c r="R218" s="116"/>
      <c r="S218" s="116"/>
      <c r="T218" s="117"/>
      <c r="AT218" s="111" t="s">
        <v>97</v>
      </c>
      <c r="AU218" s="111" t="s">
        <v>46</v>
      </c>
      <c r="AV218" s="7" t="s">
        <v>46</v>
      </c>
      <c r="AW218" s="7" t="s">
        <v>22</v>
      </c>
      <c r="AX218" s="7" t="s">
        <v>43</v>
      </c>
      <c r="AY218" s="111" t="s">
        <v>86</v>
      </c>
    </row>
    <row r="219" spans="2:51" s="7" customFormat="1" ht="33.75">
      <c r="B219" s="110"/>
      <c r="D219" s="107" t="s">
        <v>97</v>
      </c>
      <c r="E219" s="111" t="s">
        <v>0</v>
      </c>
      <c r="F219" s="112" t="s">
        <v>281</v>
      </c>
      <c r="H219" s="113">
        <v>24.072</v>
      </c>
      <c r="I219" s="114"/>
      <c r="L219" s="110"/>
      <c r="M219" s="115"/>
      <c r="N219" s="116"/>
      <c r="O219" s="116"/>
      <c r="P219" s="116"/>
      <c r="Q219" s="116"/>
      <c r="R219" s="116"/>
      <c r="S219" s="116"/>
      <c r="T219" s="117"/>
      <c r="AT219" s="111" t="s">
        <v>97</v>
      </c>
      <c r="AU219" s="111" t="s">
        <v>46</v>
      </c>
      <c r="AV219" s="7" t="s">
        <v>46</v>
      </c>
      <c r="AW219" s="7" t="s">
        <v>22</v>
      </c>
      <c r="AX219" s="7" t="s">
        <v>43</v>
      </c>
      <c r="AY219" s="111" t="s">
        <v>86</v>
      </c>
    </row>
    <row r="220" spans="2:51" s="7" customFormat="1" ht="33.75">
      <c r="B220" s="110"/>
      <c r="D220" s="107" t="s">
        <v>97</v>
      </c>
      <c r="E220" s="111" t="s">
        <v>0</v>
      </c>
      <c r="F220" s="112" t="s">
        <v>282</v>
      </c>
      <c r="H220" s="113">
        <v>6.817</v>
      </c>
      <c r="I220" s="114"/>
      <c r="L220" s="110"/>
      <c r="M220" s="115"/>
      <c r="N220" s="116"/>
      <c r="O220" s="116"/>
      <c r="P220" s="116"/>
      <c r="Q220" s="116"/>
      <c r="R220" s="116"/>
      <c r="S220" s="116"/>
      <c r="T220" s="117"/>
      <c r="AT220" s="111" t="s">
        <v>97</v>
      </c>
      <c r="AU220" s="111" t="s">
        <v>46</v>
      </c>
      <c r="AV220" s="7" t="s">
        <v>46</v>
      </c>
      <c r="AW220" s="7" t="s">
        <v>22</v>
      </c>
      <c r="AX220" s="7" t="s">
        <v>43</v>
      </c>
      <c r="AY220" s="111" t="s">
        <v>86</v>
      </c>
    </row>
    <row r="221" spans="2:51" s="7" customFormat="1" ht="22.5">
      <c r="B221" s="110"/>
      <c r="D221" s="107" t="s">
        <v>97</v>
      </c>
      <c r="E221" s="111" t="s">
        <v>0</v>
      </c>
      <c r="F221" s="112" t="s">
        <v>283</v>
      </c>
      <c r="H221" s="113">
        <v>7.378</v>
      </c>
      <c r="I221" s="114"/>
      <c r="L221" s="110"/>
      <c r="M221" s="115"/>
      <c r="N221" s="116"/>
      <c r="O221" s="116"/>
      <c r="P221" s="116"/>
      <c r="Q221" s="116"/>
      <c r="R221" s="116"/>
      <c r="S221" s="116"/>
      <c r="T221" s="117"/>
      <c r="AT221" s="111" t="s">
        <v>97</v>
      </c>
      <c r="AU221" s="111" t="s">
        <v>46</v>
      </c>
      <c r="AV221" s="7" t="s">
        <v>46</v>
      </c>
      <c r="AW221" s="7" t="s">
        <v>22</v>
      </c>
      <c r="AX221" s="7" t="s">
        <v>43</v>
      </c>
      <c r="AY221" s="111" t="s">
        <v>86</v>
      </c>
    </row>
    <row r="222" spans="2:51" s="7" customFormat="1" ht="12">
      <c r="B222" s="110"/>
      <c r="D222" s="107" t="s">
        <v>97</v>
      </c>
      <c r="E222" s="111" t="s">
        <v>0</v>
      </c>
      <c r="F222" s="112" t="s">
        <v>284</v>
      </c>
      <c r="H222" s="113">
        <v>5</v>
      </c>
      <c r="I222" s="114"/>
      <c r="L222" s="110"/>
      <c r="M222" s="115"/>
      <c r="N222" s="116"/>
      <c r="O222" s="116"/>
      <c r="P222" s="116"/>
      <c r="Q222" s="116"/>
      <c r="R222" s="116"/>
      <c r="S222" s="116"/>
      <c r="T222" s="117"/>
      <c r="AT222" s="111" t="s">
        <v>97</v>
      </c>
      <c r="AU222" s="111" t="s">
        <v>46</v>
      </c>
      <c r="AV222" s="7" t="s">
        <v>46</v>
      </c>
      <c r="AW222" s="7" t="s">
        <v>22</v>
      </c>
      <c r="AX222" s="7" t="s">
        <v>43</v>
      </c>
      <c r="AY222" s="111" t="s">
        <v>86</v>
      </c>
    </row>
    <row r="223" spans="2:65" s="1" customFormat="1" ht="16.5" customHeight="1">
      <c r="B223" s="93"/>
      <c r="C223" s="94" t="s">
        <v>285</v>
      </c>
      <c r="D223" s="94" t="s">
        <v>88</v>
      </c>
      <c r="E223" s="95" t="s">
        <v>286</v>
      </c>
      <c r="F223" s="96" t="s">
        <v>287</v>
      </c>
      <c r="G223" s="97" t="s">
        <v>91</v>
      </c>
      <c r="H223" s="98">
        <v>1494</v>
      </c>
      <c r="I223" s="99"/>
      <c r="J223" s="100">
        <f>ROUND(I223*H223,2)</f>
        <v>0</v>
      </c>
      <c r="K223" s="96" t="s">
        <v>92</v>
      </c>
      <c r="L223" s="18"/>
      <c r="M223" s="101" t="s">
        <v>0</v>
      </c>
      <c r="N223" s="102" t="s">
        <v>30</v>
      </c>
      <c r="O223" s="26"/>
      <c r="P223" s="103">
        <f>O223*H223</f>
        <v>0</v>
      </c>
      <c r="Q223" s="103">
        <v>0.00012</v>
      </c>
      <c r="R223" s="103">
        <f>Q223*H223</f>
        <v>0.17928</v>
      </c>
      <c r="S223" s="103">
        <v>0</v>
      </c>
      <c r="T223" s="104">
        <f>S223*H223</f>
        <v>0</v>
      </c>
      <c r="AR223" s="105" t="s">
        <v>93</v>
      </c>
      <c r="AT223" s="105" t="s">
        <v>88</v>
      </c>
      <c r="AU223" s="105" t="s">
        <v>46</v>
      </c>
      <c r="AY223" s="9" t="s">
        <v>86</v>
      </c>
      <c r="BE223" s="106">
        <f>IF(N223="základní",J223,0)</f>
        <v>0</v>
      </c>
      <c r="BF223" s="106">
        <f>IF(N223="snížená",J223,0)</f>
        <v>0</v>
      </c>
      <c r="BG223" s="106">
        <f>IF(N223="zákl. přenesená",J223,0)</f>
        <v>0</v>
      </c>
      <c r="BH223" s="106">
        <f>IF(N223="sníž. přenesená",J223,0)</f>
        <v>0</v>
      </c>
      <c r="BI223" s="106">
        <f>IF(N223="nulová",J223,0)</f>
        <v>0</v>
      </c>
      <c r="BJ223" s="9" t="s">
        <v>44</v>
      </c>
      <c r="BK223" s="106">
        <f>ROUND(I223*H223,2)</f>
        <v>0</v>
      </c>
      <c r="BL223" s="9" t="s">
        <v>93</v>
      </c>
      <c r="BM223" s="105" t="s">
        <v>288</v>
      </c>
    </row>
    <row r="224" spans="2:47" s="1" customFormat="1" ht="19.5">
      <c r="B224" s="18"/>
      <c r="D224" s="107" t="s">
        <v>95</v>
      </c>
      <c r="F224" s="108" t="s">
        <v>289</v>
      </c>
      <c r="I224" s="38"/>
      <c r="L224" s="18"/>
      <c r="M224" s="109"/>
      <c r="N224" s="26"/>
      <c r="O224" s="26"/>
      <c r="P224" s="26"/>
      <c r="Q224" s="26"/>
      <c r="R224" s="26"/>
      <c r="S224" s="26"/>
      <c r="T224" s="27"/>
      <c r="AT224" s="9" t="s">
        <v>95</v>
      </c>
      <c r="AU224" s="9" t="s">
        <v>46</v>
      </c>
    </row>
    <row r="225" spans="2:51" s="7" customFormat="1" ht="12">
      <c r="B225" s="110"/>
      <c r="D225" s="107" t="s">
        <v>97</v>
      </c>
      <c r="E225" s="111" t="s">
        <v>0</v>
      </c>
      <c r="F225" s="112" t="s">
        <v>290</v>
      </c>
      <c r="H225" s="113">
        <v>1494</v>
      </c>
      <c r="I225" s="114"/>
      <c r="L225" s="110"/>
      <c r="M225" s="115"/>
      <c r="N225" s="116"/>
      <c r="O225" s="116"/>
      <c r="P225" s="116"/>
      <c r="Q225" s="116"/>
      <c r="R225" s="116"/>
      <c r="S225" s="116"/>
      <c r="T225" s="117"/>
      <c r="AT225" s="111" t="s">
        <v>97</v>
      </c>
      <c r="AU225" s="111" t="s">
        <v>46</v>
      </c>
      <c r="AV225" s="7" t="s">
        <v>46</v>
      </c>
      <c r="AW225" s="7" t="s">
        <v>22</v>
      </c>
      <c r="AX225" s="7" t="s">
        <v>43</v>
      </c>
      <c r="AY225" s="111" t="s">
        <v>86</v>
      </c>
    </row>
    <row r="226" spans="2:65" s="1" customFormat="1" ht="16.5" customHeight="1">
      <c r="B226" s="93"/>
      <c r="C226" s="94" t="s">
        <v>226</v>
      </c>
      <c r="D226" s="94" t="s">
        <v>88</v>
      </c>
      <c r="E226" s="95" t="s">
        <v>291</v>
      </c>
      <c r="F226" s="96" t="s">
        <v>292</v>
      </c>
      <c r="G226" s="97" t="s">
        <v>200</v>
      </c>
      <c r="H226" s="98">
        <v>940.7</v>
      </c>
      <c r="I226" s="99"/>
      <c r="J226" s="100">
        <f>ROUND(I226*H226,2)</f>
        <v>0</v>
      </c>
      <c r="K226" s="96" t="s">
        <v>92</v>
      </c>
      <c r="L226" s="18"/>
      <c r="M226" s="101" t="s">
        <v>0</v>
      </c>
      <c r="N226" s="102" t="s">
        <v>30</v>
      </c>
      <c r="O226" s="26"/>
      <c r="P226" s="103">
        <f>O226*H226</f>
        <v>0</v>
      </c>
      <c r="Q226" s="103">
        <v>0</v>
      </c>
      <c r="R226" s="103">
        <f>Q226*H226</f>
        <v>0</v>
      </c>
      <c r="S226" s="103">
        <v>0</v>
      </c>
      <c r="T226" s="104">
        <f>S226*H226</f>
        <v>0</v>
      </c>
      <c r="AR226" s="105" t="s">
        <v>93</v>
      </c>
      <c r="AT226" s="105" t="s">
        <v>88</v>
      </c>
      <c r="AU226" s="105" t="s">
        <v>46</v>
      </c>
      <c r="AY226" s="9" t="s">
        <v>86</v>
      </c>
      <c r="BE226" s="106">
        <f>IF(N226="základní",J226,0)</f>
        <v>0</v>
      </c>
      <c r="BF226" s="106">
        <f>IF(N226="snížená",J226,0)</f>
        <v>0</v>
      </c>
      <c r="BG226" s="106">
        <f>IF(N226="zákl. přenesená",J226,0)</f>
        <v>0</v>
      </c>
      <c r="BH226" s="106">
        <f>IF(N226="sníž. přenesená",J226,0)</f>
        <v>0</v>
      </c>
      <c r="BI226" s="106">
        <f>IF(N226="nulová",J226,0)</f>
        <v>0</v>
      </c>
      <c r="BJ226" s="9" t="s">
        <v>44</v>
      </c>
      <c r="BK226" s="106">
        <f>ROUND(I226*H226,2)</f>
        <v>0</v>
      </c>
      <c r="BL226" s="9" t="s">
        <v>93</v>
      </c>
      <c r="BM226" s="105" t="s">
        <v>293</v>
      </c>
    </row>
    <row r="227" spans="2:47" s="1" customFormat="1" ht="29.25">
      <c r="B227" s="18"/>
      <c r="D227" s="107" t="s">
        <v>95</v>
      </c>
      <c r="F227" s="108" t="s">
        <v>294</v>
      </c>
      <c r="I227" s="38"/>
      <c r="L227" s="18"/>
      <c r="M227" s="109"/>
      <c r="N227" s="26"/>
      <c r="O227" s="26"/>
      <c r="P227" s="26"/>
      <c r="Q227" s="26"/>
      <c r="R227" s="26"/>
      <c r="S227" s="26"/>
      <c r="T227" s="27"/>
      <c r="AT227" s="9" t="s">
        <v>95</v>
      </c>
      <c r="AU227" s="9" t="s">
        <v>46</v>
      </c>
    </row>
    <row r="228" spans="2:51" s="7" customFormat="1" ht="33.75">
      <c r="B228" s="110"/>
      <c r="D228" s="107" t="s">
        <v>97</v>
      </c>
      <c r="E228" s="111" t="s">
        <v>0</v>
      </c>
      <c r="F228" s="112" t="s">
        <v>295</v>
      </c>
      <c r="H228" s="113">
        <v>224.74</v>
      </c>
      <c r="I228" s="114"/>
      <c r="L228" s="110"/>
      <c r="M228" s="115"/>
      <c r="N228" s="116"/>
      <c r="O228" s="116"/>
      <c r="P228" s="116"/>
      <c r="Q228" s="116"/>
      <c r="R228" s="116"/>
      <c r="S228" s="116"/>
      <c r="T228" s="117"/>
      <c r="AT228" s="111" t="s">
        <v>97</v>
      </c>
      <c r="AU228" s="111" t="s">
        <v>46</v>
      </c>
      <c r="AV228" s="7" t="s">
        <v>46</v>
      </c>
      <c r="AW228" s="7" t="s">
        <v>22</v>
      </c>
      <c r="AX228" s="7" t="s">
        <v>43</v>
      </c>
      <c r="AY228" s="111" t="s">
        <v>86</v>
      </c>
    </row>
    <row r="229" spans="2:51" s="7" customFormat="1" ht="45">
      <c r="B229" s="110"/>
      <c r="D229" s="107" t="s">
        <v>97</v>
      </c>
      <c r="E229" s="111" t="s">
        <v>0</v>
      </c>
      <c r="F229" s="112" t="s">
        <v>296</v>
      </c>
      <c r="H229" s="113">
        <v>123.6</v>
      </c>
      <c r="I229" s="114"/>
      <c r="L229" s="110"/>
      <c r="M229" s="115"/>
      <c r="N229" s="116"/>
      <c r="O229" s="116"/>
      <c r="P229" s="116"/>
      <c r="Q229" s="116"/>
      <c r="R229" s="116"/>
      <c r="S229" s="116"/>
      <c r="T229" s="117"/>
      <c r="AT229" s="111" t="s">
        <v>97</v>
      </c>
      <c r="AU229" s="111" t="s">
        <v>46</v>
      </c>
      <c r="AV229" s="7" t="s">
        <v>46</v>
      </c>
      <c r="AW229" s="7" t="s">
        <v>22</v>
      </c>
      <c r="AX229" s="7" t="s">
        <v>43</v>
      </c>
      <c r="AY229" s="111" t="s">
        <v>86</v>
      </c>
    </row>
    <row r="230" spans="2:51" s="7" customFormat="1" ht="22.5">
      <c r="B230" s="110"/>
      <c r="D230" s="107" t="s">
        <v>97</v>
      </c>
      <c r="E230" s="111" t="s">
        <v>0</v>
      </c>
      <c r="F230" s="112" t="s">
        <v>297</v>
      </c>
      <c r="H230" s="113">
        <v>94.36</v>
      </c>
      <c r="I230" s="114"/>
      <c r="L230" s="110"/>
      <c r="M230" s="115"/>
      <c r="N230" s="116"/>
      <c r="O230" s="116"/>
      <c r="P230" s="116"/>
      <c r="Q230" s="116"/>
      <c r="R230" s="116"/>
      <c r="S230" s="116"/>
      <c r="T230" s="117"/>
      <c r="AT230" s="111" t="s">
        <v>97</v>
      </c>
      <c r="AU230" s="111" t="s">
        <v>46</v>
      </c>
      <c r="AV230" s="7" t="s">
        <v>46</v>
      </c>
      <c r="AW230" s="7" t="s">
        <v>22</v>
      </c>
      <c r="AX230" s="7" t="s">
        <v>43</v>
      </c>
      <c r="AY230" s="111" t="s">
        <v>86</v>
      </c>
    </row>
    <row r="231" spans="2:51" s="7" customFormat="1" ht="22.5">
      <c r="B231" s="110"/>
      <c r="D231" s="107" t="s">
        <v>97</v>
      </c>
      <c r="E231" s="111" t="s">
        <v>0</v>
      </c>
      <c r="F231" s="112" t="s">
        <v>298</v>
      </c>
      <c r="H231" s="113">
        <v>498</v>
      </c>
      <c r="I231" s="114"/>
      <c r="L231" s="110"/>
      <c r="M231" s="115"/>
      <c r="N231" s="116"/>
      <c r="O231" s="116"/>
      <c r="P231" s="116"/>
      <c r="Q231" s="116"/>
      <c r="R231" s="116"/>
      <c r="S231" s="116"/>
      <c r="T231" s="117"/>
      <c r="AT231" s="111" t="s">
        <v>97</v>
      </c>
      <c r="AU231" s="111" t="s">
        <v>46</v>
      </c>
      <c r="AV231" s="7" t="s">
        <v>46</v>
      </c>
      <c r="AW231" s="7" t="s">
        <v>22</v>
      </c>
      <c r="AX231" s="7" t="s">
        <v>43</v>
      </c>
      <c r="AY231" s="111" t="s">
        <v>86</v>
      </c>
    </row>
    <row r="232" spans="2:65" s="1" customFormat="1" ht="24" customHeight="1">
      <c r="B232" s="93"/>
      <c r="C232" s="94" t="s">
        <v>299</v>
      </c>
      <c r="D232" s="94" t="s">
        <v>88</v>
      </c>
      <c r="E232" s="95" t="s">
        <v>300</v>
      </c>
      <c r="F232" s="96" t="s">
        <v>301</v>
      </c>
      <c r="G232" s="97" t="s">
        <v>200</v>
      </c>
      <c r="H232" s="98">
        <v>62.32</v>
      </c>
      <c r="I232" s="99"/>
      <c r="J232" s="100">
        <f>ROUND(I232*H232,2)</f>
        <v>0</v>
      </c>
      <c r="K232" s="96" t="s">
        <v>92</v>
      </c>
      <c r="L232" s="18"/>
      <c r="M232" s="101" t="s">
        <v>0</v>
      </c>
      <c r="N232" s="102" t="s">
        <v>30</v>
      </c>
      <c r="O232" s="26"/>
      <c r="P232" s="103">
        <f>O232*H232</f>
        <v>0</v>
      </c>
      <c r="Q232" s="103">
        <v>0</v>
      </c>
      <c r="R232" s="103">
        <f>Q232*H232</f>
        <v>0</v>
      </c>
      <c r="S232" s="103">
        <v>0</v>
      </c>
      <c r="T232" s="104">
        <f>S232*H232</f>
        <v>0</v>
      </c>
      <c r="AR232" s="105" t="s">
        <v>93</v>
      </c>
      <c r="AT232" s="105" t="s">
        <v>88</v>
      </c>
      <c r="AU232" s="105" t="s">
        <v>46</v>
      </c>
      <c r="AY232" s="9" t="s">
        <v>86</v>
      </c>
      <c r="BE232" s="106">
        <f>IF(N232="základní",J232,0)</f>
        <v>0</v>
      </c>
      <c r="BF232" s="106">
        <f>IF(N232="snížená",J232,0)</f>
        <v>0</v>
      </c>
      <c r="BG232" s="106">
        <f>IF(N232="zákl. přenesená",J232,0)</f>
        <v>0</v>
      </c>
      <c r="BH232" s="106">
        <f>IF(N232="sníž. přenesená",J232,0)</f>
        <v>0</v>
      </c>
      <c r="BI232" s="106">
        <f>IF(N232="nulová",J232,0)</f>
        <v>0</v>
      </c>
      <c r="BJ232" s="9" t="s">
        <v>44</v>
      </c>
      <c r="BK232" s="106">
        <f>ROUND(I232*H232,2)</f>
        <v>0</v>
      </c>
      <c r="BL232" s="9" t="s">
        <v>93</v>
      </c>
      <c r="BM232" s="105" t="s">
        <v>302</v>
      </c>
    </row>
    <row r="233" spans="2:47" s="1" customFormat="1" ht="29.25">
      <c r="B233" s="18"/>
      <c r="D233" s="107" t="s">
        <v>95</v>
      </c>
      <c r="F233" s="108" t="s">
        <v>303</v>
      </c>
      <c r="I233" s="38"/>
      <c r="L233" s="18"/>
      <c r="M233" s="109"/>
      <c r="N233" s="26"/>
      <c r="O233" s="26"/>
      <c r="P233" s="26"/>
      <c r="Q233" s="26"/>
      <c r="R233" s="26"/>
      <c r="S233" s="26"/>
      <c r="T233" s="27"/>
      <c r="AT233" s="9" t="s">
        <v>95</v>
      </c>
      <c r="AU233" s="9" t="s">
        <v>46</v>
      </c>
    </row>
    <row r="234" spans="2:51" s="7" customFormat="1" ht="33.75">
      <c r="B234" s="110"/>
      <c r="D234" s="107" t="s">
        <v>97</v>
      </c>
      <c r="E234" s="111" t="s">
        <v>0</v>
      </c>
      <c r="F234" s="112" t="s">
        <v>304</v>
      </c>
      <c r="H234" s="113">
        <v>19.4</v>
      </c>
      <c r="I234" s="114"/>
      <c r="L234" s="110"/>
      <c r="M234" s="115"/>
      <c r="N234" s="116"/>
      <c r="O234" s="116"/>
      <c r="P234" s="116"/>
      <c r="Q234" s="116"/>
      <c r="R234" s="116"/>
      <c r="S234" s="116"/>
      <c r="T234" s="117"/>
      <c r="AT234" s="111" t="s">
        <v>97</v>
      </c>
      <c r="AU234" s="111" t="s">
        <v>46</v>
      </c>
      <c r="AV234" s="7" t="s">
        <v>46</v>
      </c>
      <c r="AW234" s="7" t="s">
        <v>22</v>
      </c>
      <c r="AX234" s="7" t="s">
        <v>43</v>
      </c>
      <c r="AY234" s="111" t="s">
        <v>86</v>
      </c>
    </row>
    <row r="235" spans="2:51" s="7" customFormat="1" ht="33.75">
      <c r="B235" s="110"/>
      <c r="D235" s="107" t="s">
        <v>97</v>
      </c>
      <c r="E235" s="111" t="s">
        <v>0</v>
      </c>
      <c r="F235" s="112" t="s">
        <v>305</v>
      </c>
      <c r="H235" s="113">
        <v>32.84</v>
      </c>
      <c r="I235" s="114"/>
      <c r="L235" s="110"/>
      <c r="M235" s="115"/>
      <c r="N235" s="116"/>
      <c r="O235" s="116"/>
      <c r="P235" s="116"/>
      <c r="Q235" s="116"/>
      <c r="R235" s="116"/>
      <c r="S235" s="116"/>
      <c r="T235" s="117"/>
      <c r="AT235" s="111" t="s">
        <v>97</v>
      </c>
      <c r="AU235" s="111" t="s">
        <v>46</v>
      </c>
      <c r="AV235" s="7" t="s">
        <v>46</v>
      </c>
      <c r="AW235" s="7" t="s">
        <v>22</v>
      </c>
      <c r="AX235" s="7" t="s">
        <v>43</v>
      </c>
      <c r="AY235" s="111" t="s">
        <v>86</v>
      </c>
    </row>
    <row r="236" spans="2:51" s="7" customFormat="1" ht="33.75">
      <c r="B236" s="110"/>
      <c r="D236" s="107" t="s">
        <v>97</v>
      </c>
      <c r="E236" s="111" t="s">
        <v>0</v>
      </c>
      <c r="F236" s="112" t="s">
        <v>306</v>
      </c>
      <c r="H236" s="113">
        <v>10.08</v>
      </c>
      <c r="I236" s="114"/>
      <c r="L236" s="110"/>
      <c r="M236" s="115"/>
      <c r="N236" s="116"/>
      <c r="O236" s="116"/>
      <c r="P236" s="116"/>
      <c r="Q236" s="116"/>
      <c r="R236" s="116"/>
      <c r="S236" s="116"/>
      <c r="T236" s="117"/>
      <c r="AT236" s="111" t="s">
        <v>97</v>
      </c>
      <c r="AU236" s="111" t="s">
        <v>46</v>
      </c>
      <c r="AV236" s="7" t="s">
        <v>46</v>
      </c>
      <c r="AW236" s="7" t="s">
        <v>22</v>
      </c>
      <c r="AX236" s="7" t="s">
        <v>43</v>
      </c>
      <c r="AY236" s="111" t="s">
        <v>86</v>
      </c>
    </row>
    <row r="237" spans="2:65" s="1" customFormat="1" ht="24" customHeight="1">
      <c r="B237" s="93"/>
      <c r="C237" s="118" t="s">
        <v>307</v>
      </c>
      <c r="D237" s="118" t="s">
        <v>149</v>
      </c>
      <c r="E237" s="119" t="s">
        <v>308</v>
      </c>
      <c r="F237" s="120" t="s">
        <v>309</v>
      </c>
      <c r="G237" s="121" t="s">
        <v>200</v>
      </c>
      <c r="H237" s="122">
        <v>68.552</v>
      </c>
      <c r="I237" s="123"/>
      <c r="J237" s="124">
        <f>ROUND(I237*H237,2)</f>
        <v>0</v>
      </c>
      <c r="K237" s="120" t="s">
        <v>92</v>
      </c>
      <c r="L237" s="125"/>
      <c r="M237" s="126" t="s">
        <v>0</v>
      </c>
      <c r="N237" s="127" t="s">
        <v>30</v>
      </c>
      <c r="O237" s="26"/>
      <c r="P237" s="103">
        <f>O237*H237</f>
        <v>0</v>
      </c>
      <c r="Q237" s="103">
        <v>4E-05</v>
      </c>
      <c r="R237" s="103">
        <f>Q237*H237</f>
        <v>0.0027420800000000005</v>
      </c>
      <c r="S237" s="103">
        <v>0</v>
      </c>
      <c r="T237" s="104">
        <f>S237*H237</f>
        <v>0</v>
      </c>
      <c r="AR237" s="105" t="s">
        <v>132</v>
      </c>
      <c r="AT237" s="105" t="s">
        <v>149</v>
      </c>
      <c r="AU237" s="105" t="s">
        <v>46</v>
      </c>
      <c r="AY237" s="9" t="s">
        <v>86</v>
      </c>
      <c r="BE237" s="106">
        <f>IF(N237="základní",J237,0)</f>
        <v>0</v>
      </c>
      <c r="BF237" s="106">
        <f>IF(N237="snížená",J237,0)</f>
        <v>0</v>
      </c>
      <c r="BG237" s="106">
        <f>IF(N237="zákl. přenesená",J237,0)</f>
        <v>0</v>
      </c>
      <c r="BH237" s="106">
        <f>IF(N237="sníž. přenesená",J237,0)</f>
        <v>0</v>
      </c>
      <c r="BI237" s="106">
        <f>IF(N237="nulová",J237,0)</f>
        <v>0</v>
      </c>
      <c r="BJ237" s="9" t="s">
        <v>44</v>
      </c>
      <c r="BK237" s="106">
        <f>ROUND(I237*H237,2)</f>
        <v>0</v>
      </c>
      <c r="BL237" s="9" t="s">
        <v>93</v>
      </c>
      <c r="BM237" s="105" t="s">
        <v>310</v>
      </c>
    </row>
    <row r="238" spans="2:47" s="1" customFormat="1" ht="19.5">
      <c r="B238" s="18"/>
      <c r="D238" s="107" t="s">
        <v>95</v>
      </c>
      <c r="F238" s="108" t="s">
        <v>309</v>
      </c>
      <c r="I238" s="38"/>
      <c r="L238" s="18"/>
      <c r="M238" s="109"/>
      <c r="N238" s="26"/>
      <c r="O238" s="26"/>
      <c r="P238" s="26"/>
      <c r="Q238" s="26"/>
      <c r="R238" s="26"/>
      <c r="S238" s="26"/>
      <c r="T238" s="27"/>
      <c r="AT238" s="9" t="s">
        <v>95</v>
      </c>
      <c r="AU238" s="9" t="s">
        <v>46</v>
      </c>
    </row>
    <row r="239" spans="2:47" s="1" customFormat="1" ht="19.5">
      <c r="B239" s="18"/>
      <c r="D239" s="107" t="s">
        <v>239</v>
      </c>
      <c r="F239" s="128" t="s">
        <v>311</v>
      </c>
      <c r="I239" s="38"/>
      <c r="L239" s="18"/>
      <c r="M239" s="109"/>
      <c r="N239" s="26"/>
      <c r="O239" s="26"/>
      <c r="P239" s="26"/>
      <c r="Q239" s="26"/>
      <c r="R239" s="26"/>
      <c r="S239" s="26"/>
      <c r="T239" s="27"/>
      <c r="AT239" s="9" t="s">
        <v>239</v>
      </c>
      <c r="AU239" s="9" t="s">
        <v>46</v>
      </c>
    </row>
    <row r="240" spans="2:51" s="7" customFormat="1" ht="33.75">
      <c r="B240" s="110"/>
      <c r="D240" s="107" t="s">
        <v>97</v>
      </c>
      <c r="E240" s="111" t="s">
        <v>0</v>
      </c>
      <c r="F240" s="112" t="s">
        <v>312</v>
      </c>
      <c r="H240" s="113">
        <v>68.552</v>
      </c>
      <c r="I240" s="114"/>
      <c r="L240" s="110"/>
      <c r="M240" s="115"/>
      <c r="N240" s="116"/>
      <c r="O240" s="116"/>
      <c r="P240" s="116"/>
      <c r="Q240" s="116"/>
      <c r="R240" s="116"/>
      <c r="S240" s="116"/>
      <c r="T240" s="117"/>
      <c r="AT240" s="111" t="s">
        <v>97</v>
      </c>
      <c r="AU240" s="111" t="s">
        <v>46</v>
      </c>
      <c r="AV240" s="7" t="s">
        <v>46</v>
      </c>
      <c r="AW240" s="7" t="s">
        <v>22</v>
      </c>
      <c r="AX240" s="7" t="s">
        <v>43</v>
      </c>
      <c r="AY240" s="111" t="s">
        <v>86</v>
      </c>
    </row>
    <row r="241" spans="2:65" s="1" customFormat="1" ht="16.5" customHeight="1">
      <c r="B241" s="93"/>
      <c r="C241" s="94" t="s">
        <v>313</v>
      </c>
      <c r="D241" s="94" t="s">
        <v>88</v>
      </c>
      <c r="E241" s="95" t="s">
        <v>314</v>
      </c>
      <c r="F241" s="96" t="s">
        <v>315</v>
      </c>
      <c r="G241" s="97" t="s">
        <v>91</v>
      </c>
      <c r="H241" s="98">
        <v>667.5</v>
      </c>
      <c r="I241" s="99"/>
      <c r="J241" s="100">
        <f>ROUND(I241*H241,2)</f>
        <v>0</v>
      </c>
      <c r="K241" s="96" t="s">
        <v>92</v>
      </c>
      <c r="L241" s="18"/>
      <c r="M241" s="101" t="s">
        <v>0</v>
      </c>
      <c r="N241" s="102" t="s">
        <v>30</v>
      </c>
      <c r="O241" s="26"/>
      <c r="P241" s="103">
        <f>O241*H241</f>
        <v>0</v>
      </c>
      <c r="Q241" s="103">
        <v>0.00012</v>
      </c>
      <c r="R241" s="103">
        <f>Q241*H241</f>
        <v>0.0801</v>
      </c>
      <c r="S241" s="103">
        <v>0</v>
      </c>
      <c r="T241" s="104">
        <f>S241*H241</f>
        <v>0</v>
      </c>
      <c r="AR241" s="105" t="s">
        <v>93</v>
      </c>
      <c r="AT241" s="105" t="s">
        <v>88</v>
      </c>
      <c r="AU241" s="105" t="s">
        <v>46</v>
      </c>
      <c r="AY241" s="9" t="s">
        <v>86</v>
      </c>
      <c r="BE241" s="106">
        <f>IF(N241="základní",J241,0)</f>
        <v>0</v>
      </c>
      <c r="BF241" s="106">
        <f>IF(N241="snížená",J241,0)</f>
        <v>0</v>
      </c>
      <c r="BG241" s="106">
        <f>IF(N241="zákl. přenesená",J241,0)</f>
        <v>0</v>
      </c>
      <c r="BH241" s="106">
        <f>IF(N241="sníž. přenesená",J241,0)</f>
        <v>0</v>
      </c>
      <c r="BI241" s="106">
        <f>IF(N241="nulová",J241,0)</f>
        <v>0</v>
      </c>
      <c r="BJ241" s="9" t="s">
        <v>44</v>
      </c>
      <c r="BK241" s="106">
        <f>ROUND(I241*H241,2)</f>
        <v>0</v>
      </c>
      <c r="BL241" s="9" t="s">
        <v>93</v>
      </c>
      <c r="BM241" s="105" t="s">
        <v>316</v>
      </c>
    </row>
    <row r="242" spans="2:47" s="1" customFormat="1" ht="19.5">
      <c r="B242" s="18"/>
      <c r="D242" s="107" t="s">
        <v>95</v>
      </c>
      <c r="F242" s="108" t="s">
        <v>317</v>
      </c>
      <c r="I242" s="38"/>
      <c r="L242" s="18"/>
      <c r="M242" s="109"/>
      <c r="N242" s="26"/>
      <c r="O242" s="26"/>
      <c r="P242" s="26"/>
      <c r="Q242" s="26"/>
      <c r="R242" s="26"/>
      <c r="S242" s="26"/>
      <c r="T242" s="27"/>
      <c r="AT242" s="9" t="s">
        <v>95</v>
      </c>
      <c r="AU242" s="9" t="s">
        <v>46</v>
      </c>
    </row>
    <row r="243" spans="2:51" s="7" customFormat="1" ht="45">
      <c r="B243" s="110"/>
      <c r="D243" s="107" t="s">
        <v>97</v>
      </c>
      <c r="E243" s="111" t="s">
        <v>0</v>
      </c>
      <c r="F243" s="112" t="s">
        <v>318</v>
      </c>
      <c r="H243" s="113">
        <v>667.5</v>
      </c>
      <c r="I243" s="114"/>
      <c r="L243" s="110"/>
      <c r="M243" s="115"/>
      <c r="N243" s="116"/>
      <c r="O243" s="116"/>
      <c r="P243" s="116"/>
      <c r="Q243" s="116"/>
      <c r="R243" s="116"/>
      <c r="S243" s="116"/>
      <c r="T243" s="117"/>
      <c r="AT243" s="111" t="s">
        <v>97</v>
      </c>
      <c r="AU243" s="111" t="s">
        <v>46</v>
      </c>
      <c r="AV243" s="7" t="s">
        <v>46</v>
      </c>
      <c r="AW243" s="7" t="s">
        <v>22</v>
      </c>
      <c r="AX243" s="7" t="s">
        <v>43</v>
      </c>
      <c r="AY243" s="111" t="s">
        <v>86</v>
      </c>
    </row>
    <row r="244" spans="2:65" s="1" customFormat="1" ht="24" customHeight="1">
      <c r="B244" s="93"/>
      <c r="C244" s="94" t="s">
        <v>319</v>
      </c>
      <c r="D244" s="94" t="s">
        <v>88</v>
      </c>
      <c r="E244" s="95" t="s">
        <v>320</v>
      </c>
      <c r="F244" s="96" t="s">
        <v>321</v>
      </c>
      <c r="G244" s="97" t="s">
        <v>91</v>
      </c>
      <c r="H244" s="98">
        <v>755.885</v>
      </c>
      <c r="I244" s="99"/>
      <c r="J244" s="100">
        <f>ROUND(I244*H244,2)</f>
        <v>0</v>
      </c>
      <c r="K244" s="96" t="s">
        <v>92</v>
      </c>
      <c r="L244" s="18"/>
      <c r="M244" s="101" t="s">
        <v>0</v>
      </c>
      <c r="N244" s="102" t="s">
        <v>30</v>
      </c>
      <c r="O244" s="26"/>
      <c r="P244" s="103">
        <f>O244*H244</f>
        <v>0</v>
      </c>
      <c r="Q244" s="103">
        <v>0.00012</v>
      </c>
      <c r="R244" s="103">
        <f>Q244*H244</f>
        <v>0.0907062</v>
      </c>
      <c r="S244" s="103">
        <v>0</v>
      </c>
      <c r="T244" s="104">
        <f>S244*H244</f>
        <v>0</v>
      </c>
      <c r="AR244" s="105" t="s">
        <v>93</v>
      </c>
      <c r="AT244" s="105" t="s">
        <v>88</v>
      </c>
      <c r="AU244" s="105" t="s">
        <v>46</v>
      </c>
      <c r="AY244" s="9" t="s">
        <v>86</v>
      </c>
      <c r="BE244" s="106">
        <f>IF(N244="základní",J244,0)</f>
        <v>0</v>
      </c>
      <c r="BF244" s="106">
        <f>IF(N244="snížená",J244,0)</f>
        <v>0</v>
      </c>
      <c r="BG244" s="106">
        <f>IF(N244="zákl. přenesená",J244,0)</f>
        <v>0</v>
      </c>
      <c r="BH244" s="106">
        <f>IF(N244="sníž. přenesená",J244,0)</f>
        <v>0</v>
      </c>
      <c r="BI244" s="106">
        <f>IF(N244="nulová",J244,0)</f>
        <v>0</v>
      </c>
      <c r="BJ244" s="9" t="s">
        <v>44</v>
      </c>
      <c r="BK244" s="106">
        <f>ROUND(I244*H244,2)</f>
        <v>0</v>
      </c>
      <c r="BL244" s="9" t="s">
        <v>93</v>
      </c>
      <c r="BM244" s="105" t="s">
        <v>322</v>
      </c>
    </row>
    <row r="245" spans="2:47" s="1" customFormat="1" ht="12">
      <c r="B245" s="18"/>
      <c r="D245" s="107" t="s">
        <v>95</v>
      </c>
      <c r="F245" s="108" t="s">
        <v>321</v>
      </c>
      <c r="I245" s="38"/>
      <c r="L245" s="18"/>
      <c r="M245" s="109"/>
      <c r="N245" s="26"/>
      <c r="O245" s="26"/>
      <c r="P245" s="26"/>
      <c r="Q245" s="26"/>
      <c r="R245" s="26"/>
      <c r="S245" s="26"/>
      <c r="T245" s="27"/>
      <c r="AT245" s="9" t="s">
        <v>95</v>
      </c>
      <c r="AU245" s="9" t="s">
        <v>46</v>
      </c>
    </row>
    <row r="246" spans="2:51" s="7" customFormat="1" ht="45">
      <c r="B246" s="110"/>
      <c r="D246" s="107" t="s">
        <v>97</v>
      </c>
      <c r="E246" s="111" t="s">
        <v>0</v>
      </c>
      <c r="F246" s="112" t="s">
        <v>323</v>
      </c>
      <c r="H246" s="113">
        <v>36.58</v>
      </c>
      <c r="I246" s="114"/>
      <c r="L246" s="110"/>
      <c r="M246" s="115"/>
      <c r="N246" s="116"/>
      <c r="O246" s="116"/>
      <c r="P246" s="116"/>
      <c r="Q246" s="116"/>
      <c r="R246" s="116"/>
      <c r="S246" s="116"/>
      <c r="T246" s="117"/>
      <c r="AT246" s="111" t="s">
        <v>97</v>
      </c>
      <c r="AU246" s="111" t="s">
        <v>46</v>
      </c>
      <c r="AV246" s="7" t="s">
        <v>46</v>
      </c>
      <c r="AW246" s="7" t="s">
        <v>22</v>
      </c>
      <c r="AX246" s="7" t="s">
        <v>43</v>
      </c>
      <c r="AY246" s="111" t="s">
        <v>86</v>
      </c>
    </row>
    <row r="247" spans="2:51" s="7" customFormat="1" ht="45">
      <c r="B247" s="110"/>
      <c r="D247" s="107" t="s">
        <v>97</v>
      </c>
      <c r="E247" s="111" t="s">
        <v>0</v>
      </c>
      <c r="F247" s="112" t="s">
        <v>324</v>
      </c>
      <c r="H247" s="113">
        <v>33.153</v>
      </c>
      <c r="I247" s="114"/>
      <c r="L247" s="110"/>
      <c r="M247" s="115"/>
      <c r="N247" s="116"/>
      <c r="O247" s="116"/>
      <c r="P247" s="116"/>
      <c r="Q247" s="116"/>
      <c r="R247" s="116"/>
      <c r="S247" s="116"/>
      <c r="T247" s="117"/>
      <c r="AT247" s="111" t="s">
        <v>97</v>
      </c>
      <c r="AU247" s="111" t="s">
        <v>46</v>
      </c>
      <c r="AV247" s="7" t="s">
        <v>46</v>
      </c>
      <c r="AW247" s="7" t="s">
        <v>22</v>
      </c>
      <c r="AX247" s="7" t="s">
        <v>43</v>
      </c>
      <c r="AY247" s="111" t="s">
        <v>86</v>
      </c>
    </row>
    <row r="248" spans="2:51" s="7" customFormat="1" ht="33.75">
      <c r="B248" s="110"/>
      <c r="D248" s="107" t="s">
        <v>97</v>
      </c>
      <c r="E248" s="111" t="s">
        <v>0</v>
      </c>
      <c r="F248" s="112" t="s">
        <v>325</v>
      </c>
      <c r="H248" s="113">
        <v>215.319</v>
      </c>
      <c r="I248" s="114"/>
      <c r="L248" s="110"/>
      <c r="M248" s="115"/>
      <c r="N248" s="116"/>
      <c r="O248" s="116"/>
      <c r="P248" s="116"/>
      <c r="Q248" s="116"/>
      <c r="R248" s="116"/>
      <c r="S248" s="116"/>
      <c r="T248" s="117"/>
      <c r="AT248" s="111" t="s">
        <v>97</v>
      </c>
      <c r="AU248" s="111" t="s">
        <v>46</v>
      </c>
      <c r="AV248" s="7" t="s">
        <v>46</v>
      </c>
      <c r="AW248" s="7" t="s">
        <v>22</v>
      </c>
      <c r="AX248" s="7" t="s">
        <v>43</v>
      </c>
      <c r="AY248" s="111" t="s">
        <v>86</v>
      </c>
    </row>
    <row r="249" spans="2:51" s="7" customFormat="1" ht="45">
      <c r="B249" s="110"/>
      <c r="D249" s="107" t="s">
        <v>97</v>
      </c>
      <c r="E249" s="111" t="s">
        <v>0</v>
      </c>
      <c r="F249" s="112" t="s">
        <v>326</v>
      </c>
      <c r="H249" s="113">
        <v>112.82</v>
      </c>
      <c r="I249" s="114"/>
      <c r="L249" s="110"/>
      <c r="M249" s="115"/>
      <c r="N249" s="116"/>
      <c r="O249" s="116"/>
      <c r="P249" s="116"/>
      <c r="Q249" s="116"/>
      <c r="R249" s="116"/>
      <c r="S249" s="116"/>
      <c r="T249" s="117"/>
      <c r="AT249" s="111" t="s">
        <v>97</v>
      </c>
      <c r="AU249" s="111" t="s">
        <v>46</v>
      </c>
      <c r="AV249" s="7" t="s">
        <v>46</v>
      </c>
      <c r="AW249" s="7" t="s">
        <v>22</v>
      </c>
      <c r="AX249" s="7" t="s">
        <v>43</v>
      </c>
      <c r="AY249" s="111" t="s">
        <v>86</v>
      </c>
    </row>
    <row r="250" spans="2:51" s="7" customFormat="1" ht="12">
      <c r="B250" s="110"/>
      <c r="D250" s="107" t="s">
        <v>97</v>
      </c>
      <c r="E250" s="111" t="s">
        <v>0</v>
      </c>
      <c r="F250" s="112" t="s">
        <v>327</v>
      </c>
      <c r="H250" s="113">
        <v>176.58</v>
      </c>
      <c r="I250" s="114"/>
      <c r="L250" s="110"/>
      <c r="M250" s="115"/>
      <c r="N250" s="116"/>
      <c r="O250" s="116"/>
      <c r="P250" s="116"/>
      <c r="Q250" s="116"/>
      <c r="R250" s="116"/>
      <c r="S250" s="116"/>
      <c r="T250" s="117"/>
      <c r="AT250" s="111" t="s">
        <v>97</v>
      </c>
      <c r="AU250" s="111" t="s">
        <v>46</v>
      </c>
      <c r="AV250" s="7" t="s">
        <v>46</v>
      </c>
      <c r="AW250" s="7" t="s">
        <v>22</v>
      </c>
      <c r="AX250" s="7" t="s">
        <v>43</v>
      </c>
      <c r="AY250" s="111" t="s">
        <v>86</v>
      </c>
    </row>
    <row r="251" spans="2:51" s="7" customFormat="1" ht="22.5">
      <c r="B251" s="110"/>
      <c r="D251" s="107" t="s">
        <v>97</v>
      </c>
      <c r="E251" s="111" t="s">
        <v>0</v>
      </c>
      <c r="F251" s="112" t="s">
        <v>328</v>
      </c>
      <c r="H251" s="113">
        <v>57.38</v>
      </c>
      <c r="I251" s="114"/>
      <c r="L251" s="110"/>
      <c r="M251" s="115"/>
      <c r="N251" s="116"/>
      <c r="O251" s="116"/>
      <c r="P251" s="116"/>
      <c r="Q251" s="116"/>
      <c r="R251" s="116"/>
      <c r="S251" s="116"/>
      <c r="T251" s="117"/>
      <c r="AT251" s="111" t="s">
        <v>97</v>
      </c>
      <c r="AU251" s="111" t="s">
        <v>46</v>
      </c>
      <c r="AV251" s="7" t="s">
        <v>46</v>
      </c>
      <c r="AW251" s="7" t="s">
        <v>22</v>
      </c>
      <c r="AX251" s="7" t="s">
        <v>43</v>
      </c>
      <c r="AY251" s="111" t="s">
        <v>86</v>
      </c>
    </row>
    <row r="252" spans="2:51" s="7" customFormat="1" ht="33.75">
      <c r="B252" s="110"/>
      <c r="D252" s="107" t="s">
        <v>97</v>
      </c>
      <c r="E252" s="111" t="s">
        <v>0</v>
      </c>
      <c r="F252" s="112" t="s">
        <v>329</v>
      </c>
      <c r="H252" s="113">
        <v>53.943</v>
      </c>
      <c r="I252" s="114"/>
      <c r="L252" s="110"/>
      <c r="M252" s="115"/>
      <c r="N252" s="116"/>
      <c r="O252" s="116"/>
      <c r="P252" s="116"/>
      <c r="Q252" s="116"/>
      <c r="R252" s="116"/>
      <c r="S252" s="116"/>
      <c r="T252" s="117"/>
      <c r="AT252" s="111" t="s">
        <v>97</v>
      </c>
      <c r="AU252" s="111" t="s">
        <v>46</v>
      </c>
      <c r="AV252" s="7" t="s">
        <v>46</v>
      </c>
      <c r="AW252" s="7" t="s">
        <v>22</v>
      </c>
      <c r="AX252" s="7" t="s">
        <v>43</v>
      </c>
      <c r="AY252" s="111" t="s">
        <v>86</v>
      </c>
    </row>
    <row r="253" spans="2:51" s="7" customFormat="1" ht="33.75">
      <c r="B253" s="110"/>
      <c r="D253" s="107" t="s">
        <v>97</v>
      </c>
      <c r="E253" s="111" t="s">
        <v>0</v>
      </c>
      <c r="F253" s="112" t="s">
        <v>330</v>
      </c>
      <c r="H253" s="113">
        <v>34.368</v>
      </c>
      <c r="I253" s="114"/>
      <c r="L253" s="110"/>
      <c r="M253" s="115"/>
      <c r="N253" s="116"/>
      <c r="O253" s="116"/>
      <c r="P253" s="116"/>
      <c r="Q253" s="116"/>
      <c r="R253" s="116"/>
      <c r="S253" s="116"/>
      <c r="T253" s="117"/>
      <c r="AT253" s="111" t="s">
        <v>97</v>
      </c>
      <c r="AU253" s="111" t="s">
        <v>46</v>
      </c>
      <c r="AV253" s="7" t="s">
        <v>46</v>
      </c>
      <c r="AW253" s="7" t="s">
        <v>22</v>
      </c>
      <c r="AX253" s="7" t="s">
        <v>43</v>
      </c>
      <c r="AY253" s="111" t="s">
        <v>86</v>
      </c>
    </row>
    <row r="254" spans="2:51" s="7" customFormat="1" ht="12">
      <c r="B254" s="110"/>
      <c r="D254" s="107" t="s">
        <v>97</v>
      </c>
      <c r="E254" s="111" t="s">
        <v>0</v>
      </c>
      <c r="F254" s="112" t="s">
        <v>331</v>
      </c>
      <c r="H254" s="113">
        <v>35.742</v>
      </c>
      <c r="I254" s="114"/>
      <c r="L254" s="110"/>
      <c r="M254" s="115"/>
      <c r="N254" s="116"/>
      <c r="O254" s="116"/>
      <c r="P254" s="116"/>
      <c r="Q254" s="116"/>
      <c r="R254" s="116"/>
      <c r="S254" s="116"/>
      <c r="T254" s="117"/>
      <c r="AT254" s="111" t="s">
        <v>97</v>
      </c>
      <c r="AU254" s="111" t="s">
        <v>46</v>
      </c>
      <c r="AV254" s="7" t="s">
        <v>46</v>
      </c>
      <c r="AW254" s="7" t="s">
        <v>22</v>
      </c>
      <c r="AX254" s="7" t="s">
        <v>43</v>
      </c>
      <c r="AY254" s="111" t="s">
        <v>86</v>
      </c>
    </row>
    <row r="255" spans="2:65" s="1" customFormat="1" ht="24" customHeight="1">
      <c r="B255" s="93"/>
      <c r="C255" s="94" t="s">
        <v>332</v>
      </c>
      <c r="D255" s="94" t="s">
        <v>88</v>
      </c>
      <c r="E255" s="95" t="s">
        <v>145</v>
      </c>
      <c r="F255" s="96" t="s">
        <v>333</v>
      </c>
      <c r="G255" s="97" t="s">
        <v>200</v>
      </c>
      <c r="H255" s="98">
        <v>233.53</v>
      </c>
      <c r="I255" s="99"/>
      <c r="J255" s="100">
        <f>ROUND(I255*H255,2)</f>
        <v>0</v>
      </c>
      <c r="K255" s="96" t="s">
        <v>0</v>
      </c>
      <c r="L255" s="18"/>
      <c r="M255" s="101" t="s">
        <v>0</v>
      </c>
      <c r="N255" s="102" t="s">
        <v>30</v>
      </c>
      <c r="O255" s="26"/>
      <c r="P255" s="103">
        <f>O255*H255</f>
        <v>0</v>
      </c>
      <c r="Q255" s="103">
        <v>0</v>
      </c>
      <c r="R255" s="103">
        <f>Q255*H255</f>
        <v>0</v>
      </c>
      <c r="S255" s="103">
        <v>0</v>
      </c>
      <c r="T255" s="104">
        <f>S255*H255</f>
        <v>0</v>
      </c>
      <c r="AR255" s="105" t="s">
        <v>93</v>
      </c>
      <c r="AT255" s="105" t="s">
        <v>88</v>
      </c>
      <c r="AU255" s="105" t="s">
        <v>46</v>
      </c>
      <c r="AY255" s="9" t="s">
        <v>86</v>
      </c>
      <c r="BE255" s="106">
        <f>IF(N255="základní",J255,0)</f>
        <v>0</v>
      </c>
      <c r="BF255" s="106">
        <f>IF(N255="snížená",J255,0)</f>
        <v>0</v>
      </c>
      <c r="BG255" s="106">
        <f>IF(N255="zákl. přenesená",J255,0)</f>
        <v>0</v>
      </c>
      <c r="BH255" s="106">
        <f>IF(N255="sníž. přenesená",J255,0)</f>
        <v>0</v>
      </c>
      <c r="BI255" s="106">
        <f>IF(N255="nulová",J255,0)</f>
        <v>0</v>
      </c>
      <c r="BJ255" s="9" t="s">
        <v>44</v>
      </c>
      <c r="BK255" s="106">
        <f>ROUND(I255*H255,2)</f>
        <v>0</v>
      </c>
      <c r="BL255" s="9" t="s">
        <v>93</v>
      </c>
      <c r="BM255" s="105" t="s">
        <v>334</v>
      </c>
    </row>
    <row r="256" spans="2:47" s="1" customFormat="1" ht="19.5">
      <c r="B256" s="18"/>
      <c r="D256" s="107" t="s">
        <v>95</v>
      </c>
      <c r="F256" s="108" t="s">
        <v>333</v>
      </c>
      <c r="I256" s="38"/>
      <c r="L256" s="18"/>
      <c r="M256" s="109"/>
      <c r="N256" s="26"/>
      <c r="O256" s="26"/>
      <c r="P256" s="26"/>
      <c r="Q256" s="26"/>
      <c r="R256" s="26"/>
      <c r="S256" s="26"/>
      <c r="T256" s="27"/>
      <c r="AT256" s="9" t="s">
        <v>95</v>
      </c>
      <c r="AU256" s="9" t="s">
        <v>46</v>
      </c>
    </row>
    <row r="257" spans="2:51" s="7" customFormat="1" ht="45">
      <c r="B257" s="110"/>
      <c r="D257" s="107" t="s">
        <v>97</v>
      </c>
      <c r="E257" s="111" t="s">
        <v>0</v>
      </c>
      <c r="F257" s="112" t="s">
        <v>335</v>
      </c>
      <c r="H257" s="113">
        <v>233.53</v>
      </c>
      <c r="I257" s="114"/>
      <c r="L257" s="110"/>
      <c r="M257" s="115"/>
      <c r="N257" s="116"/>
      <c r="O257" s="116"/>
      <c r="P257" s="116"/>
      <c r="Q257" s="116"/>
      <c r="R257" s="116"/>
      <c r="S257" s="116"/>
      <c r="T257" s="117"/>
      <c r="AT257" s="111" t="s">
        <v>97</v>
      </c>
      <c r="AU257" s="111" t="s">
        <v>46</v>
      </c>
      <c r="AV257" s="7" t="s">
        <v>46</v>
      </c>
      <c r="AW257" s="7" t="s">
        <v>22</v>
      </c>
      <c r="AX257" s="7" t="s">
        <v>43</v>
      </c>
      <c r="AY257" s="111" t="s">
        <v>86</v>
      </c>
    </row>
    <row r="258" spans="2:65" s="1" customFormat="1" ht="24" customHeight="1">
      <c r="B258" s="93"/>
      <c r="C258" s="94" t="s">
        <v>336</v>
      </c>
      <c r="D258" s="94" t="s">
        <v>88</v>
      </c>
      <c r="E258" s="95" t="s">
        <v>148</v>
      </c>
      <c r="F258" s="96" t="s">
        <v>337</v>
      </c>
      <c r="G258" s="97" t="s">
        <v>200</v>
      </c>
      <c r="H258" s="98">
        <v>233.53</v>
      </c>
      <c r="I258" s="99"/>
      <c r="J258" s="100">
        <f>ROUND(I258*H258,2)</f>
        <v>0</v>
      </c>
      <c r="K258" s="96" t="s">
        <v>0</v>
      </c>
      <c r="L258" s="18"/>
      <c r="M258" s="101" t="s">
        <v>0</v>
      </c>
      <c r="N258" s="102" t="s">
        <v>30</v>
      </c>
      <c r="O258" s="26"/>
      <c r="P258" s="103">
        <f>O258*H258</f>
        <v>0</v>
      </c>
      <c r="Q258" s="103">
        <v>0</v>
      </c>
      <c r="R258" s="103">
        <f>Q258*H258</f>
        <v>0</v>
      </c>
      <c r="S258" s="103">
        <v>0</v>
      </c>
      <c r="T258" s="104">
        <f>S258*H258</f>
        <v>0</v>
      </c>
      <c r="AR258" s="105" t="s">
        <v>93</v>
      </c>
      <c r="AT258" s="105" t="s">
        <v>88</v>
      </c>
      <c r="AU258" s="105" t="s">
        <v>46</v>
      </c>
      <c r="AY258" s="9" t="s">
        <v>86</v>
      </c>
      <c r="BE258" s="106">
        <f>IF(N258="základní",J258,0)</f>
        <v>0</v>
      </c>
      <c r="BF258" s="106">
        <f>IF(N258="snížená",J258,0)</f>
        <v>0</v>
      </c>
      <c r="BG258" s="106">
        <f>IF(N258="zákl. přenesená",J258,0)</f>
        <v>0</v>
      </c>
      <c r="BH258" s="106">
        <f>IF(N258="sníž. přenesená",J258,0)</f>
        <v>0</v>
      </c>
      <c r="BI258" s="106">
        <f>IF(N258="nulová",J258,0)</f>
        <v>0</v>
      </c>
      <c r="BJ258" s="9" t="s">
        <v>44</v>
      </c>
      <c r="BK258" s="106">
        <f>ROUND(I258*H258,2)</f>
        <v>0</v>
      </c>
      <c r="BL258" s="9" t="s">
        <v>93</v>
      </c>
      <c r="BM258" s="105" t="s">
        <v>338</v>
      </c>
    </row>
    <row r="259" spans="2:47" s="1" customFormat="1" ht="12">
      <c r="B259" s="18"/>
      <c r="D259" s="107" t="s">
        <v>95</v>
      </c>
      <c r="F259" s="108" t="s">
        <v>337</v>
      </c>
      <c r="I259" s="38"/>
      <c r="L259" s="18"/>
      <c r="M259" s="109"/>
      <c r="N259" s="26"/>
      <c r="O259" s="26"/>
      <c r="P259" s="26"/>
      <c r="Q259" s="26"/>
      <c r="R259" s="26"/>
      <c r="S259" s="26"/>
      <c r="T259" s="27"/>
      <c r="AT259" s="9" t="s">
        <v>95</v>
      </c>
      <c r="AU259" s="9" t="s">
        <v>46</v>
      </c>
    </row>
    <row r="260" spans="2:51" s="7" customFormat="1" ht="45">
      <c r="B260" s="110"/>
      <c r="D260" s="107" t="s">
        <v>97</v>
      </c>
      <c r="E260" s="111" t="s">
        <v>0</v>
      </c>
      <c r="F260" s="112" t="s">
        <v>335</v>
      </c>
      <c r="H260" s="113">
        <v>233.53</v>
      </c>
      <c r="I260" s="114"/>
      <c r="L260" s="110"/>
      <c r="M260" s="115"/>
      <c r="N260" s="116"/>
      <c r="O260" s="116"/>
      <c r="P260" s="116"/>
      <c r="Q260" s="116"/>
      <c r="R260" s="116"/>
      <c r="S260" s="116"/>
      <c r="T260" s="117"/>
      <c r="AT260" s="111" t="s">
        <v>97</v>
      </c>
      <c r="AU260" s="111" t="s">
        <v>46</v>
      </c>
      <c r="AV260" s="7" t="s">
        <v>46</v>
      </c>
      <c r="AW260" s="7" t="s">
        <v>22</v>
      </c>
      <c r="AX260" s="7" t="s">
        <v>43</v>
      </c>
      <c r="AY260" s="111" t="s">
        <v>86</v>
      </c>
    </row>
    <row r="261" spans="2:63" s="6" customFormat="1" ht="22.9" customHeight="1">
      <c r="B261" s="80"/>
      <c r="D261" s="81" t="s">
        <v>42</v>
      </c>
      <c r="E261" s="91" t="s">
        <v>132</v>
      </c>
      <c r="F261" s="91" t="s">
        <v>339</v>
      </c>
      <c r="I261" s="83"/>
      <c r="J261" s="92">
        <f>BK261</f>
        <v>0</v>
      </c>
      <c r="L261" s="80"/>
      <c r="M261" s="85"/>
      <c r="N261" s="86"/>
      <c r="O261" s="86"/>
      <c r="P261" s="87">
        <f>SUM(P262:P267)</f>
        <v>0</v>
      </c>
      <c r="Q261" s="86"/>
      <c r="R261" s="87">
        <f>SUM(R262:R267)</f>
        <v>0.63532</v>
      </c>
      <c r="S261" s="86"/>
      <c r="T261" s="88">
        <f>SUM(T262:T267)</f>
        <v>0</v>
      </c>
      <c r="AR261" s="81" t="s">
        <v>44</v>
      </c>
      <c r="AT261" s="89" t="s">
        <v>42</v>
      </c>
      <c r="AU261" s="89" t="s">
        <v>44</v>
      </c>
      <c r="AY261" s="81" t="s">
        <v>86</v>
      </c>
      <c r="BK261" s="90">
        <f>SUM(BK262:BK267)</f>
        <v>0</v>
      </c>
    </row>
    <row r="262" spans="2:65" s="1" customFormat="1" ht="24" customHeight="1">
      <c r="B262" s="93"/>
      <c r="C262" s="94" t="s">
        <v>340</v>
      </c>
      <c r="D262" s="94" t="s">
        <v>88</v>
      </c>
      <c r="E262" s="95" t="s">
        <v>154</v>
      </c>
      <c r="F262" s="96" t="s">
        <v>341</v>
      </c>
      <c r="G262" s="97" t="s">
        <v>342</v>
      </c>
      <c r="H262" s="98">
        <v>8</v>
      </c>
      <c r="I262" s="99"/>
      <c r="J262" s="100">
        <f>ROUND(I262*H262,2)</f>
        <v>0</v>
      </c>
      <c r="K262" s="96" t="s">
        <v>0</v>
      </c>
      <c r="L262" s="18"/>
      <c r="M262" s="101" t="s">
        <v>0</v>
      </c>
      <c r="N262" s="102" t="s">
        <v>30</v>
      </c>
      <c r="O262" s="26"/>
      <c r="P262" s="103">
        <f>O262*H262</f>
        <v>0</v>
      </c>
      <c r="Q262" s="103">
        <v>0.03476</v>
      </c>
      <c r="R262" s="103">
        <f>Q262*H262</f>
        <v>0.27808</v>
      </c>
      <c r="S262" s="103">
        <v>0</v>
      </c>
      <c r="T262" s="104">
        <f>S262*H262</f>
        <v>0</v>
      </c>
      <c r="AR262" s="105" t="s">
        <v>93</v>
      </c>
      <c r="AT262" s="105" t="s">
        <v>88</v>
      </c>
      <c r="AU262" s="105" t="s">
        <v>46</v>
      </c>
      <c r="AY262" s="9" t="s">
        <v>86</v>
      </c>
      <c r="BE262" s="106">
        <f>IF(N262="základní",J262,0)</f>
        <v>0</v>
      </c>
      <c r="BF262" s="106">
        <f>IF(N262="snížená",J262,0)</f>
        <v>0</v>
      </c>
      <c r="BG262" s="106">
        <f>IF(N262="zákl. přenesená",J262,0)</f>
        <v>0</v>
      </c>
      <c r="BH262" s="106">
        <f>IF(N262="sníž. přenesená",J262,0)</f>
        <v>0</v>
      </c>
      <c r="BI262" s="106">
        <f>IF(N262="nulová",J262,0)</f>
        <v>0</v>
      </c>
      <c r="BJ262" s="9" t="s">
        <v>44</v>
      </c>
      <c r="BK262" s="106">
        <f>ROUND(I262*H262,2)</f>
        <v>0</v>
      </c>
      <c r="BL262" s="9" t="s">
        <v>93</v>
      </c>
      <c r="BM262" s="105" t="s">
        <v>343</v>
      </c>
    </row>
    <row r="263" spans="2:47" s="1" customFormat="1" ht="39">
      <c r="B263" s="18"/>
      <c r="D263" s="107" t="s">
        <v>95</v>
      </c>
      <c r="F263" s="108" t="s">
        <v>344</v>
      </c>
      <c r="I263" s="38"/>
      <c r="L263" s="18"/>
      <c r="M263" s="109"/>
      <c r="N263" s="26"/>
      <c r="O263" s="26"/>
      <c r="P263" s="26"/>
      <c r="Q263" s="26"/>
      <c r="R263" s="26"/>
      <c r="S263" s="26"/>
      <c r="T263" s="27"/>
      <c r="AT263" s="9" t="s">
        <v>95</v>
      </c>
      <c r="AU263" s="9" t="s">
        <v>46</v>
      </c>
    </row>
    <row r="264" spans="2:51" s="7" customFormat="1" ht="12">
      <c r="B264" s="110"/>
      <c r="D264" s="107" t="s">
        <v>97</v>
      </c>
      <c r="E264" s="111" t="s">
        <v>0</v>
      </c>
      <c r="F264" s="112" t="s">
        <v>345</v>
      </c>
      <c r="H264" s="113">
        <v>8</v>
      </c>
      <c r="I264" s="114"/>
      <c r="L264" s="110"/>
      <c r="M264" s="115"/>
      <c r="N264" s="116"/>
      <c r="O264" s="116"/>
      <c r="P264" s="116"/>
      <c r="Q264" s="116"/>
      <c r="R264" s="116"/>
      <c r="S264" s="116"/>
      <c r="T264" s="117"/>
      <c r="AT264" s="111" t="s">
        <v>97</v>
      </c>
      <c r="AU264" s="111" t="s">
        <v>46</v>
      </c>
      <c r="AV264" s="7" t="s">
        <v>46</v>
      </c>
      <c r="AW264" s="7" t="s">
        <v>22</v>
      </c>
      <c r="AX264" s="7" t="s">
        <v>43</v>
      </c>
      <c r="AY264" s="111" t="s">
        <v>86</v>
      </c>
    </row>
    <row r="265" spans="2:65" s="1" customFormat="1" ht="24" customHeight="1">
      <c r="B265" s="93"/>
      <c r="C265" s="94" t="s">
        <v>346</v>
      </c>
      <c r="D265" s="94" t="s">
        <v>88</v>
      </c>
      <c r="E265" s="95" t="s">
        <v>347</v>
      </c>
      <c r="F265" s="96" t="s">
        <v>348</v>
      </c>
      <c r="G265" s="97" t="s">
        <v>342</v>
      </c>
      <c r="H265" s="98">
        <v>12</v>
      </c>
      <c r="I265" s="99"/>
      <c r="J265" s="100">
        <f>ROUND(I265*H265,2)</f>
        <v>0</v>
      </c>
      <c r="K265" s="96" t="s">
        <v>92</v>
      </c>
      <c r="L265" s="18"/>
      <c r="M265" s="101" t="s">
        <v>0</v>
      </c>
      <c r="N265" s="102" t="s">
        <v>30</v>
      </c>
      <c r="O265" s="26"/>
      <c r="P265" s="103">
        <f>O265*H265</f>
        <v>0</v>
      </c>
      <c r="Q265" s="103">
        <v>0.02977</v>
      </c>
      <c r="R265" s="103">
        <f>Q265*H265</f>
        <v>0.35724</v>
      </c>
      <c r="S265" s="103">
        <v>0</v>
      </c>
      <c r="T265" s="104">
        <f>S265*H265</f>
        <v>0</v>
      </c>
      <c r="AR265" s="105" t="s">
        <v>93</v>
      </c>
      <c r="AT265" s="105" t="s">
        <v>88</v>
      </c>
      <c r="AU265" s="105" t="s">
        <v>46</v>
      </c>
      <c r="AY265" s="9" t="s">
        <v>86</v>
      </c>
      <c r="BE265" s="106">
        <f>IF(N265="základní",J265,0)</f>
        <v>0</v>
      </c>
      <c r="BF265" s="106">
        <f>IF(N265="snížená",J265,0)</f>
        <v>0</v>
      </c>
      <c r="BG265" s="106">
        <f>IF(N265="zákl. přenesená",J265,0)</f>
        <v>0</v>
      </c>
      <c r="BH265" s="106">
        <f>IF(N265="sníž. přenesená",J265,0)</f>
        <v>0</v>
      </c>
      <c r="BI265" s="106">
        <f>IF(N265="nulová",J265,0)</f>
        <v>0</v>
      </c>
      <c r="BJ265" s="9" t="s">
        <v>44</v>
      </c>
      <c r="BK265" s="106">
        <f>ROUND(I265*H265,2)</f>
        <v>0</v>
      </c>
      <c r="BL265" s="9" t="s">
        <v>93</v>
      </c>
      <c r="BM265" s="105" t="s">
        <v>349</v>
      </c>
    </row>
    <row r="266" spans="2:47" s="1" customFormat="1" ht="39">
      <c r="B266" s="18"/>
      <c r="D266" s="107" t="s">
        <v>95</v>
      </c>
      <c r="F266" s="108" t="s">
        <v>350</v>
      </c>
      <c r="I266" s="38"/>
      <c r="L266" s="18"/>
      <c r="M266" s="109"/>
      <c r="N266" s="26"/>
      <c r="O266" s="26"/>
      <c r="P266" s="26"/>
      <c r="Q266" s="26"/>
      <c r="R266" s="26"/>
      <c r="S266" s="26"/>
      <c r="T266" s="27"/>
      <c r="AT266" s="9" t="s">
        <v>95</v>
      </c>
      <c r="AU266" s="9" t="s">
        <v>46</v>
      </c>
    </row>
    <row r="267" spans="2:51" s="7" customFormat="1" ht="12">
      <c r="B267" s="110"/>
      <c r="D267" s="107" t="s">
        <v>97</v>
      </c>
      <c r="E267" s="111" t="s">
        <v>0</v>
      </c>
      <c r="F267" s="112" t="s">
        <v>351</v>
      </c>
      <c r="H267" s="113">
        <v>12</v>
      </c>
      <c r="I267" s="114"/>
      <c r="L267" s="110"/>
      <c r="M267" s="115"/>
      <c r="N267" s="116"/>
      <c r="O267" s="116"/>
      <c r="P267" s="116"/>
      <c r="Q267" s="116"/>
      <c r="R267" s="116"/>
      <c r="S267" s="116"/>
      <c r="T267" s="117"/>
      <c r="AT267" s="111" t="s">
        <v>97</v>
      </c>
      <c r="AU267" s="111" t="s">
        <v>46</v>
      </c>
      <c r="AV267" s="7" t="s">
        <v>46</v>
      </c>
      <c r="AW267" s="7" t="s">
        <v>22</v>
      </c>
      <c r="AX267" s="7" t="s">
        <v>44</v>
      </c>
      <c r="AY267" s="111" t="s">
        <v>86</v>
      </c>
    </row>
    <row r="268" spans="2:63" s="6" customFormat="1" ht="22.9" customHeight="1">
      <c r="B268" s="80"/>
      <c r="D268" s="81" t="s">
        <v>42</v>
      </c>
      <c r="E268" s="91" t="s">
        <v>139</v>
      </c>
      <c r="F268" s="91" t="s">
        <v>352</v>
      </c>
      <c r="I268" s="83"/>
      <c r="J268" s="92">
        <f>BK268</f>
        <v>0</v>
      </c>
      <c r="L268" s="80"/>
      <c r="M268" s="85"/>
      <c r="N268" s="86"/>
      <c r="O268" s="86"/>
      <c r="P268" s="87">
        <f>P269+SUM(P270:P342)</f>
        <v>0</v>
      </c>
      <c r="Q268" s="86"/>
      <c r="R268" s="87">
        <f>R269+SUM(R270:R342)</f>
        <v>0.1213875</v>
      </c>
      <c r="S268" s="86"/>
      <c r="T268" s="88">
        <f>T269+SUM(T270:T342)</f>
        <v>29.354702</v>
      </c>
      <c r="AR268" s="81" t="s">
        <v>44</v>
      </c>
      <c r="AT268" s="89" t="s">
        <v>42</v>
      </c>
      <c r="AU268" s="89" t="s">
        <v>44</v>
      </c>
      <c r="AY268" s="81" t="s">
        <v>86</v>
      </c>
      <c r="BK268" s="90">
        <f>BK269+SUM(BK270:BK342)</f>
        <v>0</v>
      </c>
    </row>
    <row r="269" spans="2:65" s="1" customFormat="1" ht="16.5" customHeight="1">
      <c r="B269" s="93"/>
      <c r="C269" s="94" t="s">
        <v>353</v>
      </c>
      <c r="D269" s="94" t="s">
        <v>88</v>
      </c>
      <c r="E269" s="95" t="s">
        <v>159</v>
      </c>
      <c r="F269" s="96" t="s">
        <v>354</v>
      </c>
      <c r="G269" s="97" t="s">
        <v>171</v>
      </c>
      <c r="H269" s="98">
        <v>1</v>
      </c>
      <c r="I269" s="99"/>
      <c r="J269" s="100">
        <f>ROUND(I269*H269,2)</f>
        <v>0</v>
      </c>
      <c r="K269" s="96" t="s">
        <v>0</v>
      </c>
      <c r="L269" s="18"/>
      <c r="M269" s="101" t="s">
        <v>0</v>
      </c>
      <c r="N269" s="102" t="s">
        <v>30</v>
      </c>
      <c r="O269" s="26"/>
      <c r="P269" s="103">
        <f>O269*H269</f>
        <v>0</v>
      </c>
      <c r="Q269" s="103">
        <v>0</v>
      </c>
      <c r="R269" s="103">
        <f>Q269*H269</f>
        <v>0</v>
      </c>
      <c r="S269" s="103">
        <v>0</v>
      </c>
      <c r="T269" s="104">
        <f>S269*H269</f>
        <v>0</v>
      </c>
      <c r="AR269" s="105" t="s">
        <v>93</v>
      </c>
      <c r="AT269" s="105" t="s">
        <v>88</v>
      </c>
      <c r="AU269" s="105" t="s">
        <v>46</v>
      </c>
      <c r="AY269" s="9" t="s">
        <v>86</v>
      </c>
      <c r="BE269" s="106">
        <f>IF(N269="základní",J269,0)</f>
        <v>0</v>
      </c>
      <c r="BF269" s="106">
        <f>IF(N269="snížená",J269,0)</f>
        <v>0</v>
      </c>
      <c r="BG269" s="106">
        <f>IF(N269="zákl. přenesená",J269,0)</f>
        <v>0</v>
      </c>
      <c r="BH269" s="106">
        <f>IF(N269="sníž. přenesená",J269,0)</f>
        <v>0</v>
      </c>
      <c r="BI269" s="106">
        <f>IF(N269="nulová",J269,0)</f>
        <v>0</v>
      </c>
      <c r="BJ269" s="9" t="s">
        <v>44</v>
      </c>
      <c r="BK269" s="106">
        <f>ROUND(I269*H269,2)</f>
        <v>0</v>
      </c>
      <c r="BL269" s="9" t="s">
        <v>93</v>
      </c>
      <c r="BM269" s="105" t="s">
        <v>355</v>
      </c>
    </row>
    <row r="270" spans="2:47" s="1" customFormat="1" ht="58.5">
      <c r="B270" s="18"/>
      <c r="D270" s="107" t="s">
        <v>95</v>
      </c>
      <c r="F270" s="108" t="s">
        <v>356</v>
      </c>
      <c r="I270" s="38"/>
      <c r="L270" s="18"/>
      <c r="M270" s="109"/>
      <c r="N270" s="26"/>
      <c r="O270" s="26"/>
      <c r="P270" s="26"/>
      <c r="Q270" s="26"/>
      <c r="R270" s="26"/>
      <c r="S270" s="26"/>
      <c r="T270" s="27"/>
      <c r="AT270" s="9" t="s">
        <v>95</v>
      </c>
      <c r="AU270" s="9" t="s">
        <v>46</v>
      </c>
    </row>
    <row r="271" spans="2:51" s="7" customFormat="1" ht="12">
      <c r="B271" s="110"/>
      <c r="D271" s="107" t="s">
        <v>97</v>
      </c>
      <c r="E271" s="111" t="s">
        <v>0</v>
      </c>
      <c r="F271" s="112" t="s">
        <v>357</v>
      </c>
      <c r="H271" s="113">
        <v>1</v>
      </c>
      <c r="I271" s="114"/>
      <c r="L271" s="110"/>
      <c r="M271" s="115"/>
      <c r="N271" s="116"/>
      <c r="O271" s="116"/>
      <c r="P271" s="116"/>
      <c r="Q271" s="116"/>
      <c r="R271" s="116"/>
      <c r="S271" s="116"/>
      <c r="T271" s="117"/>
      <c r="AT271" s="111" t="s">
        <v>97</v>
      </c>
      <c r="AU271" s="111" t="s">
        <v>46</v>
      </c>
      <c r="AV271" s="7" t="s">
        <v>46</v>
      </c>
      <c r="AW271" s="7" t="s">
        <v>22</v>
      </c>
      <c r="AX271" s="7" t="s">
        <v>43</v>
      </c>
      <c r="AY271" s="111" t="s">
        <v>86</v>
      </c>
    </row>
    <row r="272" spans="2:65" s="1" customFormat="1" ht="36" customHeight="1">
      <c r="B272" s="93"/>
      <c r="C272" s="94" t="s">
        <v>358</v>
      </c>
      <c r="D272" s="94" t="s">
        <v>88</v>
      </c>
      <c r="E272" s="95" t="s">
        <v>164</v>
      </c>
      <c r="F272" s="96" t="s">
        <v>359</v>
      </c>
      <c r="G272" s="97" t="s">
        <v>171</v>
      </c>
      <c r="H272" s="98">
        <v>1</v>
      </c>
      <c r="I272" s="99"/>
      <c r="J272" s="100">
        <f>ROUND(I272*H272,2)</f>
        <v>0</v>
      </c>
      <c r="K272" s="96" t="s">
        <v>0</v>
      </c>
      <c r="L272" s="18"/>
      <c r="M272" s="101" t="s">
        <v>0</v>
      </c>
      <c r="N272" s="102" t="s">
        <v>30</v>
      </c>
      <c r="O272" s="26"/>
      <c r="P272" s="103">
        <f>O272*H272</f>
        <v>0</v>
      </c>
      <c r="Q272" s="103">
        <v>0</v>
      </c>
      <c r="R272" s="103">
        <f>Q272*H272</f>
        <v>0</v>
      </c>
      <c r="S272" s="103">
        <v>0</v>
      </c>
      <c r="T272" s="104">
        <f>S272*H272</f>
        <v>0</v>
      </c>
      <c r="AR272" s="105" t="s">
        <v>93</v>
      </c>
      <c r="AT272" s="105" t="s">
        <v>88</v>
      </c>
      <c r="AU272" s="105" t="s">
        <v>46</v>
      </c>
      <c r="AY272" s="9" t="s">
        <v>86</v>
      </c>
      <c r="BE272" s="106">
        <f>IF(N272="základní",J272,0)</f>
        <v>0</v>
      </c>
      <c r="BF272" s="106">
        <f>IF(N272="snížená",J272,0)</f>
        <v>0</v>
      </c>
      <c r="BG272" s="106">
        <f>IF(N272="zákl. přenesená",J272,0)</f>
        <v>0</v>
      </c>
      <c r="BH272" s="106">
        <f>IF(N272="sníž. přenesená",J272,0)</f>
        <v>0</v>
      </c>
      <c r="BI272" s="106">
        <f>IF(N272="nulová",J272,0)</f>
        <v>0</v>
      </c>
      <c r="BJ272" s="9" t="s">
        <v>44</v>
      </c>
      <c r="BK272" s="106">
        <f>ROUND(I272*H272,2)</f>
        <v>0</v>
      </c>
      <c r="BL272" s="9" t="s">
        <v>93</v>
      </c>
      <c r="BM272" s="105" t="s">
        <v>360</v>
      </c>
    </row>
    <row r="273" spans="2:47" s="1" customFormat="1" ht="29.25">
      <c r="B273" s="18"/>
      <c r="D273" s="107" t="s">
        <v>95</v>
      </c>
      <c r="F273" s="108" t="s">
        <v>361</v>
      </c>
      <c r="I273" s="38"/>
      <c r="L273" s="18"/>
      <c r="M273" s="109"/>
      <c r="N273" s="26"/>
      <c r="O273" s="26"/>
      <c r="P273" s="26"/>
      <c r="Q273" s="26"/>
      <c r="R273" s="26"/>
      <c r="S273" s="26"/>
      <c r="T273" s="27"/>
      <c r="AT273" s="9" t="s">
        <v>95</v>
      </c>
      <c r="AU273" s="9" t="s">
        <v>46</v>
      </c>
    </row>
    <row r="274" spans="2:51" s="7" customFormat="1" ht="12">
      <c r="B274" s="110"/>
      <c r="D274" s="107" t="s">
        <v>97</v>
      </c>
      <c r="E274" s="111" t="s">
        <v>0</v>
      </c>
      <c r="F274" s="112" t="s">
        <v>362</v>
      </c>
      <c r="H274" s="113">
        <v>1</v>
      </c>
      <c r="I274" s="114"/>
      <c r="L274" s="110"/>
      <c r="M274" s="115"/>
      <c r="N274" s="116"/>
      <c r="O274" s="116"/>
      <c r="P274" s="116"/>
      <c r="Q274" s="116"/>
      <c r="R274" s="116"/>
      <c r="S274" s="116"/>
      <c r="T274" s="117"/>
      <c r="AT274" s="111" t="s">
        <v>97</v>
      </c>
      <c r="AU274" s="111" t="s">
        <v>46</v>
      </c>
      <c r="AV274" s="7" t="s">
        <v>46</v>
      </c>
      <c r="AW274" s="7" t="s">
        <v>22</v>
      </c>
      <c r="AX274" s="7" t="s">
        <v>43</v>
      </c>
      <c r="AY274" s="111" t="s">
        <v>86</v>
      </c>
    </row>
    <row r="275" spans="2:65" s="1" customFormat="1" ht="24" customHeight="1">
      <c r="B275" s="93"/>
      <c r="C275" s="94" t="s">
        <v>363</v>
      </c>
      <c r="D275" s="94" t="s">
        <v>88</v>
      </c>
      <c r="E275" s="95" t="s">
        <v>4</v>
      </c>
      <c r="F275" s="96" t="s">
        <v>364</v>
      </c>
      <c r="G275" s="97" t="s">
        <v>171</v>
      </c>
      <c r="H275" s="98">
        <v>1</v>
      </c>
      <c r="I275" s="99"/>
      <c r="J275" s="100">
        <f>ROUND(I275*H275,2)</f>
        <v>0</v>
      </c>
      <c r="K275" s="96" t="s">
        <v>0</v>
      </c>
      <c r="L275" s="18"/>
      <c r="M275" s="101" t="s">
        <v>0</v>
      </c>
      <c r="N275" s="102" t="s">
        <v>30</v>
      </c>
      <c r="O275" s="26"/>
      <c r="P275" s="103">
        <f>O275*H275</f>
        <v>0</v>
      </c>
      <c r="Q275" s="103">
        <v>0</v>
      </c>
      <c r="R275" s="103">
        <f>Q275*H275</f>
        <v>0</v>
      </c>
      <c r="S275" s="103">
        <v>0</v>
      </c>
      <c r="T275" s="104">
        <f>S275*H275</f>
        <v>0</v>
      </c>
      <c r="AR275" s="105" t="s">
        <v>93</v>
      </c>
      <c r="AT275" s="105" t="s">
        <v>88</v>
      </c>
      <c r="AU275" s="105" t="s">
        <v>46</v>
      </c>
      <c r="AY275" s="9" t="s">
        <v>86</v>
      </c>
      <c r="BE275" s="106">
        <f>IF(N275="základní",J275,0)</f>
        <v>0</v>
      </c>
      <c r="BF275" s="106">
        <f>IF(N275="snížená",J275,0)</f>
        <v>0</v>
      </c>
      <c r="BG275" s="106">
        <f>IF(N275="zákl. přenesená",J275,0)</f>
        <v>0</v>
      </c>
      <c r="BH275" s="106">
        <f>IF(N275="sníž. přenesená",J275,0)</f>
        <v>0</v>
      </c>
      <c r="BI275" s="106">
        <f>IF(N275="nulová",J275,0)</f>
        <v>0</v>
      </c>
      <c r="BJ275" s="9" t="s">
        <v>44</v>
      </c>
      <c r="BK275" s="106">
        <f>ROUND(I275*H275,2)</f>
        <v>0</v>
      </c>
      <c r="BL275" s="9" t="s">
        <v>93</v>
      </c>
      <c r="BM275" s="105" t="s">
        <v>365</v>
      </c>
    </row>
    <row r="276" spans="2:47" s="1" customFormat="1" ht="48.75">
      <c r="B276" s="18"/>
      <c r="D276" s="107" t="s">
        <v>95</v>
      </c>
      <c r="F276" s="108" t="s">
        <v>366</v>
      </c>
      <c r="I276" s="38"/>
      <c r="L276" s="18"/>
      <c r="M276" s="109"/>
      <c r="N276" s="26"/>
      <c r="O276" s="26"/>
      <c r="P276" s="26"/>
      <c r="Q276" s="26"/>
      <c r="R276" s="26"/>
      <c r="S276" s="26"/>
      <c r="T276" s="27"/>
      <c r="AT276" s="9" t="s">
        <v>95</v>
      </c>
      <c r="AU276" s="9" t="s">
        <v>46</v>
      </c>
    </row>
    <row r="277" spans="2:51" s="7" customFormat="1" ht="12">
      <c r="B277" s="110"/>
      <c r="D277" s="107" t="s">
        <v>97</v>
      </c>
      <c r="E277" s="111" t="s">
        <v>0</v>
      </c>
      <c r="F277" s="112" t="s">
        <v>367</v>
      </c>
      <c r="H277" s="113">
        <v>1</v>
      </c>
      <c r="I277" s="114"/>
      <c r="L277" s="110"/>
      <c r="M277" s="115"/>
      <c r="N277" s="116"/>
      <c r="O277" s="116"/>
      <c r="P277" s="116"/>
      <c r="Q277" s="116"/>
      <c r="R277" s="116"/>
      <c r="S277" s="116"/>
      <c r="T277" s="117"/>
      <c r="AT277" s="111" t="s">
        <v>97</v>
      </c>
      <c r="AU277" s="111" t="s">
        <v>46</v>
      </c>
      <c r="AV277" s="7" t="s">
        <v>46</v>
      </c>
      <c r="AW277" s="7" t="s">
        <v>22</v>
      </c>
      <c r="AX277" s="7" t="s">
        <v>43</v>
      </c>
      <c r="AY277" s="111" t="s">
        <v>86</v>
      </c>
    </row>
    <row r="278" spans="2:65" s="1" customFormat="1" ht="24" customHeight="1">
      <c r="B278" s="93"/>
      <c r="C278" s="94" t="s">
        <v>368</v>
      </c>
      <c r="D278" s="94" t="s">
        <v>88</v>
      </c>
      <c r="E278" s="95" t="s">
        <v>176</v>
      </c>
      <c r="F278" s="96" t="s">
        <v>369</v>
      </c>
      <c r="G278" s="97" t="s">
        <v>370</v>
      </c>
      <c r="H278" s="98">
        <v>200</v>
      </c>
      <c r="I278" s="99"/>
      <c r="J278" s="100">
        <f>ROUND(I278*H278,2)</f>
        <v>0</v>
      </c>
      <c r="K278" s="96" t="s">
        <v>0</v>
      </c>
      <c r="L278" s="18"/>
      <c r="M278" s="101" t="s">
        <v>0</v>
      </c>
      <c r="N278" s="102" t="s">
        <v>30</v>
      </c>
      <c r="O278" s="26"/>
      <c r="P278" s="103">
        <f>O278*H278</f>
        <v>0</v>
      </c>
      <c r="Q278" s="103">
        <v>0</v>
      </c>
      <c r="R278" s="103">
        <f>Q278*H278</f>
        <v>0</v>
      </c>
      <c r="S278" s="103">
        <v>0</v>
      </c>
      <c r="T278" s="104">
        <f>S278*H278</f>
        <v>0</v>
      </c>
      <c r="AR278" s="105" t="s">
        <v>93</v>
      </c>
      <c r="AT278" s="105" t="s">
        <v>88</v>
      </c>
      <c r="AU278" s="105" t="s">
        <v>46</v>
      </c>
      <c r="AY278" s="9" t="s">
        <v>86</v>
      </c>
      <c r="BE278" s="106">
        <f>IF(N278="základní",J278,0)</f>
        <v>0</v>
      </c>
      <c r="BF278" s="106">
        <f>IF(N278="snížená",J278,0)</f>
        <v>0</v>
      </c>
      <c r="BG278" s="106">
        <f>IF(N278="zákl. přenesená",J278,0)</f>
        <v>0</v>
      </c>
      <c r="BH278" s="106">
        <f>IF(N278="sníž. přenesená",J278,0)</f>
        <v>0</v>
      </c>
      <c r="BI278" s="106">
        <f>IF(N278="nulová",J278,0)</f>
        <v>0</v>
      </c>
      <c r="BJ278" s="9" t="s">
        <v>44</v>
      </c>
      <c r="BK278" s="106">
        <f>ROUND(I278*H278,2)</f>
        <v>0</v>
      </c>
      <c r="BL278" s="9" t="s">
        <v>93</v>
      </c>
      <c r="BM278" s="105" t="s">
        <v>371</v>
      </c>
    </row>
    <row r="279" spans="2:47" s="1" customFormat="1" ht="48.75">
      <c r="B279" s="18"/>
      <c r="D279" s="107" t="s">
        <v>95</v>
      </c>
      <c r="F279" s="108" t="s">
        <v>372</v>
      </c>
      <c r="I279" s="38"/>
      <c r="L279" s="18"/>
      <c r="M279" s="109"/>
      <c r="N279" s="26"/>
      <c r="O279" s="26"/>
      <c r="P279" s="26"/>
      <c r="Q279" s="26"/>
      <c r="R279" s="26"/>
      <c r="S279" s="26"/>
      <c r="T279" s="27"/>
      <c r="AT279" s="9" t="s">
        <v>95</v>
      </c>
      <c r="AU279" s="9" t="s">
        <v>46</v>
      </c>
    </row>
    <row r="280" spans="2:51" s="7" customFormat="1" ht="12">
      <c r="B280" s="110"/>
      <c r="D280" s="107" t="s">
        <v>97</v>
      </c>
      <c r="E280" s="111" t="s">
        <v>0</v>
      </c>
      <c r="F280" s="112" t="s">
        <v>373</v>
      </c>
      <c r="H280" s="113">
        <v>200</v>
      </c>
      <c r="I280" s="114"/>
      <c r="L280" s="110"/>
      <c r="M280" s="115"/>
      <c r="N280" s="116"/>
      <c r="O280" s="116"/>
      <c r="P280" s="116"/>
      <c r="Q280" s="116"/>
      <c r="R280" s="116"/>
      <c r="S280" s="116"/>
      <c r="T280" s="117"/>
      <c r="AT280" s="111" t="s">
        <v>97</v>
      </c>
      <c r="AU280" s="111" t="s">
        <v>46</v>
      </c>
      <c r="AV280" s="7" t="s">
        <v>46</v>
      </c>
      <c r="AW280" s="7" t="s">
        <v>22</v>
      </c>
      <c r="AX280" s="7" t="s">
        <v>43</v>
      </c>
      <c r="AY280" s="111" t="s">
        <v>86</v>
      </c>
    </row>
    <row r="281" spans="2:65" s="1" customFormat="1" ht="24" customHeight="1">
      <c r="B281" s="93"/>
      <c r="C281" s="94" t="s">
        <v>374</v>
      </c>
      <c r="D281" s="94" t="s">
        <v>88</v>
      </c>
      <c r="E281" s="95" t="s">
        <v>375</v>
      </c>
      <c r="F281" s="96" t="s">
        <v>376</v>
      </c>
      <c r="G281" s="97" t="s">
        <v>91</v>
      </c>
      <c r="H281" s="98">
        <v>4222.465</v>
      </c>
      <c r="I281" s="99"/>
      <c r="J281" s="100">
        <f>ROUND(I281*H281,2)</f>
        <v>0</v>
      </c>
      <c r="K281" s="96" t="s">
        <v>92</v>
      </c>
      <c r="L281" s="18"/>
      <c r="M281" s="101" t="s">
        <v>0</v>
      </c>
      <c r="N281" s="102" t="s">
        <v>30</v>
      </c>
      <c r="O281" s="26"/>
      <c r="P281" s="103">
        <f>O281*H281</f>
        <v>0</v>
      </c>
      <c r="Q281" s="103">
        <v>0</v>
      </c>
      <c r="R281" s="103">
        <f>Q281*H281</f>
        <v>0</v>
      </c>
      <c r="S281" s="103">
        <v>0</v>
      </c>
      <c r="T281" s="104">
        <f>S281*H281</f>
        <v>0</v>
      </c>
      <c r="AR281" s="105" t="s">
        <v>93</v>
      </c>
      <c r="AT281" s="105" t="s">
        <v>88</v>
      </c>
      <c r="AU281" s="105" t="s">
        <v>46</v>
      </c>
      <c r="AY281" s="9" t="s">
        <v>86</v>
      </c>
      <c r="BE281" s="106">
        <f>IF(N281="základní",J281,0)</f>
        <v>0</v>
      </c>
      <c r="BF281" s="106">
        <f>IF(N281="snížená",J281,0)</f>
        <v>0</v>
      </c>
      <c r="BG281" s="106">
        <f>IF(N281="zákl. přenesená",J281,0)</f>
        <v>0</v>
      </c>
      <c r="BH281" s="106">
        <f>IF(N281="sníž. přenesená",J281,0)</f>
        <v>0</v>
      </c>
      <c r="BI281" s="106">
        <f>IF(N281="nulová",J281,0)</f>
        <v>0</v>
      </c>
      <c r="BJ281" s="9" t="s">
        <v>44</v>
      </c>
      <c r="BK281" s="106">
        <f>ROUND(I281*H281,2)</f>
        <v>0</v>
      </c>
      <c r="BL281" s="9" t="s">
        <v>93</v>
      </c>
      <c r="BM281" s="105" t="s">
        <v>377</v>
      </c>
    </row>
    <row r="282" spans="2:47" s="1" customFormat="1" ht="29.25">
      <c r="B282" s="18"/>
      <c r="D282" s="107" t="s">
        <v>95</v>
      </c>
      <c r="F282" s="108" t="s">
        <v>378</v>
      </c>
      <c r="I282" s="38"/>
      <c r="L282" s="18"/>
      <c r="M282" s="109"/>
      <c r="N282" s="26"/>
      <c r="O282" s="26"/>
      <c r="P282" s="26"/>
      <c r="Q282" s="26"/>
      <c r="R282" s="26"/>
      <c r="S282" s="26"/>
      <c r="T282" s="27"/>
      <c r="AT282" s="9" t="s">
        <v>95</v>
      </c>
      <c r="AU282" s="9" t="s">
        <v>46</v>
      </c>
    </row>
    <row r="283" spans="2:51" s="7" customFormat="1" ht="22.5">
      <c r="B283" s="110"/>
      <c r="D283" s="107" t="s">
        <v>97</v>
      </c>
      <c r="E283" s="111" t="s">
        <v>0</v>
      </c>
      <c r="F283" s="112" t="s">
        <v>379</v>
      </c>
      <c r="H283" s="113">
        <v>1086.77</v>
      </c>
      <c r="I283" s="114"/>
      <c r="L283" s="110"/>
      <c r="M283" s="115"/>
      <c r="N283" s="116"/>
      <c r="O283" s="116"/>
      <c r="P283" s="116"/>
      <c r="Q283" s="116"/>
      <c r="R283" s="116"/>
      <c r="S283" s="116"/>
      <c r="T283" s="117"/>
      <c r="AT283" s="111" t="s">
        <v>97</v>
      </c>
      <c r="AU283" s="111" t="s">
        <v>46</v>
      </c>
      <c r="AV283" s="7" t="s">
        <v>46</v>
      </c>
      <c r="AW283" s="7" t="s">
        <v>22</v>
      </c>
      <c r="AX283" s="7" t="s">
        <v>43</v>
      </c>
      <c r="AY283" s="111" t="s">
        <v>86</v>
      </c>
    </row>
    <row r="284" spans="2:51" s="7" customFormat="1" ht="33.75">
      <c r="B284" s="110"/>
      <c r="D284" s="107" t="s">
        <v>97</v>
      </c>
      <c r="E284" s="111" t="s">
        <v>0</v>
      </c>
      <c r="F284" s="112" t="s">
        <v>380</v>
      </c>
      <c r="H284" s="113">
        <v>1935.2</v>
      </c>
      <c r="I284" s="114"/>
      <c r="L284" s="110"/>
      <c r="M284" s="115"/>
      <c r="N284" s="116"/>
      <c r="O284" s="116"/>
      <c r="P284" s="116"/>
      <c r="Q284" s="116"/>
      <c r="R284" s="116"/>
      <c r="S284" s="116"/>
      <c r="T284" s="117"/>
      <c r="AT284" s="111" t="s">
        <v>97</v>
      </c>
      <c r="AU284" s="111" t="s">
        <v>46</v>
      </c>
      <c r="AV284" s="7" t="s">
        <v>46</v>
      </c>
      <c r="AW284" s="7" t="s">
        <v>22</v>
      </c>
      <c r="AX284" s="7" t="s">
        <v>43</v>
      </c>
      <c r="AY284" s="111" t="s">
        <v>86</v>
      </c>
    </row>
    <row r="285" spans="2:51" s="7" customFormat="1" ht="22.5">
      <c r="B285" s="110"/>
      <c r="D285" s="107" t="s">
        <v>97</v>
      </c>
      <c r="E285" s="111" t="s">
        <v>0</v>
      </c>
      <c r="F285" s="112" t="s">
        <v>381</v>
      </c>
      <c r="H285" s="113">
        <v>1200.495</v>
      </c>
      <c r="I285" s="114"/>
      <c r="L285" s="110"/>
      <c r="M285" s="115"/>
      <c r="N285" s="116"/>
      <c r="O285" s="116"/>
      <c r="P285" s="116"/>
      <c r="Q285" s="116"/>
      <c r="R285" s="116"/>
      <c r="S285" s="116"/>
      <c r="T285" s="117"/>
      <c r="AT285" s="111" t="s">
        <v>97</v>
      </c>
      <c r="AU285" s="111" t="s">
        <v>46</v>
      </c>
      <c r="AV285" s="7" t="s">
        <v>46</v>
      </c>
      <c r="AW285" s="7" t="s">
        <v>22</v>
      </c>
      <c r="AX285" s="7" t="s">
        <v>43</v>
      </c>
      <c r="AY285" s="111" t="s">
        <v>86</v>
      </c>
    </row>
    <row r="286" spans="2:65" s="1" customFormat="1" ht="24" customHeight="1">
      <c r="B286" s="93"/>
      <c r="C286" s="94" t="s">
        <v>382</v>
      </c>
      <c r="D286" s="94" t="s">
        <v>88</v>
      </c>
      <c r="E286" s="95" t="s">
        <v>383</v>
      </c>
      <c r="F286" s="96" t="s">
        <v>384</v>
      </c>
      <c r="G286" s="97" t="s">
        <v>91</v>
      </c>
      <c r="H286" s="98">
        <v>506695.8</v>
      </c>
      <c r="I286" s="99"/>
      <c r="J286" s="100">
        <f>ROUND(I286*H286,2)</f>
        <v>0</v>
      </c>
      <c r="K286" s="96" t="s">
        <v>92</v>
      </c>
      <c r="L286" s="18"/>
      <c r="M286" s="101" t="s">
        <v>0</v>
      </c>
      <c r="N286" s="102" t="s">
        <v>30</v>
      </c>
      <c r="O286" s="26"/>
      <c r="P286" s="103">
        <f>O286*H286</f>
        <v>0</v>
      </c>
      <c r="Q286" s="103">
        <v>0</v>
      </c>
      <c r="R286" s="103">
        <f>Q286*H286</f>
        <v>0</v>
      </c>
      <c r="S286" s="103">
        <v>0</v>
      </c>
      <c r="T286" s="104">
        <f>S286*H286</f>
        <v>0</v>
      </c>
      <c r="AR286" s="105" t="s">
        <v>93</v>
      </c>
      <c r="AT286" s="105" t="s">
        <v>88</v>
      </c>
      <c r="AU286" s="105" t="s">
        <v>46</v>
      </c>
      <c r="AY286" s="9" t="s">
        <v>86</v>
      </c>
      <c r="BE286" s="106">
        <f>IF(N286="základní",J286,0)</f>
        <v>0</v>
      </c>
      <c r="BF286" s="106">
        <f>IF(N286="snížená",J286,0)</f>
        <v>0</v>
      </c>
      <c r="BG286" s="106">
        <f>IF(N286="zákl. přenesená",J286,0)</f>
        <v>0</v>
      </c>
      <c r="BH286" s="106">
        <f>IF(N286="sníž. přenesená",J286,0)</f>
        <v>0</v>
      </c>
      <c r="BI286" s="106">
        <f>IF(N286="nulová",J286,0)</f>
        <v>0</v>
      </c>
      <c r="BJ286" s="9" t="s">
        <v>44</v>
      </c>
      <c r="BK286" s="106">
        <f>ROUND(I286*H286,2)</f>
        <v>0</v>
      </c>
      <c r="BL286" s="9" t="s">
        <v>93</v>
      </c>
      <c r="BM286" s="105" t="s">
        <v>385</v>
      </c>
    </row>
    <row r="287" spans="2:47" s="1" customFormat="1" ht="19.5">
      <c r="B287" s="18"/>
      <c r="D287" s="107" t="s">
        <v>95</v>
      </c>
      <c r="F287" s="108" t="s">
        <v>384</v>
      </c>
      <c r="I287" s="38"/>
      <c r="L287" s="18"/>
      <c r="M287" s="109"/>
      <c r="N287" s="26"/>
      <c r="O287" s="26"/>
      <c r="P287" s="26"/>
      <c r="Q287" s="26"/>
      <c r="R287" s="26"/>
      <c r="S287" s="26"/>
      <c r="T287" s="27"/>
      <c r="AT287" s="9" t="s">
        <v>95</v>
      </c>
      <c r="AU287" s="9" t="s">
        <v>46</v>
      </c>
    </row>
    <row r="288" spans="2:51" s="7" customFormat="1" ht="22.5">
      <c r="B288" s="110"/>
      <c r="D288" s="107" t="s">
        <v>97</v>
      </c>
      <c r="E288" s="111" t="s">
        <v>0</v>
      </c>
      <c r="F288" s="112" t="s">
        <v>386</v>
      </c>
      <c r="H288" s="113">
        <v>130412.4</v>
      </c>
      <c r="I288" s="114"/>
      <c r="L288" s="110"/>
      <c r="M288" s="115"/>
      <c r="N288" s="116"/>
      <c r="O288" s="116"/>
      <c r="P288" s="116"/>
      <c r="Q288" s="116"/>
      <c r="R288" s="116"/>
      <c r="S288" s="116"/>
      <c r="T288" s="117"/>
      <c r="AT288" s="111" t="s">
        <v>97</v>
      </c>
      <c r="AU288" s="111" t="s">
        <v>46</v>
      </c>
      <c r="AV288" s="7" t="s">
        <v>46</v>
      </c>
      <c r="AW288" s="7" t="s">
        <v>22</v>
      </c>
      <c r="AX288" s="7" t="s">
        <v>43</v>
      </c>
      <c r="AY288" s="111" t="s">
        <v>86</v>
      </c>
    </row>
    <row r="289" spans="2:51" s="7" customFormat="1" ht="33.75">
      <c r="B289" s="110"/>
      <c r="D289" s="107" t="s">
        <v>97</v>
      </c>
      <c r="E289" s="111" t="s">
        <v>0</v>
      </c>
      <c r="F289" s="112" t="s">
        <v>387</v>
      </c>
      <c r="H289" s="113">
        <v>232224</v>
      </c>
      <c r="I289" s="114"/>
      <c r="L289" s="110"/>
      <c r="M289" s="115"/>
      <c r="N289" s="116"/>
      <c r="O289" s="116"/>
      <c r="P289" s="116"/>
      <c r="Q289" s="116"/>
      <c r="R289" s="116"/>
      <c r="S289" s="116"/>
      <c r="T289" s="117"/>
      <c r="AT289" s="111" t="s">
        <v>97</v>
      </c>
      <c r="AU289" s="111" t="s">
        <v>46</v>
      </c>
      <c r="AV289" s="7" t="s">
        <v>46</v>
      </c>
      <c r="AW289" s="7" t="s">
        <v>22</v>
      </c>
      <c r="AX289" s="7" t="s">
        <v>43</v>
      </c>
      <c r="AY289" s="111" t="s">
        <v>86</v>
      </c>
    </row>
    <row r="290" spans="2:51" s="7" customFormat="1" ht="22.5">
      <c r="B290" s="110"/>
      <c r="D290" s="107" t="s">
        <v>97</v>
      </c>
      <c r="E290" s="111" t="s">
        <v>0</v>
      </c>
      <c r="F290" s="112" t="s">
        <v>388</v>
      </c>
      <c r="H290" s="113">
        <v>144059.4</v>
      </c>
      <c r="I290" s="114"/>
      <c r="L290" s="110"/>
      <c r="M290" s="115"/>
      <c r="N290" s="116"/>
      <c r="O290" s="116"/>
      <c r="P290" s="116"/>
      <c r="Q290" s="116"/>
      <c r="R290" s="116"/>
      <c r="S290" s="116"/>
      <c r="T290" s="117"/>
      <c r="AT290" s="111" t="s">
        <v>97</v>
      </c>
      <c r="AU290" s="111" t="s">
        <v>46</v>
      </c>
      <c r="AV290" s="7" t="s">
        <v>46</v>
      </c>
      <c r="AW290" s="7" t="s">
        <v>22</v>
      </c>
      <c r="AX290" s="7" t="s">
        <v>43</v>
      </c>
      <c r="AY290" s="111" t="s">
        <v>86</v>
      </c>
    </row>
    <row r="291" spans="2:65" s="1" customFormat="1" ht="24" customHeight="1">
      <c r="B291" s="93"/>
      <c r="C291" s="94" t="s">
        <v>389</v>
      </c>
      <c r="D291" s="94" t="s">
        <v>88</v>
      </c>
      <c r="E291" s="95" t="s">
        <v>390</v>
      </c>
      <c r="F291" s="96" t="s">
        <v>391</v>
      </c>
      <c r="G291" s="97" t="s">
        <v>91</v>
      </c>
      <c r="H291" s="98">
        <v>4222.465</v>
      </c>
      <c r="I291" s="99"/>
      <c r="J291" s="100">
        <f>ROUND(I291*H291,2)</f>
        <v>0</v>
      </c>
      <c r="K291" s="96" t="s">
        <v>92</v>
      </c>
      <c r="L291" s="18"/>
      <c r="M291" s="101" t="s">
        <v>0</v>
      </c>
      <c r="N291" s="102" t="s">
        <v>30</v>
      </c>
      <c r="O291" s="26"/>
      <c r="P291" s="103">
        <f>O291*H291</f>
        <v>0</v>
      </c>
      <c r="Q291" s="103">
        <v>0</v>
      </c>
      <c r="R291" s="103">
        <f>Q291*H291</f>
        <v>0</v>
      </c>
      <c r="S291" s="103">
        <v>0</v>
      </c>
      <c r="T291" s="104">
        <f>S291*H291</f>
        <v>0</v>
      </c>
      <c r="AR291" s="105" t="s">
        <v>93</v>
      </c>
      <c r="AT291" s="105" t="s">
        <v>88</v>
      </c>
      <c r="AU291" s="105" t="s">
        <v>46</v>
      </c>
      <c r="AY291" s="9" t="s">
        <v>86</v>
      </c>
      <c r="BE291" s="106">
        <f>IF(N291="základní",J291,0)</f>
        <v>0</v>
      </c>
      <c r="BF291" s="106">
        <f>IF(N291="snížená",J291,0)</f>
        <v>0</v>
      </c>
      <c r="BG291" s="106">
        <f>IF(N291="zákl. přenesená",J291,0)</f>
        <v>0</v>
      </c>
      <c r="BH291" s="106">
        <f>IF(N291="sníž. přenesená",J291,0)</f>
        <v>0</v>
      </c>
      <c r="BI291" s="106">
        <f>IF(N291="nulová",J291,0)</f>
        <v>0</v>
      </c>
      <c r="BJ291" s="9" t="s">
        <v>44</v>
      </c>
      <c r="BK291" s="106">
        <f>ROUND(I291*H291,2)</f>
        <v>0</v>
      </c>
      <c r="BL291" s="9" t="s">
        <v>93</v>
      </c>
      <c r="BM291" s="105" t="s">
        <v>392</v>
      </c>
    </row>
    <row r="292" spans="2:47" s="1" customFormat="1" ht="29.25">
      <c r="B292" s="18"/>
      <c r="D292" s="107" t="s">
        <v>95</v>
      </c>
      <c r="F292" s="108" t="s">
        <v>393</v>
      </c>
      <c r="I292" s="38"/>
      <c r="L292" s="18"/>
      <c r="M292" s="109"/>
      <c r="N292" s="26"/>
      <c r="O292" s="26"/>
      <c r="P292" s="26"/>
      <c r="Q292" s="26"/>
      <c r="R292" s="26"/>
      <c r="S292" s="26"/>
      <c r="T292" s="27"/>
      <c r="AT292" s="9" t="s">
        <v>95</v>
      </c>
      <c r="AU292" s="9" t="s">
        <v>46</v>
      </c>
    </row>
    <row r="293" spans="2:51" s="7" customFormat="1" ht="22.5">
      <c r="B293" s="110"/>
      <c r="D293" s="107" t="s">
        <v>97</v>
      </c>
      <c r="E293" s="111" t="s">
        <v>0</v>
      </c>
      <c r="F293" s="112" t="s">
        <v>379</v>
      </c>
      <c r="H293" s="113">
        <v>1086.77</v>
      </c>
      <c r="I293" s="114"/>
      <c r="L293" s="110"/>
      <c r="M293" s="115"/>
      <c r="N293" s="116"/>
      <c r="O293" s="116"/>
      <c r="P293" s="116"/>
      <c r="Q293" s="116"/>
      <c r="R293" s="116"/>
      <c r="S293" s="116"/>
      <c r="T293" s="117"/>
      <c r="AT293" s="111" t="s">
        <v>97</v>
      </c>
      <c r="AU293" s="111" t="s">
        <v>46</v>
      </c>
      <c r="AV293" s="7" t="s">
        <v>46</v>
      </c>
      <c r="AW293" s="7" t="s">
        <v>22</v>
      </c>
      <c r="AX293" s="7" t="s">
        <v>43</v>
      </c>
      <c r="AY293" s="111" t="s">
        <v>86</v>
      </c>
    </row>
    <row r="294" spans="2:51" s="7" customFormat="1" ht="33.75">
      <c r="B294" s="110"/>
      <c r="D294" s="107" t="s">
        <v>97</v>
      </c>
      <c r="E294" s="111" t="s">
        <v>0</v>
      </c>
      <c r="F294" s="112" t="s">
        <v>380</v>
      </c>
      <c r="H294" s="113">
        <v>1935.2</v>
      </c>
      <c r="I294" s="114"/>
      <c r="L294" s="110"/>
      <c r="M294" s="115"/>
      <c r="N294" s="116"/>
      <c r="O294" s="116"/>
      <c r="P294" s="116"/>
      <c r="Q294" s="116"/>
      <c r="R294" s="116"/>
      <c r="S294" s="116"/>
      <c r="T294" s="117"/>
      <c r="AT294" s="111" t="s">
        <v>97</v>
      </c>
      <c r="AU294" s="111" t="s">
        <v>46</v>
      </c>
      <c r="AV294" s="7" t="s">
        <v>46</v>
      </c>
      <c r="AW294" s="7" t="s">
        <v>22</v>
      </c>
      <c r="AX294" s="7" t="s">
        <v>43</v>
      </c>
      <c r="AY294" s="111" t="s">
        <v>86</v>
      </c>
    </row>
    <row r="295" spans="2:51" s="7" customFormat="1" ht="22.5">
      <c r="B295" s="110"/>
      <c r="D295" s="107" t="s">
        <v>97</v>
      </c>
      <c r="E295" s="111" t="s">
        <v>0</v>
      </c>
      <c r="F295" s="112" t="s">
        <v>381</v>
      </c>
      <c r="H295" s="113">
        <v>1200.495</v>
      </c>
      <c r="I295" s="114"/>
      <c r="L295" s="110"/>
      <c r="M295" s="115"/>
      <c r="N295" s="116"/>
      <c r="O295" s="116"/>
      <c r="P295" s="116"/>
      <c r="Q295" s="116"/>
      <c r="R295" s="116"/>
      <c r="S295" s="116"/>
      <c r="T295" s="117"/>
      <c r="AT295" s="111" t="s">
        <v>97</v>
      </c>
      <c r="AU295" s="111" t="s">
        <v>46</v>
      </c>
      <c r="AV295" s="7" t="s">
        <v>46</v>
      </c>
      <c r="AW295" s="7" t="s">
        <v>22</v>
      </c>
      <c r="AX295" s="7" t="s">
        <v>43</v>
      </c>
      <c r="AY295" s="111" t="s">
        <v>86</v>
      </c>
    </row>
    <row r="296" spans="2:65" s="1" customFormat="1" ht="16.5" customHeight="1">
      <c r="B296" s="93"/>
      <c r="C296" s="94" t="s">
        <v>394</v>
      </c>
      <c r="D296" s="94" t="s">
        <v>88</v>
      </c>
      <c r="E296" s="95" t="s">
        <v>395</v>
      </c>
      <c r="F296" s="96" t="s">
        <v>396</v>
      </c>
      <c r="G296" s="97" t="s">
        <v>91</v>
      </c>
      <c r="H296" s="98">
        <v>4222.465</v>
      </c>
      <c r="I296" s="99"/>
      <c r="J296" s="100">
        <f>ROUND(I296*H296,2)</f>
        <v>0</v>
      </c>
      <c r="K296" s="96" t="s">
        <v>92</v>
      </c>
      <c r="L296" s="18"/>
      <c r="M296" s="101" t="s">
        <v>0</v>
      </c>
      <c r="N296" s="102" t="s">
        <v>30</v>
      </c>
      <c r="O296" s="26"/>
      <c r="P296" s="103">
        <f>O296*H296</f>
        <v>0</v>
      </c>
      <c r="Q296" s="103">
        <v>0</v>
      </c>
      <c r="R296" s="103">
        <f>Q296*H296</f>
        <v>0</v>
      </c>
      <c r="S296" s="103">
        <v>0</v>
      </c>
      <c r="T296" s="104">
        <f>S296*H296</f>
        <v>0</v>
      </c>
      <c r="AR296" s="105" t="s">
        <v>93</v>
      </c>
      <c r="AT296" s="105" t="s">
        <v>88</v>
      </c>
      <c r="AU296" s="105" t="s">
        <v>46</v>
      </c>
      <c r="AY296" s="9" t="s">
        <v>86</v>
      </c>
      <c r="BE296" s="106">
        <f>IF(N296="základní",J296,0)</f>
        <v>0</v>
      </c>
      <c r="BF296" s="106">
        <f>IF(N296="snížená",J296,0)</f>
        <v>0</v>
      </c>
      <c r="BG296" s="106">
        <f>IF(N296="zákl. přenesená",J296,0)</f>
        <v>0</v>
      </c>
      <c r="BH296" s="106">
        <f>IF(N296="sníž. přenesená",J296,0)</f>
        <v>0</v>
      </c>
      <c r="BI296" s="106">
        <f>IF(N296="nulová",J296,0)</f>
        <v>0</v>
      </c>
      <c r="BJ296" s="9" t="s">
        <v>44</v>
      </c>
      <c r="BK296" s="106">
        <f>ROUND(I296*H296,2)</f>
        <v>0</v>
      </c>
      <c r="BL296" s="9" t="s">
        <v>93</v>
      </c>
      <c r="BM296" s="105" t="s">
        <v>397</v>
      </c>
    </row>
    <row r="297" spans="2:47" s="1" customFormat="1" ht="19.5">
      <c r="B297" s="18"/>
      <c r="D297" s="107" t="s">
        <v>95</v>
      </c>
      <c r="F297" s="108" t="s">
        <v>398</v>
      </c>
      <c r="I297" s="38"/>
      <c r="L297" s="18"/>
      <c r="M297" s="109"/>
      <c r="N297" s="26"/>
      <c r="O297" s="26"/>
      <c r="P297" s="26"/>
      <c r="Q297" s="26"/>
      <c r="R297" s="26"/>
      <c r="S297" s="26"/>
      <c r="T297" s="27"/>
      <c r="AT297" s="9" t="s">
        <v>95</v>
      </c>
      <c r="AU297" s="9" t="s">
        <v>46</v>
      </c>
    </row>
    <row r="298" spans="2:51" s="7" customFormat="1" ht="22.5">
      <c r="B298" s="110"/>
      <c r="D298" s="107" t="s">
        <v>97</v>
      </c>
      <c r="E298" s="111" t="s">
        <v>0</v>
      </c>
      <c r="F298" s="112" t="s">
        <v>379</v>
      </c>
      <c r="H298" s="113">
        <v>1086.77</v>
      </c>
      <c r="I298" s="114"/>
      <c r="L298" s="110"/>
      <c r="M298" s="115"/>
      <c r="N298" s="116"/>
      <c r="O298" s="116"/>
      <c r="P298" s="116"/>
      <c r="Q298" s="116"/>
      <c r="R298" s="116"/>
      <c r="S298" s="116"/>
      <c r="T298" s="117"/>
      <c r="AT298" s="111" t="s">
        <v>97</v>
      </c>
      <c r="AU298" s="111" t="s">
        <v>46</v>
      </c>
      <c r="AV298" s="7" t="s">
        <v>46</v>
      </c>
      <c r="AW298" s="7" t="s">
        <v>22</v>
      </c>
      <c r="AX298" s="7" t="s">
        <v>43</v>
      </c>
      <c r="AY298" s="111" t="s">
        <v>86</v>
      </c>
    </row>
    <row r="299" spans="2:51" s="7" customFormat="1" ht="33.75">
      <c r="B299" s="110"/>
      <c r="D299" s="107" t="s">
        <v>97</v>
      </c>
      <c r="E299" s="111" t="s">
        <v>0</v>
      </c>
      <c r="F299" s="112" t="s">
        <v>380</v>
      </c>
      <c r="H299" s="113">
        <v>1935.2</v>
      </c>
      <c r="I299" s="114"/>
      <c r="L299" s="110"/>
      <c r="M299" s="115"/>
      <c r="N299" s="116"/>
      <c r="O299" s="116"/>
      <c r="P299" s="116"/>
      <c r="Q299" s="116"/>
      <c r="R299" s="116"/>
      <c r="S299" s="116"/>
      <c r="T299" s="117"/>
      <c r="AT299" s="111" t="s">
        <v>97</v>
      </c>
      <c r="AU299" s="111" t="s">
        <v>46</v>
      </c>
      <c r="AV299" s="7" t="s">
        <v>46</v>
      </c>
      <c r="AW299" s="7" t="s">
        <v>22</v>
      </c>
      <c r="AX299" s="7" t="s">
        <v>43</v>
      </c>
      <c r="AY299" s="111" t="s">
        <v>86</v>
      </c>
    </row>
    <row r="300" spans="2:51" s="7" customFormat="1" ht="22.5">
      <c r="B300" s="110"/>
      <c r="D300" s="107" t="s">
        <v>97</v>
      </c>
      <c r="E300" s="111" t="s">
        <v>0</v>
      </c>
      <c r="F300" s="112" t="s">
        <v>381</v>
      </c>
      <c r="H300" s="113">
        <v>1200.495</v>
      </c>
      <c r="I300" s="114"/>
      <c r="L300" s="110"/>
      <c r="M300" s="115"/>
      <c r="N300" s="116"/>
      <c r="O300" s="116"/>
      <c r="P300" s="116"/>
      <c r="Q300" s="116"/>
      <c r="R300" s="116"/>
      <c r="S300" s="116"/>
      <c r="T300" s="117"/>
      <c r="AT300" s="111" t="s">
        <v>97</v>
      </c>
      <c r="AU300" s="111" t="s">
        <v>46</v>
      </c>
      <c r="AV300" s="7" t="s">
        <v>46</v>
      </c>
      <c r="AW300" s="7" t="s">
        <v>22</v>
      </c>
      <c r="AX300" s="7" t="s">
        <v>43</v>
      </c>
      <c r="AY300" s="111" t="s">
        <v>86</v>
      </c>
    </row>
    <row r="301" spans="2:65" s="1" customFormat="1" ht="16.5" customHeight="1">
      <c r="B301" s="93"/>
      <c r="C301" s="94" t="s">
        <v>399</v>
      </c>
      <c r="D301" s="94" t="s">
        <v>88</v>
      </c>
      <c r="E301" s="95" t="s">
        <v>400</v>
      </c>
      <c r="F301" s="96" t="s">
        <v>401</v>
      </c>
      <c r="G301" s="97" t="s">
        <v>91</v>
      </c>
      <c r="H301" s="98">
        <v>506695.8</v>
      </c>
      <c r="I301" s="99"/>
      <c r="J301" s="100">
        <f>ROUND(I301*H301,2)</f>
        <v>0</v>
      </c>
      <c r="K301" s="96" t="s">
        <v>92</v>
      </c>
      <c r="L301" s="18"/>
      <c r="M301" s="101" t="s">
        <v>0</v>
      </c>
      <c r="N301" s="102" t="s">
        <v>30</v>
      </c>
      <c r="O301" s="26"/>
      <c r="P301" s="103">
        <f>O301*H301</f>
        <v>0</v>
      </c>
      <c r="Q301" s="103">
        <v>0</v>
      </c>
      <c r="R301" s="103">
        <f>Q301*H301</f>
        <v>0</v>
      </c>
      <c r="S301" s="103">
        <v>0</v>
      </c>
      <c r="T301" s="104">
        <f>S301*H301</f>
        <v>0</v>
      </c>
      <c r="AR301" s="105" t="s">
        <v>93</v>
      </c>
      <c r="AT301" s="105" t="s">
        <v>88</v>
      </c>
      <c r="AU301" s="105" t="s">
        <v>46</v>
      </c>
      <c r="AY301" s="9" t="s">
        <v>86</v>
      </c>
      <c r="BE301" s="106">
        <f>IF(N301="základní",J301,0)</f>
        <v>0</v>
      </c>
      <c r="BF301" s="106">
        <f>IF(N301="snížená",J301,0)</f>
        <v>0</v>
      </c>
      <c r="BG301" s="106">
        <f>IF(N301="zákl. přenesená",J301,0)</f>
        <v>0</v>
      </c>
      <c r="BH301" s="106">
        <f>IF(N301="sníž. přenesená",J301,0)</f>
        <v>0</v>
      </c>
      <c r="BI301" s="106">
        <f>IF(N301="nulová",J301,0)</f>
        <v>0</v>
      </c>
      <c r="BJ301" s="9" t="s">
        <v>44</v>
      </c>
      <c r="BK301" s="106">
        <f>ROUND(I301*H301,2)</f>
        <v>0</v>
      </c>
      <c r="BL301" s="9" t="s">
        <v>93</v>
      </c>
      <c r="BM301" s="105" t="s">
        <v>402</v>
      </c>
    </row>
    <row r="302" spans="2:47" s="1" customFormat="1" ht="19.5">
      <c r="B302" s="18"/>
      <c r="D302" s="107" t="s">
        <v>95</v>
      </c>
      <c r="F302" s="108" t="s">
        <v>403</v>
      </c>
      <c r="I302" s="38"/>
      <c r="L302" s="18"/>
      <c r="M302" s="109"/>
      <c r="N302" s="26"/>
      <c r="O302" s="26"/>
      <c r="P302" s="26"/>
      <c r="Q302" s="26"/>
      <c r="R302" s="26"/>
      <c r="S302" s="26"/>
      <c r="T302" s="27"/>
      <c r="AT302" s="9" t="s">
        <v>95</v>
      </c>
      <c r="AU302" s="9" t="s">
        <v>46</v>
      </c>
    </row>
    <row r="303" spans="2:51" s="7" customFormat="1" ht="22.5">
      <c r="B303" s="110"/>
      <c r="D303" s="107" t="s">
        <v>97</v>
      </c>
      <c r="E303" s="111" t="s">
        <v>0</v>
      </c>
      <c r="F303" s="112" t="s">
        <v>386</v>
      </c>
      <c r="H303" s="113">
        <v>130412.4</v>
      </c>
      <c r="I303" s="114"/>
      <c r="L303" s="110"/>
      <c r="M303" s="115"/>
      <c r="N303" s="116"/>
      <c r="O303" s="116"/>
      <c r="P303" s="116"/>
      <c r="Q303" s="116"/>
      <c r="R303" s="116"/>
      <c r="S303" s="116"/>
      <c r="T303" s="117"/>
      <c r="AT303" s="111" t="s">
        <v>97</v>
      </c>
      <c r="AU303" s="111" t="s">
        <v>46</v>
      </c>
      <c r="AV303" s="7" t="s">
        <v>46</v>
      </c>
      <c r="AW303" s="7" t="s">
        <v>22</v>
      </c>
      <c r="AX303" s="7" t="s">
        <v>43</v>
      </c>
      <c r="AY303" s="111" t="s">
        <v>86</v>
      </c>
    </row>
    <row r="304" spans="2:51" s="7" customFormat="1" ht="33.75">
      <c r="B304" s="110"/>
      <c r="D304" s="107" t="s">
        <v>97</v>
      </c>
      <c r="E304" s="111" t="s">
        <v>0</v>
      </c>
      <c r="F304" s="112" t="s">
        <v>387</v>
      </c>
      <c r="H304" s="113">
        <v>232224</v>
      </c>
      <c r="I304" s="114"/>
      <c r="L304" s="110"/>
      <c r="M304" s="115"/>
      <c r="N304" s="116"/>
      <c r="O304" s="116"/>
      <c r="P304" s="116"/>
      <c r="Q304" s="116"/>
      <c r="R304" s="116"/>
      <c r="S304" s="116"/>
      <c r="T304" s="117"/>
      <c r="AT304" s="111" t="s">
        <v>97</v>
      </c>
      <c r="AU304" s="111" t="s">
        <v>46</v>
      </c>
      <c r="AV304" s="7" t="s">
        <v>46</v>
      </c>
      <c r="AW304" s="7" t="s">
        <v>22</v>
      </c>
      <c r="AX304" s="7" t="s">
        <v>43</v>
      </c>
      <c r="AY304" s="111" t="s">
        <v>86</v>
      </c>
    </row>
    <row r="305" spans="2:51" s="7" customFormat="1" ht="22.5">
      <c r="B305" s="110"/>
      <c r="D305" s="107" t="s">
        <v>97</v>
      </c>
      <c r="E305" s="111" t="s">
        <v>0</v>
      </c>
      <c r="F305" s="112" t="s">
        <v>388</v>
      </c>
      <c r="H305" s="113">
        <v>144059.4</v>
      </c>
      <c r="I305" s="114"/>
      <c r="L305" s="110"/>
      <c r="M305" s="115"/>
      <c r="N305" s="116"/>
      <c r="O305" s="116"/>
      <c r="P305" s="116"/>
      <c r="Q305" s="116"/>
      <c r="R305" s="116"/>
      <c r="S305" s="116"/>
      <c r="T305" s="117"/>
      <c r="AT305" s="111" t="s">
        <v>97</v>
      </c>
      <c r="AU305" s="111" t="s">
        <v>46</v>
      </c>
      <c r="AV305" s="7" t="s">
        <v>46</v>
      </c>
      <c r="AW305" s="7" t="s">
        <v>22</v>
      </c>
      <c r="AX305" s="7" t="s">
        <v>43</v>
      </c>
      <c r="AY305" s="111" t="s">
        <v>86</v>
      </c>
    </row>
    <row r="306" spans="2:65" s="1" customFormat="1" ht="16.5" customHeight="1">
      <c r="B306" s="93"/>
      <c r="C306" s="94" t="s">
        <v>404</v>
      </c>
      <c r="D306" s="94" t="s">
        <v>88</v>
      </c>
      <c r="E306" s="95" t="s">
        <v>405</v>
      </c>
      <c r="F306" s="96" t="s">
        <v>406</v>
      </c>
      <c r="G306" s="97" t="s">
        <v>91</v>
      </c>
      <c r="H306" s="98">
        <v>4222.465</v>
      </c>
      <c r="I306" s="99"/>
      <c r="J306" s="100">
        <f>ROUND(I306*H306,2)</f>
        <v>0</v>
      </c>
      <c r="K306" s="96" t="s">
        <v>92</v>
      </c>
      <c r="L306" s="18"/>
      <c r="M306" s="101" t="s">
        <v>0</v>
      </c>
      <c r="N306" s="102" t="s">
        <v>30</v>
      </c>
      <c r="O306" s="26"/>
      <c r="P306" s="103">
        <f>O306*H306</f>
        <v>0</v>
      </c>
      <c r="Q306" s="103">
        <v>0</v>
      </c>
      <c r="R306" s="103">
        <f>Q306*H306</f>
        <v>0</v>
      </c>
      <c r="S306" s="103">
        <v>0</v>
      </c>
      <c r="T306" s="104">
        <f>S306*H306</f>
        <v>0</v>
      </c>
      <c r="AR306" s="105" t="s">
        <v>93</v>
      </c>
      <c r="AT306" s="105" t="s">
        <v>88</v>
      </c>
      <c r="AU306" s="105" t="s">
        <v>46</v>
      </c>
      <c r="AY306" s="9" t="s">
        <v>86</v>
      </c>
      <c r="BE306" s="106">
        <f>IF(N306="základní",J306,0)</f>
        <v>0</v>
      </c>
      <c r="BF306" s="106">
        <f>IF(N306="snížená",J306,0)</f>
        <v>0</v>
      </c>
      <c r="BG306" s="106">
        <f>IF(N306="zákl. přenesená",J306,0)</f>
        <v>0</v>
      </c>
      <c r="BH306" s="106">
        <f>IF(N306="sníž. přenesená",J306,0)</f>
        <v>0</v>
      </c>
      <c r="BI306" s="106">
        <f>IF(N306="nulová",J306,0)</f>
        <v>0</v>
      </c>
      <c r="BJ306" s="9" t="s">
        <v>44</v>
      </c>
      <c r="BK306" s="106">
        <f>ROUND(I306*H306,2)</f>
        <v>0</v>
      </c>
      <c r="BL306" s="9" t="s">
        <v>93</v>
      </c>
      <c r="BM306" s="105" t="s">
        <v>407</v>
      </c>
    </row>
    <row r="307" spans="2:47" s="1" customFormat="1" ht="19.5">
      <c r="B307" s="18"/>
      <c r="D307" s="107" t="s">
        <v>95</v>
      </c>
      <c r="F307" s="108" t="s">
        <v>408</v>
      </c>
      <c r="I307" s="38"/>
      <c r="L307" s="18"/>
      <c r="M307" s="109"/>
      <c r="N307" s="26"/>
      <c r="O307" s="26"/>
      <c r="P307" s="26"/>
      <c r="Q307" s="26"/>
      <c r="R307" s="26"/>
      <c r="S307" s="26"/>
      <c r="T307" s="27"/>
      <c r="AT307" s="9" t="s">
        <v>95</v>
      </c>
      <c r="AU307" s="9" t="s">
        <v>46</v>
      </c>
    </row>
    <row r="308" spans="2:51" s="7" customFormat="1" ht="22.5">
      <c r="B308" s="110"/>
      <c r="D308" s="107" t="s">
        <v>97</v>
      </c>
      <c r="E308" s="111" t="s">
        <v>0</v>
      </c>
      <c r="F308" s="112" t="s">
        <v>379</v>
      </c>
      <c r="H308" s="113">
        <v>1086.77</v>
      </c>
      <c r="I308" s="114"/>
      <c r="L308" s="110"/>
      <c r="M308" s="115"/>
      <c r="N308" s="116"/>
      <c r="O308" s="116"/>
      <c r="P308" s="116"/>
      <c r="Q308" s="116"/>
      <c r="R308" s="116"/>
      <c r="S308" s="116"/>
      <c r="T308" s="117"/>
      <c r="AT308" s="111" t="s">
        <v>97</v>
      </c>
      <c r="AU308" s="111" t="s">
        <v>46</v>
      </c>
      <c r="AV308" s="7" t="s">
        <v>46</v>
      </c>
      <c r="AW308" s="7" t="s">
        <v>22</v>
      </c>
      <c r="AX308" s="7" t="s">
        <v>43</v>
      </c>
      <c r="AY308" s="111" t="s">
        <v>86</v>
      </c>
    </row>
    <row r="309" spans="2:51" s="7" customFormat="1" ht="33.75">
      <c r="B309" s="110"/>
      <c r="D309" s="107" t="s">
        <v>97</v>
      </c>
      <c r="E309" s="111" t="s">
        <v>0</v>
      </c>
      <c r="F309" s="112" t="s">
        <v>380</v>
      </c>
      <c r="H309" s="113">
        <v>1935.2</v>
      </c>
      <c r="I309" s="114"/>
      <c r="L309" s="110"/>
      <c r="M309" s="115"/>
      <c r="N309" s="116"/>
      <c r="O309" s="116"/>
      <c r="P309" s="116"/>
      <c r="Q309" s="116"/>
      <c r="R309" s="116"/>
      <c r="S309" s="116"/>
      <c r="T309" s="117"/>
      <c r="AT309" s="111" t="s">
        <v>97</v>
      </c>
      <c r="AU309" s="111" t="s">
        <v>46</v>
      </c>
      <c r="AV309" s="7" t="s">
        <v>46</v>
      </c>
      <c r="AW309" s="7" t="s">
        <v>22</v>
      </c>
      <c r="AX309" s="7" t="s">
        <v>43</v>
      </c>
      <c r="AY309" s="111" t="s">
        <v>86</v>
      </c>
    </row>
    <row r="310" spans="2:51" s="7" customFormat="1" ht="22.5">
      <c r="B310" s="110"/>
      <c r="D310" s="107" t="s">
        <v>97</v>
      </c>
      <c r="E310" s="111" t="s">
        <v>0</v>
      </c>
      <c r="F310" s="112" t="s">
        <v>381</v>
      </c>
      <c r="H310" s="113">
        <v>1200.495</v>
      </c>
      <c r="I310" s="114"/>
      <c r="L310" s="110"/>
      <c r="M310" s="115"/>
      <c r="N310" s="116"/>
      <c r="O310" s="116"/>
      <c r="P310" s="116"/>
      <c r="Q310" s="116"/>
      <c r="R310" s="116"/>
      <c r="S310" s="116"/>
      <c r="T310" s="117"/>
      <c r="AT310" s="111" t="s">
        <v>97</v>
      </c>
      <c r="AU310" s="111" t="s">
        <v>46</v>
      </c>
      <c r="AV310" s="7" t="s">
        <v>46</v>
      </c>
      <c r="AW310" s="7" t="s">
        <v>22</v>
      </c>
      <c r="AX310" s="7" t="s">
        <v>43</v>
      </c>
      <c r="AY310" s="111" t="s">
        <v>86</v>
      </c>
    </row>
    <row r="311" spans="2:65" s="1" customFormat="1" ht="24" customHeight="1">
      <c r="B311" s="93"/>
      <c r="C311" s="94" t="s">
        <v>409</v>
      </c>
      <c r="D311" s="94" t="s">
        <v>88</v>
      </c>
      <c r="E311" s="95" t="s">
        <v>410</v>
      </c>
      <c r="F311" s="96" t="s">
        <v>411</v>
      </c>
      <c r="G311" s="97" t="s">
        <v>91</v>
      </c>
      <c r="H311" s="98">
        <v>933.75</v>
      </c>
      <c r="I311" s="99"/>
      <c r="J311" s="100">
        <f>ROUND(I311*H311,2)</f>
        <v>0</v>
      </c>
      <c r="K311" s="96" t="s">
        <v>92</v>
      </c>
      <c r="L311" s="18"/>
      <c r="M311" s="101" t="s">
        <v>0</v>
      </c>
      <c r="N311" s="102" t="s">
        <v>30</v>
      </c>
      <c r="O311" s="26"/>
      <c r="P311" s="103">
        <f>O311*H311</f>
        <v>0</v>
      </c>
      <c r="Q311" s="103">
        <v>0.00013</v>
      </c>
      <c r="R311" s="103">
        <f>Q311*H311</f>
        <v>0.1213875</v>
      </c>
      <c r="S311" s="103">
        <v>0</v>
      </c>
      <c r="T311" s="104">
        <f>S311*H311</f>
        <v>0</v>
      </c>
      <c r="AR311" s="105" t="s">
        <v>93</v>
      </c>
      <c r="AT311" s="105" t="s">
        <v>88</v>
      </c>
      <c r="AU311" s="105" t="s">
        <v>46</v>
      </c>
      <c r="AY311" s="9" t="s">
        <v>86</v>
      </c>
      <c r="BE311" s="106">
        <f>IF(N311="základní",J311,0)</f>
        <v>0</v>
      </c>
      <c r="BF311" s="106">
        <f>IF(N311="snížená",J311,0)</f>
        <v>0</v>
      </c>
      <c r="BG311" s="106">
        <f>IF(N311="zákl. přenesená",J311,0)</f>
        <v>0</v>
      </c>
      <c r="BH311" s="106">
        <f>IF(N311="sníž. přenesená",J311,0)</f>
        <v>0</v>
      </c>
      <c r="BI311" s="106">
        <f>IF(N311="nulová",J311,0)</f>
        <v>0</v>
      </c>
      <c r="BJ311" s="9" t="s">
        <v>44</v>
      </c>
      <c r="BK311" s="106">
        <f>ROUND(I311*H311,2)</f>
        <v>0</v>
      </c>
      <c r="BL311" s="9" t="s">
        <v>93</v>
      </c>
      <c r="BM311" s="105" t="s">
        <v>412</v>
      </c>
    </row>
    <row r="312" spans="2:47" s="1" customFormat="1" ht="19.5">
      <c r="B312" s="18"/>
      <c r="D312" s="107" t="s">
        <v>95</v>
      </c>
      <c r="F312" s="108" t="s">
        <v>413</v>
      </c>
      <c r="I312" s="38"/>
      <c r="L312" s="18"/>
      <c r="M312" s="109"/>
      <c r="N312" s="26"/>
      <c r="O312" s="26"/>
      <c r="P312" s="26"/>
      <c r="Q312" s="26"/>
      <c r="R312" s="26"/>
      <c r="S312" s="26"/>
      <c r="T312" s="27"/>
      <c r="AT312" s="9" t="s">
        <v>95</v>
      </c>
      <c r="AU312" s="9" t="s">
        <v>46</v>
      </c>
    </row>
    <row r="313" spans="2:51" s="7" customFormat="1" ht="12">
      <c r="B313" s="110"/>
      <c r="D313" s="107" t="s">
        <v>97</v>
      </c>
      <c r="E313" s="111" t="s">
        <v>0</v>
      </c>
      <c r="F313" s="112" t="s">
        <v>414</v>
      </c>
      <c r="H313" s="113">
        <v>933.75</v>
      </c>
      <c r="I313" s="114"/>
      <c r="L313" s="110"/>
      <c r="M313" s="115"/>
      <c r="N313" s="116"/>
      <c r="O313" s="116"/>
      <c r="P313" s="116"/>
      <c r="Q313" s="116"/>
      <c r="R313" s="116"/>
      <c r="S313" s="116"/>
      <c r="T313" s="117"/>
      <c r="AT313" s="111" t="s">
        <v>97</v>
      </c>
      <c r="AU313" s="111" t="s">
        <v>46</v>
      </c>
      <c r="AV313" s="7" t="s">
        <v>46</v>
      </c>
      <c r="AW313" s="7" t="s">
        <v>22</v>
      </c>
      <c r="AX313" s="7" t="s">
        <v>43</v>
      </c>
      <c r="AY313" s="111" t="s">
        <v>86</v>
      </c>
    </row>
    <row r="314" spans="2:65" s="1" customFormat="1" ht="16.5" customHeight="1">
      <c r="B314" s="93"/>
      <c r="C314" s="94" t="s">
        <v>6</v>
      </c>
      <c r="D314" s="94" t="s">
        <v>88</v>
      </c>
      <c r="E314" s="95" t="s">
        <v>415</v>
      </c>
      <c r="F314" s="96" t="s">
        <v>416</v>
      </c>
      <c r="G314" s="97" t="s">
        <v>112</v>
      </c>
      <c r="H314" s="98">
        <v>1</v>
      </c>
      <c r="I314" s="99"/>
      <c r="J314" s="100">
        <f>ROUND(I314*H314,2)</f>
        <v>0</v>
      </c>
      <c r="K314" s="96" t="s">
        <v>92</v>
      </c>
      <c r="L314" s="18"/>
      <c r="M314" s="101" t="s">
        <v>0</v>
      </c>
      <c r="N314" s="102" t="s">
        <v>30</v>
      </c>
      <c r="O314" s="26"/>
      <c r="P314" s="103">
        <f>O314*H314</f>
        <v>0</v>
      </c>
      <c r="Q314" s="103">
        <v>0</v>
      </c>
      <c r="R314" s="103">
        <f>Q314*H314</f>
        <v>0</v>
      </c>
      <c r="S314" s="103">
        <v>2.4</v>
      </c>
      <c r="T314" s="104">
        <f>S314*H314</f>
        <v>2.4</v>
      </c>
      <c r="AR314" s="105" t="s">
        <v>93</v>
      </c>
      <c r="AT314" s="105" t="s">
        <v>88</v>
      </c>
      <c r="AU314" s="105" t="s">
        <v>46</v>
      </c>
      <c r="AY314" s="9" t="s">
        <v>86</v>
      </c>
      <c r="BE314" s="106">
        <f>IF(N314="základní",J314,0)</f>
        <v>0</v>
      </c>
      <c r="BF314" s="106">
        <f>IF(N314="snížená",J314,0)</f>
        <v>0</v>
      </c>
      <c r="BG314" s="106">
        <f>IF(N314="zákl. přenesená",J314,0)</f>
        <v>0</v>
      </c>
      <c r="BH314" s="106">
        <f>IF(N314="sníž. přenesená",J314,0)</f>
        <v>0</v>
      </c>
      <c r="BI314" s="106">
        <f>IF(N314="nulová",J314,0)</f>
        <v>0</v>
      </c>
      <c r="BJ314" s="9" t="s">
        <v>44</v>
      </c>
      <c r="BK314" s="106">
        <f>ROUND(I314*H314,2)</f>
        <v>0</v>
      </c>
      <c r="BL314" s="9" t="s">
        <v>93</v>
      </c>
      <c r="BM314" s="105" t="s">
        <v>417</v>
      </c>
    </row>
    <row r="315" spans="2:47" s="1" customFormat="1" ht="12">
      <c r="B315" s="18"/>
      <c r="D315" s="107" t="s">
        <v>95</v>
      </c>
      <c r="F315" s="108" t="s">
        <v>418</v>
      </c>
      <c r="I315" s="38"/>
      <c r="L315" s="18"/>
      <c r="M315" s="109"/>
      <c r="N315" s="26"/>
      <c r="O315" s="26"/>
      <c r="P315" s="26"/>
      <c r="Q315" s="26"/>
      <c r="R315" s="26"/>
      <c r="S315" s="26"/>
      <c r="T315" s="27"/>
      <c r="AT315" s="9" t="s">
        <v>95</v>
      </c>
      <c r="AU315" s="9" t="s">
        <v>46</v>
      </c>
    </row>
    <row r="316" spans="2:51" s="7" customFormat="1" ht="12">
      <c r="B316" s="110"/>
      <c r="D316" s="107" t="s">
        <v>97</v>
      </c>
      <c r="E316" s="111" t="s">
        <v>0</v>
      </c>
      <c r="F316" s="112" t="s">
        <v>419</v>
      </c>
      <c r="H316" s="113">
        <v>5.58</v>
      </c>
      <c r="I316" s="114"/>
      <c r="L316" s="110"/>
      <c r="M316" s="115"/>
      <c r="N316" s="116"/>
      <c r="O316" s="116"/>
      <c r="P316" s="116"/>
      <c r="Q316" s="116"/>
      <c r="R316" s="116"/>
      <c r="S316" s="116"/>
      <c r="T316" s="117"/>
      <c r="AT316" s="111" t="s">
        <v>97</v>
      </c>
      <c r="AU316" s="111" t="s">
        <v>46</v>
      </c>
      <c r="AV316" s="7" t="s">
        <v>46</v>
      </c>
      <c r="AW316" s="7" t="s">
        <v>22</v>
      </c>
      <c r="AX316" s="7" t="s">
        <v>43</v>
      </c>
      <c r="AY316" s="111" t="s">
        <v>86</v>
      </c>
    </row>
    <row r="317" spans="2:51" s="7" customFormat="1" ht="12">
      <c r="B317" s="110"/>
      <c r="D317" s="107" t="s">
        <v>97</v>
      </c>
      <c r="E317" s="111" t="s">
        <v>0</v>
      </c>
      <c r="F317" s="112" t="s">
        <v>420</v>
      </c>
      <c r="H317" s="113">
        <v>-4.58</v>
      </c>
      <c r="I317" s="114"/>
      <c r="L317" s="110"/>
      <c r="M317" s="115"/>
      <c r="N317" s="116"/>
      <c r="O317" s="116"/>
      <c r="P317" s="116"/>
      <c r="Q317" s="116"/>
      <c r="R317" s="116"/>
      <c r="S317" s="116"/>
      <c r="T317" s="117"/>
      <c r="AT317" s="111" t="s">
        <v>97</v>
      </c>
      <c r="AU317" s="111" t="s">
        <v>46</v>
      </c>
      <c r="AV317" s="7" t="s">
        <v>46</v>
      </c>
      <c r="AW317" s="7" t="s">
        <v>22</v>
      </c>
      <c r="AX317" s="7" t="s">
        <v>43</v>
      </c>
      <c r="AY317" s="111" t="s">
        <v>86</v>
      </c>
    </row>
    <row r="318" spans="2:65" s="1" customFormat="1" ht="16.5" customHeight="1">
      <c r="B318" s="93"/>
      <c r="C318" s="94" t="s">
        <v>421</v>
      </c>
      <c r="D318" s="94" t="s">
        <v>88</v>
      </c>
      <c r="E318" s="95" t="s">
        <v>422</v>
      </c>
      <c r="F318" s="96" t="s">
        <v>423</v>
      </c>
      <c r="G318" s="97" t="s">
        <v>112</v>
      </c>
      <c r="H318" s="98">
        <v>4.58</v>
      </c>
      <c r="I318" s="99"/>
      <c r="J318" s="100">
        <f>ROUND(I318*H318,2)</f>
        <v>0</v>
      </c>
      <c r="K318" s="96" t="s">
        <v>92</v>
      </c>
      <c r="L318" s="18"/>
      <c r="M318" s="101" t="s">
        <v>0</v>
      </c>
      <c r="N318" s="102" t="s">
        <v>30</v>
      </c>
      <c r="O318" s="26"/>
      <c r="P318" s="103">
        <f>O318*H318</f>
        <v>0</v>
      </c>
      <c r="Q318" s="103">
        <v>0</v>
      </c>
      <c r="R318" s="103">
        <f>Q318*H318</f>
        <v>0</v>
      </c>
      <c r="S318" s="103">
        <v>2.4</v>
      </c>
      <c r="T318" s="104">
        <f>S318*H318</f>
        <v>10.991999999999999</v>
      </c>
      <c r="AR318" s="105" t="s">
        <v>93</v>
      </c>
      <c r="AT318" s="105" t="s">
        <v>88</v>
      </c>
      <c r="AU318" s="105" t="s">
        <v>46</v>
      </c>
      <c r="AY318" s="9" t="s">
        <v>86</v>
      </c>
      <c r="BE318" s="106">
        <f>IF(N318="základní",J318,0)</f>
        <v>0</v>
      </c>
      <c r="BF318" s="106">
        <f>IF(N318="snížená",J318,0)</f>
        <v>0</v>
      </c>
      <c r="BG318" s="106">
        <f>IF(N318="zákl. přenesená",J318,0)</f>
        <v>0</v>
      </c>
      <c r="BH318" s="106">
        <f>IF(N318="sníž. přenesená",J318,0)</f>
        <v>0</v>
      </c>
      <c r="BI318" s="106">
        <f>IF(N318="nulová",J318,0)</f>
        <v>0</v>
      </c>
      <c r="BJ318" s="9" t="s">
        <v>44</v>
      </c>
      <c r="BK318" s="106">
        <f>ROUND(I318*H318,2)</f>
        <v>0</v>
      </c>
      <c r="BL318" s="9" t="s">
        <v>93</v>
      </c>
      <c r="BM318" s="105" t="s">
        <v>424</v>
      </c>
    </row>
    <row r="319" spans="2:47" s="1" customFormat="1" ht="12">
      <c r="B319" s="18"/>
      <c r="D319" s="107" t="s">
        <v>95</v>
      </c>
      <c r="F319" s="108" t="s">
        <v>425</v>
      </c>
      <c r="I319" s="38"/>
      <c r="L319" s="18"/>
      <c r="M319" s="109"/>
      <c r="N319" s="26"/>
      <c r="O319" s="26"/>
      <c r="P319" s="26"/>
      <c r="Q319" s="26"/>
      <c r="R319" s="26"/>
      <c r="S319" s="26"/>
      <c r="T319" s="27"/>
      <c r="AT319" s="9" t="s">
        <v>95</v>
      </c>
      <c r="AU319" s="9" t="s">
        <v>46</v>
      </c>
    </row>
    <row r="320" spans="2:51" s="7" customFormat="1" ht="12">
      <c r="B320" s="110"/>
      <c r="D320" s="107" t="s">
        <v>97</v>
      </c>
      <c r="E320" s="111" t="s">
        <v>0</v>
      </c>
      <c r="F320" s="112" t="s">
        <v>419</v>
      </c>
      <c r="H320" s="113">
        <v>5.58</v>
      </c>
      <c r="I320" s="114"/>
      <c r="L320" s="110"/>
      <c r="M320" s="115"/>
      <c r="N320" s="116"/>
      <c r="O320" s="116"/>
      <c r="P320" s="116"/>
      <c r="Q320" s="116"/>
      <c r="R320" s="116"/>
      <c r="S320" s="116"/>
      <c r="T320" s="117"/>
      <c r="AT320" s="111" t="s">
        <v>97</v>
      </c>
      <c r="AU320" s="111" t="s">
        <v>46</v>
      </c>
      <c r="AV320" s="7" t="s">
        <v>46</v>
      </c>
      <c r="AW320" s="7" t="s">
        <v>22</v>
      </c>
      <c r="AX320" s="7" t="s">
        <v>43</v>
      </c>
      <c r="AY320" s="111" t="s">
        <v>86</v>
      </c>
    </row>
    <row r="321" spans="2:51" s="7" customFormat="1" ht="12">
      <c r="B321" s="110"/>
      <c r="D321" s="107" t="s">
        <v>97</v>
      </c>
      <c r="E321" s="111" t="s">
        <v>0</v>
      </c>
      <c r="F321" s="112" t="s">
        <v>426</v>
      </c>
      <c r="H321" s="113">
        <v>-1</v>
      </c>
      <c r="I321" s="114"/>
      <c r="L321" s="110"/>
      <c r="M321" s="115"/>
      <c r="N321" s="116"/>
      <c r="O321" s="116"/>
      <c r="P321" s="116"/>
      <c r="Q321" s="116"/>
      <c r="R321" s="116"/>
      <c r="S321" s="116"/>
      <c r="T321" s="117"/>
      <c r="AT321" s="111" t="s">
        <v>97</v>
      </c>
      <c r="AU321" s="111" t="s">
        <v>46</v>
      </c>
      <c r="AV321" s="7" t="s">
        <v>46</v>
      </c>
      <c r="AW321" s="7" t="s">
        <v>22</v>
      </c>
      <c r="AX321" s="7" t="s">
        <v>43</v>
      </c>
      <c r="AY321" s="111" t="s">
        <v>86</v>
      </c>
    </row>
    <row r="322" spans="2:65" s="1" customFormat="1" ht="36" customHeight="1">
      <c r="B322" s="93"/>
      <c r="C322" s="94" t="s">
        <v>427</v>
      </c>
      <c r="D322" s="94" t="s">
        <v>88</v>
      </c>
      <c r="E322" s="95" t="s">
        <v>428</v>
      </c>
      <c r="F322" s="96" t="s">
        <v>429</v>
      </c>
      <c r="G322" s="97" t="s">
        <v>112</v>
      </c>
      <c r="H322" s="98">
        <v>2.7</v>
      </c>
      <c r="I322" s="99"/>
      <c r="J322" s="100">
        <f>ROUND(I322*H322,2)</f>
        <v>0</v>
      </c>
      <c r="K322" s="96" t="s">
        <v>92</v>
      </c>
      <c r="L322" s="18"/>
      <c r="M322" s="101" t="s">
        <v>0</v>
      </c>
      <c r="N322" s="102" t="s">
        <v>30</v>
      </c>
      <c r="O322" s="26"/>
      <c r="P322" s="103">
        <f>O322*H322</f>
        <v>0</v>
      </c>
      <c r="Q322" s="103">
        <v>0</v>
      </c>
      <c r="R322" s="103">
        <f>Q322*H322</f>
        <v>0</v>
      </c>
      <c r="S322" s="103">
        <v>2.2</v>
      </c>
      <c r="T322" s="104">
        <f>S322*H322</f>
        <v>5.940000000000001</v>
      </c>
      <c r="AR322" s="105" t="s">
        <v>93</v>
      </c>
      <c r="AT322" s="105" t="s">
        <v>88</v>
      </c>
      <c r="AU322" s="105" t="s">
        <v>46</v>
      </c>
      <c r="AY322" s="9" t="s">
        <v>86</v>
      </c>
      <c r="BE322" s="106">
        <f>IF(N322="základní",J322,0)</f>
        <v>0</v>
      </c>
      <c r="BF322" s="106">
        <f>IF(N322="snížená",J322,0)</f>
        <v>0</v>
      </c>
      <c r="BG322" s="106">
        <f>IF(N322="zákl. přenesená",J322,0)</f>
        <v>0</v>
      </c>
      <c r="BH322" s="106">
        <f>IF(N322="sníž. přenesená",J322,0)</f>
        <v>0</v>
      </c>
      <c r="BI322" s="106">
        <f>IF(N322="nulová",J322,0)</f>
        <v>0</v>
      </c>
      <c r="BJ322" s="9" t="s">
        <v>44</v>
      </c>
      <c r="BK322" s="106">
        <f>ROUND(I322*H322,2)</f>
        <v>0</v>
      </c>
      <c r="BL322" s="9" t="s">
        <v>93</v>
      </c>
      <c r="BM322" s="105" t="s">
        <v>430</v>
      </c>
    </row>
    <row r="323" spans="2:47" s="1" customFormat="1" ht="29.25">
      <c r="B323" s="18"/>
      <c r="D323" s="107" t="s">
        <v>95</v>
      </c>
      <c r="F323" s="108" t="s">
        <v>431</v>
      </c>
      <c r="I323" s="38"/>
      <c r="L323" s="18"/>
      <c r="M323" s="109"/>
      <c r="N323" s="26"/>
      <c r="O323" s="26"/>
      <c r="P323" s="26"/>
      <c r="Q323" s="26"/>
      <c r="R323" s="26"/>
      <c r="S323" s="26"/>
      <c r="T323" s="27"/>
      <c r="AT323" s="9" t="s">
        <v>95</v>
      </c>
      <c r="AU323" s="9" t="s">
        <v>46</v>
      </c>
    </row>
    <row r="324" spans="2:51" s="7" customFormat="1" ht="12">
      <c r="B324" s="110"/>
      <c r="D324" s="107" t="s">
        <v>97</v>
      </c>
      <c r="E324" s="111" t="s">
        <v>0</v>
      </c>
      <c r="F324" s="112" t="s">
        <v>432</v>
      </c>
      <c r="H324" s="113">
        <v>2.7</v>
      </c>
      <c r="I324" s="114"/>
      <c r="L324" s="110"/>
      <c r="M324" s="115"/>
      <c r="N324" s="116"/>
      <c r="O324" s="116"/>
      <c r="P324" s="116"/>
      <c r="Q324" s="116"/>
      <c r="R324" s="116"/>
      <c r="S324" s="116"/>
      <c r="T324" s="117"/>
      <c r="AT324" s="111" t="s">
        <v>97</v>
      </c>
      <c r="AU324" s="111" t="s">
        <v>46</v>
      </c>
      <c r="AV324" s="7" t="s">
        <v>46</v>
      </c>
      <c r="AW324" s="7" t="s">
        <v>22</v>
      </c>
      <c r="AX324" s="7" t="s">
        <v>43</v>
      </c>
      <c r="AY324" s="111" t="s">
        <v>86</v>
      </c>
    </row>
    <row r="325" spans="2:65" s="1" customFormat="1" ht="24" customHeight="1">
      <c r="B325" s="93"/>
      <c r="C325" s="94" t="s">
        <v>433</v>
      </c>
      <c r="D325" s="94" t="s">
        <v>88</v>
      </c>
      <c r="E325" s="95" t="s">
        <v>434</v>
      </c>
      <c r="F325" s="96" t="s">
        <v>435</v>
      </c>
      <c r="G325" s="97" t="s">
        <v>91</v>
      </c>
      <c r="H325" s="98">
        <v>56.507</v>
      </c>
      <c r="I325" s="99"/>
      <c r="J325" s="100">
        <f>ROUND(I325*H325,2)</f>
        <v>0</v>
      </c>
      <c r="K325" s="96" t="s">
        <v>92</v>
      </c>
      <c r="L325" s="18"/>
      <c r="M325" s="101" t="s">
        <v>0</v>
      </c>
      <c r="N325" s="102" t="s">
        <v>30</v>
      </c>
      <c r="O325" s="26"/>
      <c r="P325" s="103">
        <f>O325*H325</f>
        <v>0</v>
      </c>
      <c r="Q325" s="103">
        <v>0</v>
      </c>
      <c r="R325" s="103">
        <f>Q325*H325</f>
        <v>0</v>
      </c>
      <c r="S325" s="103">
        <v>0.046</v>
      </c>
      <c r="T325" s="104">
        <f>S325*H325</f>
        <v>2.599322</v>
      </c>
      <c r="AR325" s="105" t="s">
        <v>176</v>
      </c>
      <c r="AT325" s="105" t="s">
        <v>88</v>
      </c>
      <c r="AU325" s="105" t="s">
        <v>46</v>
      </c>
      <c r="AY325" s="9" t="s">
        <v>86</v>
      </c>
      <c r="BE325" s="106">
        <f>IF(N325="základní",J325,0)</f>
        <v>0</v>
      </c>
      <c r="BF325" s="106">
        <f>IF(N325="snížená",J325,0)</f>
        <v>0</v>
      </c>
      <c r="BG325" s="106">
        <f>IF(N325="zákl. přenesená",J325,0)</f>
        <v>0</v>
      </c>
      <c r="BH325" s="106">
        <f>IF(N325="sníž. přenesená",J325,0)</f>
        <v>0</v>
      </c>
      <c r="BI325" s="106">
        <f>IF(N325="nulová",J325,0)</f>
        <v>0</v>
      </c>
      <c r="BJ325" s="9" t="s">
        <v>44</v>
      </c>
      <c r="BK325" s="106">
        <f>ROUND(I325*H325,2)</f>
        <v>0</v>
      </c>
      <c r="BL325" s="9" t="s">
        <v>176</v>
      </c>
      <c r="BM325" s="105" t="s">
        <v>436</v>
      </c>
    </row>
    <row r="326" spans="2:47" s="1" customFormat="1" ht="29.25">
      <c r="B326" s="18"/>
      <c r="D326" s="107" t="s">
        <v>95</v>
      </c>
      <c r="F326" s="108" t="s">
        <v>437</v>
      </c>
      <c r="I326" s="38"/>
      <c r="L326" s="18"/>
      <c r="M326" s="109"/>
      <c r="N326" s="26"/>
      <c r="O326" s="26"/>
      <c r="P326" s="26"/>
      <c r="Q326" s="26"/>
      <c r="R326" s="26"/>
      <c r="S326" s="26"/>
      <c r="T326" s="27"/>
      <c r="AT326" s="9" t="s">
        <v>95</v>
      </c>
      <c r="AU326" s="9" t="s">
        <v>46</v>
      </c>
    </row>
    <row r="327" spans="2:51" s="7" customFormat="1" ht="12">
      <c r="B327" s="110"/>
      <c r="D327" s="107" t="s">
        <v>97</v>
      </c>
      <c r="E327" s="111" t="s">
        <v>0</v>
      </c>
      <c r="F327" s="112" t="s">
        <v>278</v>
      </c>
      <c r="H327" s="113">
        <v>1.54</v>
      </c>
      <c r="I327" s="114"/>
      <c r="L327" s="110"/>
      <c r="M327" s="115"/>
      <c r="N327" s="116"/>
      <c r="O327" s="116"/>
      <c r="P327" s="116"/>
      <c r="Q327" s="116"/>
      <c r="R327" s="116"/>
      <c r="S327" s="116"/>
      <c r="T327" s="117"/>
      <c r="AT327" s="111" t="s">
        <v>97</v>
      </c>
      <c r="AU327" s="111" t="s">
        <v>46</v>
      </c>
      <c r="AV327" s="7" t="s">
        <v>46</v>
      </c>
      <c r="AW327" s="7" t="s">
        <v>22</v>
      </c>
      <c r="AX327" s="7" t="s">
        <v>43</v>
      </c>
      <c r="AY327" s="111" t="s">
        <v>86</v>
      </c>
    </row>
    <row r="328" spans="2:51" s="7" customFormat="1" ht="12">
      <c r="B328" s="110"/>
      <c r="D328" s="107" t="s">
        <v>97</v>
      </c>
      <c r="E328" s="111" t="s">
        <v>0</v>
      </c>
      <c r="F328" s="112" t="s">
        <v>279</v>
      </c>
      <c r="H328" s="113">
        <v>2.52</v>
      </c>
      <c r="I328" s="114"/>
      <c r="L328" s="110"/>
      <c r="M328" s="115"/>
      <c r="N328" s="116"/>
      <c r="O328" s="116"/>
      <c r="P328" s="116"/>
      <c r="Q328" s="116"/>
      <c r="R328" s="116"/>
      <c r="S328" s="116"/>
      <c r="T328" s="117"/>
      <c r="AT328" s="111" t="s">
        <v>97</v>
      </c>
      <c r="AU328" s="111" t="s">
        <v>46</v>
      </c>
      <c r="AV328" s="7" t="s">
        <v>46</v>
      </c>
      <c r="AW328" s="7" t="s">
        <v>22</v>
      </c>
      <c r="AX328" s="7" t="s">
        <v>43</v>
      </c>
      <c r="AY328" s="111" t="s">
        <v>86</v>
      </c>
    </row>
    <row r="329" spans="2:51" s="7" customFormat="1" ht="22.5">
      <c r="B329" s="110"/>
      <c r="D329" s="107" t="s">
        <v>97</v>
      </c>
      <c r="E329" s="111" t="s">
        <v>0</v>
      </c>
      <c r="F329" s="112" t="s">
        <v>280</v>
      </c>
      <c r="H329" s="113">
        <v>9.18</v>
      </c>
      <c r="I329" s="114"/>
      <c r="L329" s="110"/>
      <c r="M329" s="115"/>
      <c r="N329" s="116"/>
      <c r="O329" s="116"/>
      <c r="P329" s="116"/>
      <c r="Q329" s="116"/>
      <c r="R329" s="116"/>
      <c r="S329" s="116"/>
      <c r="T329" s="117"/>
      <c r="AT329" s="111" t="s">
        <v>97</v>
      </c>
      <c r="AU329" s="111" t="s">
        <v>46</v>
      </c>
      <c r="AV329" s="7" t="s">
        <v>46</v>
      </c>
      <c r="AW329" s="7" t="s">
        <v>22</v>
      </c>
      <c r="AX329" s="7" t="s">
        <v>43</v>
      </c>
      <c r="AY329" s="111" t="s">
        <v>86</v>
      </c>
    </row>
    <row r="330" spans="2:51" s="7" customFormat="1" ht="33.75">
      <c r="B330" s="110"/>
      <c r="D330" s="107" t="s">
        <v>97</v>
      </c>
      <c r="E330" s="111" t="s">
        <v>0</v>
      </c>
      <c r="F330" s="112" t="s">
        <v>281</v>
      </c>
      <c r="H330" s="113">
        <v>24.072</v>
      </c>
      <c r="I330" s="114"/>
      <c r="L330" s="110"/>
      <c r="M330" s="115"/>
      <c r="N330" s="116"/>
      <c r="O330" s="116"/>
      <c r="P330" s="116"/>
      <c r="Q330" s="116"/>
      <c r="R330" s="116"/>
      <c r="S330" s="116"/>
      <c r="T330" s="117"/>
      <c r="AT330" s="111" t="s">
        <v>97</v>
      </c>
      <c r="AU330" s="111" t="s">
        <v>46</v>
      </c>
      <c r="AV330" s="7" t="s">
        <v>46</v>
      </c>
      <c r="AW330" s="7" t="s">
        <v>22</v>
      </c>
      <c r="AX330" s="7" t="s">
        <v>43</v>
      </c>
      <c r="AY330" s="111" t="s">
        <v>86</v>
      </c>
    </row>
    <row r="331" spans="2:51" s="7" customFormat="1" ht="33.75">
      <c r="B331" s="110"/>
      <c r="D331" s="107" t="s">
        <v>97</v>
      </c>
      <c r="E331" s="111" t="s">
        <v>0</v>
      </c>
      <c r="F331" s="112" t="s">
        <v>282</v>
      </c>
      <c r="H331" s="113">
        <v>6.817</v>
      </c>
      <c r="I331" s="114"/>
      <c r="L331" s="110"/>
      <c r="M331" s="115"/>
      <c r="N331" s="116"/>
      <c r="O331" s="116"/>
      <c r="P331" s="116"/>
      <c r="Q331" s="116"/>
      <c r="R331" s="116"/>
      <c r="S331" s="116"/>
      <c r="T331" s="117"/>
      <c r="AT331" s="111" t="s">
        <v>97</v>
      </c>
      <c r="AU331" s="111" t="s">
        <v>46</v>
      </c>
      <c r="AV331" s="7" t="s">
        <v>46</v>
      </c>
      <c r="AW331" s="7" t="s">
        <v>22</v>
      </c>
      <c r="AX331" s="7" t="s">
        <v>43</v>
      </c>
      <c r="AY331" s="111" t="s">
        <v>86</v>
      </c>
    </row>
    <row r="332" spans="2:51" s="7" customFormat="1" ht="22.5">
      <c r="B332" s="110"/>
      <c r="D332" s="107" t="s">
        <v>97</v>
      </c>
      <c r="E332" s="111" t="s">
        <v>0</v>
      </c>
      <c r="F332" s="112" t="s">
        <v>283</v>
      </c>
      <c r="H332" s="113">
        <v>7.378</v>
      </c>
      <c r="I332" s="114"/>
      <c r="L332" s="110"/>
      <c r="M332" s="115"/>
      <c r="N332" s="116"/>
      <c r="O332" s="116"/>
      <c r="P332" s="116"/>
      <c r="Q332" s="116"/>
      <c r="R332" s="116"/>
      <c r="S332" s="116"/>
      <c r="T332" s="117"/>
      <c r="AT332" s="111" t="s">
        <v>97</v>
      </c>
      <c r="AU332" s="111" t="s">
        <v>46</v>
      </c>
      <c r="AV332" s="7" t="s">
        <v>46</v>
      </c>
      <c r="AW332" s="7" t="s">
        <v>22</v>
      </c>
      <c r="AX332" s="7" t="s">
        <v>43</v>
      </c>
      <c r="AY332" s="111" t="s">
        <v>86</v>
      </c>
    </row>
    <row r="333" spans="2:51" s="7" customFormat="1" ht="12">
      <c r="B333" s="110"/>
      <c r="D333" s="107" t="s">
        <v>97</v>
      </c>
      <c r="E333" s="111" t="s">
        <v>0</v>
      </c>
      <c r="F333" s="112" t="s">
        <v>284</v>
      </c>
      <c r="H333" s="113">
        <v>5</v>
      </c>
      <c r="I333" s="114"/>
      <c r="L333" s="110"/>
      <c r="M333" s="115"/>
      <c r="N333" s="116"/>
      <c r="O333" s="116"/>
      <c r="P333" s="116"/>
      <c r="Q333" s="116"/>
      <c r="R333" s="116"/>
      <c r="S333" s="116"/>
      <c r="T333" s="117"/>
      <c r="AT333" s="111" t="s">
        <v>97</v>
      </c>
      <c r="AU333" s="111" t="s">
        <v>46</v>
      </c>
      <c r="AV333" s="7" t="s">
        <v>46</v>
      </c>
      <c r="AW333" s="7" t="s">
        <v>22</v>
      </c>
      <c r="AX333" s="7" t="s">
        <v>43</v>
      </c>
      <c r="AY333" s="111" t="s">
        <v>86</v>
      </c>
    </row>
    <row r="334" spans="2:65" s="1" customFormat="1" ht="24" customHeight="1">
      <c r="B334" s="93"/>
      <c r="C334" s="94" t="s">
        <v>438</v>
      </c>
      <c r="D334" s="94" t="s">
        <v>88</v>
      </c>
      <c r="E334" s="95" t="s">
        <v>439</v>
      </c>
      <c r="F334" s="96" t="s">
        <v>440</v>
      </c>
      <c r="G334" s="97" t="s">
        <v>91</v>
      </c>
      <c r="H334" s="98">
        <v>125.82</v>
      </c>
      <c r="I334" s="99"/>
      <c r="J334" s="100">
        <f>ROUND(I334*H334,2)</f>
        <v>0</v>
      </c>
      <c r="K334" s="96" t="s">
        <v>92</v>
      </c>
      <c r="L334" s="18"/>
      <c r="M334" s="101" t="s">
        <v>0</v>
      </c>
      <c r="N334" s="102" t="s">
        <v>30</v>
      </c>
      <c r="O334" s="26"/>
      <c r="P334" s="103">
        <f>O334*H334</f>
        <v>0</v>
      </c>
      <c r="Q334" s="103">
        <v>0</v>
      </c>
      <c r="R334" s="103">
        <f>Q334*H334</f>
        <v>0</v>
      </c>
      <c r="S334" s="103">
        <v>0.059</v>
      </c>
      <c r="T334" s="104">
        <f>S334*H334</f>
        <v>7.423379999999999</v>
      </c>
      <c r="AR334" s="105" t="s">
        <v>93</v>
      </c>
      <c r="AT334" s="105" t="s">
        <v>88</v>
      </c>
      <c r="AU334" s="105" t="s">
        <v>46</v>
      </c>
      <c r="AY334" s="9" t="s">
        <v>86</v>
      </c>
      <c r="BE334" s="106">
        <f>IF(N334="základní",J334,0)</f>
        <v>0</v>
      </c>
      <c r="BF334" s="106">
        <f>IF(N334="snížená",J334,0)</f>
        <v>0</v>
      </c>
      <c r="BG334" s="106">
        <f>IF(N334="zákl. přenesená",J334,0)</f>
        <v>0</v>
      </c>
      <c r="BH334" s="106">
        <f>IF(N334="sníž. přenesená",J334,0)</f>
        <v>0</v>
      </c>
      <c r="BI334" s="106">
        <f>IF(N334="nulová",J334,0)</f>
        <v>0</v>
      </c>
      <c r="BJ334" s="9" t="s">
        <v>44</v>
      </c>
      <c r="BK334" s="106">
        <f>ROUND(I334*H334,2)</f>
        <v>0</v>
      </c>
      <c r="BL334" s="9" t="s">
        <v>93</v>
      </c>
      <c r="BM334" s="105" t="s">
        <v>441</v>
      </c>
    </row>
    <row r="335" spans="2:47" s="1" customFormat="1" ht="29.25">
      <c r="B335" s="18"/>
      <c r="D335" s="107" t="s">
        <v>95</v>
      </c>
      <c r="F335" s="108" t="s">
        <v>442</v>
      </c>
      <c r="I335" s="38"/>
      <c r="L335" s="18"/>
      <c r="M335" s="109"/>
      <c r="N335" s="26"/>
      <c r="O335" s="26"/>
      <c r="P335" s="26"/>
      <c r="Q335" s="26"/>
      <c r="R335" s="26"/>
      <c r="S335" s="26"/>
      <c r="T335" s="27"/>
      <c r="AT335" s="9" t="s">
        <v>95</v>
      </c>
      <c r="AU335" s="9" t="s">
        <v>46</v>
      </c>
    </row>
    <row r="336" spans="2:51" s="7" customFormat="1" ht="22.5">
      <c r="B336" s="110"/>
      <c r="D336" s="107" t="s">
        <v>97</v>
      </c>
      <c r="E336" s="111" t="s">
        <v>0</v>
      </c>
      <c r="F336" s="112" t="s">
        <v>443</v>
      </c>
      <c r="H336" s="113">
        <v>36.24</v>
      </c>
      <c r="I336" s="114"/>
      <c r="L336" s="110"/>
      <c r="M336" s="115"/>
      <c r="N336" s="116"/>
      <c r="O336" s="116"/>
      <c r="P336" s="116"/>
      <c r="Q336" s="116"/>
      <c r="R336" s="116"/>
      <c r="S336" s="116"/>
      <c r="T336" s="117"/>
      <c r="AT336" s="111" t="s">
        <v>97</v>
      </c>
      <c r="AU336" s="111" t="s">
        <v>46</v>
      </c>
      <c r="AV336" s="7" t="s">
        <v>46</v>
      </c>
      <c r="AW336" s="7" t="s">
        <v>22</v>
      </c>
      <c r="AX336" s="7" t="s">
        <v>43</v>
      </c>
      <c r="AY336" s="111" t="s">
        <v>86</v>
      </c>
    </row>
    <row r="337" spans="2:51" s="7" customFormat="1" ht="33.75">
      <c r="B337" s="110"/>
      <c r="D337" s="107" t="s">
        <v>97</v>
      </c>
      <c r="E337" s="111" t="s">
        <v>0</v>
      </c>
      <c r="F337" s="112" t="s">
        <v>444</v>
      </c>
      <c r="H337" s="113">
        <v>53.4</v>
      </c>
      <c r="I337" s="114"/>
      <c r="L337" s="110"/>
      <c r="M337" s="115"/>
      <c r="N337" s="116"/>
      <c r="O337" s="116"/>
      <c r="P337" s="116"/>
      <c r="Q337" s="116"/>
      <c r="R337" s="116"/>
      <c r="S337" s="116"/>
      <c r="T337" s="117"/>
      <c r="AT337" s="111" t="s">
        <v>97</v>
      </c>
      <c r="AU337" s="111" t="s">
        <v>46</v>
      </c>
      <c r="AV337" s="7" t="s">
        <v>46</v>
      </c>
      <c r="AW337" s="7" t="s">
        <v>22</v>
      </c>
      <c r="AX337" s="7" t="s">
        <v>43</v>
      </c>
      <c r="AY337" s="111" t="s">
        <v>86</v>
      </c>
    </row>
    <row r="338" spans="2:51" s="7" customFormat="1" ht="22.5">
      <c r="B338" s="110"/>
      <c r="D338" s="107" t="s">
        <v>97</v>
      </c>
      <c r="E338" s="111" t="s">
        <v>0</v>
      </c>
      <c r="F338" s="112" t="s">
        <v>445</v>
      </c>
      <c r="H338" s="113">
        <v>36.18</v>
      </c>
      <c r="I338" s="114"/>
      <c r="L338" s="110"/>
      <c r="M338" s="115"/>
      <c r="N338" s="116"/>
      <c r="O338" s="116"/>
      <c r="P338" s="116"/>
      <c r="Q338" s="116"/>
      <c r="R338" s="116"/>
      <c r="S338" s="116"/>
      <c r="T338" s="117"/>
      <c r="AT338" s="111" t="s">
        <v>97</v>
      </c>
      <c r="AU338" s="111" t="s">
        <v>46</v>
      </c>
      <c r="AV338" s="7" t="s">
        <v>46</v>
      </c>
      <c r="AW338" s="7" t="s">
        <v>22</v>
      </c>
      <c r="AX338" s="7" t="s">
        <v>43</v>
      </c>
      <c r="AY338" s="111" t="s">
        <v>86</v>
      </c>
    </row>
    <row r="339" spans="2:65" s="1" customFormat="1" ht="24" customHeight="1">
      <c r="B339" s="93"/>
      <c r="C339" s="94" t="s">
        <v>446</v>
      </c>
      <c r="D339" s="94" t="s">
        <v>88</v>
      </c>
      <c r="E339" s="95" t="s">
        <v>447</v>
      </c>
      <c r="F339" s="96" t="s">
        <v>448</v>
      </c>
      <c r="G339" s="97" t="s">
        <v>91</v>
      </c>
      <c r="H339" s="98">
        <v>308</v>
      </c>
      <c r="I339" s="99"/>
      <c r="J339" s="100">
        <f>ROUND(I339*H339,2)</f>
        <v>0</v>
      </c>
      <c r="K339" s="96" t="s">
        <v>92</v>
      </c>
      <c r="L339" s="18"/>
      <c r="M339" s="101" t="s">
        <v>0</v>
      </c>
      <c r="N339" s="102" t="s">
        <v>30</v>
      </c>
      <c r="O339" s="26"/>
      <c r="P339" s="103">
        <f>O339*H339</f>
        <v>0</v>
      </c>
      <c r="Q339" s="103">
        <v>0</v>
      </c>
      <c r="R339" s="103">
        <f>Q339*H339</f>
        <v>0</v>
      </c>
      <c r="S339" s="103">
        <v>0</v>
      </c>
      <c r="T339" s="104">
        <f>S339*H339</f>
        <v>0</v>
      </c>
      <c r="AR339" s="105" t="s">
        <v>93</v>
      </c>
      <c r="AT339" s="105" t="s">
        <v>88</v>
      </c>
      <c r="AU339" s="105" t="s">
        <v>46</v>
      </c>
      <c r="AY339" s="9" t="s">
        <v>86</v>
      </c>
      <c r="BE339" s="106">
        <f>IF(N339="základní",J339,0)</f>
        <v>0</v>
      </c>
      <c r="BF339" s="106">
        <f>IF(N339="snížená",J339,0)</f>
        <v>0</v>
      </c>
      <c r="BG339" s="106">
        <f>IF(N339="zákl. přenesená",J339,0)</f>
        <v>0</v>
      </c>
      <c r="BH339" s="106">
        <f>IF(N339="sníž. přenesená",J339,0)</f>
        <v>0</v>
      </c>
      <c r="BI339" s="106">
        <f>IF(N339="nulová",J339,0)</f>
        <v>0</v>
      </c>
      <c r="BJ339" s="9" t="s">
        <v>44</v>
      </c>
      <c r="BK339" s="106">
        <f>ROUND(I339*H339,2)</f>
        <v>0</v>
      </c>
      <c r="BL339" s="9" t="s">
        <v>93</v>
      </c>
      <c r="BM339" s="105" t="s">
        <v>449</v>
      </c>
    </row>
    <row r="340" spans="2:47" s="1" customFormat="1" ht="58.5">
      <c r="B340" s="18"/>
      <c r="D340" s="107" t="s">
        <v>95</v>
      </c>
      <c r="F340" s="108" t="s">
        <v>450</v>
      </c>
      <c r="I340" s="38"/>
      <c r="L340" s="18"/>
      <c r="M340" s="109"/>
      <c r="N340" s="26"/>
      <c r="O340" s="26"/>
      <c r="P340" s="26"/>
      <c r="Q340" s="26"/>
      <c r="R340" s="26"/>
      <c r="S340" s="26"/>
      <c r="T340" s="27"/>
      <c r="AT340" s="9" t="s">
        <v>95</v>
      </c>
      <c r="AU340" s="9" t="s">
        <v>46</v>
      </c>
    </row>
    <row r="341" spans="2:51" s="7" customFormat="1" ht="33.75">
      <c r="B341" s="110"/>
      <c r="D341" s="107" t="s">
        <v>97</v>
      </c>
      <c r="E341" s="111" t="s">
        <v>0</v>
      </c>
      <c r="F341" s="112" t="s">
        <v>451</v>
      </c>
      <c r="H341" s="113">
        <v>308</v>
      </c>
      <c r="I341" s="114"/>
      <c r="L341" s="110"/>
      <c r="M341" s="115"/>
      <c r="N341" s="116"/>
      <c r="O341" s="116"/>
      <c r="P341" s="116"/>
      <c r="Q341" s="116"/>
      <c r="R341" s="116"/>
      <c r="S341" s="116"/>
      <c r="T341" s="117"/>
      <c r="AT341" s="111" t="s">
        <v>97</v>
      </c>
      <c r="AU341" s="111" t="s">
        <v>46</v>
      </c>
      <c r="AV341" s="7" t="s">
        <v>46</v>
      </c>
      <c r="AW341" s="7" t="s">
        <v>22</v>
      </c>
      <c r="AX341" s="7" t="s">
        <v>43</v>
      </c>
      <c r="AY341" s="111" t="s">
        <v>86</v>
      </c>
    </row>
    <row r="342" spans="2:63" s="6" customFormat="1" ht="20.85" customHeight="1">
      <c r="B342" s="80"/>
      <c r="D342" s="81" t="s">
        <v>42</v>
      </c>
      <c r="E342" s="91" t="s">
        <v>452</v>
      </c>
      <c r="F342" s="91" t="s">
        <v>453</v>
      </c>
      <c r="I342" s="83"/>
      <c r="J342" s="92">
        <f>BK342</f>
        <v>0</v>
      </c>
      <c r="L342" s="80"/>
      <c r="M342" s="85"/>
      <c r="N342" s="86"/>
      <c r="O342" s="86"/>
      <c r="P342" s="87">
        <f>SUM(P343:P369)</f>
        <v>0</v>
      </c>
      <c r="Q342" s="86"/>
      <c r="R342" s="87">
        <f>SUM(R343:R369)</f>
        <v>0</v>
      </c>
      <c r="S342" s="86"/>
      <c r="T342" s="88">
        <f>SUM(T343:T369)</f>
        <v>0</v>
      </c>
      <c r="AR342" s="81" t="s">
        <v>44</v>
      </c>
      <c r="AT342" s="89" t="s">
        <v>42</v>
      </c>
      <c r="AU342" s="89" t="s">
        <v>46</v>
      </c>
      <c r="AY342" s="81" t="s">
        <v>86</v>
      </c>
      <c r="BK342" s="90">
        <f>SUM(BK343:BK369)</f>
        <v>0</v>
      </c>
    </row>
    <row r="343" spans="2:65" s="1" customFormat="1" ht="24" customHeight="1">
      <c r="B343" s="93"/>
      <c r="C343" s="94" t="s">
        <v>454</v>
      </c>
      <c r="D343" s="94" t="s">
        <v>88</v>
      </c>
      <c r="E343" s="95" t="s">
        <v>455</v>
      </c>
      <c r="F343" s="96" t="s">
        <v>456</v>
      </c>
      <c r="G343" s="97" t="s">
        <v>135</v>
      </c>
      <c r="H343" s="98">
        <v>202.575</v>
      </c>
      <c r="I343" s="99"/>
      <c r="J343" s="100">
        <f>ROUND(I343*H343,2)</f>
        <v>0</v>
      </c>
      <c r="K343" s="96" t="s">
        <v>92</v>
      </c>
      <c r="L343" s="18"/>
      <c r="M343" s="101" t="s">
        <v>0</v>
      </c>
      <c r="N343" s="102" t="s">
        <v>30</v>
      </c>
      <c r="O343" s="26"/>
      <c r="P343" s="103">
        <f>O343*H343</f>
        <v>0</v>
      </c>
      <c r="Q343" s="103">
        <v>0</v>
      </c>
      <c r="R343" s="103">
        <f>Q343*H343</f>
        <v>0</v>
      </c>
      <c r="S343" s="103">
        <v>0</v>
      </c>
      <c r="T343" s="104">
        <f>S343*H343</f>
        <v>0</v>
      </c>
      <c r="AR343" s="105" t="s">
        <v>93</v>
      </c>
      <c r="AT343" s="105" t="s">
        <v>88</v>
      </c>
      <c r="AU343" s="105" t="s">
        <v>104</v>
      </c>
      <c r="AY343" s="9" t="s">
        <v>86</v>
      </c>
      <c r="BE343" s="106">
        <f>IF(N343="základní",J343,0)</f>
        <v>0</v>
      </c>
      <c r="BF343" s="106">
        <f>IF(N343="snížená",J343,0)</f>
        <v>0</v>
      </c>
      <c r="BG343" s="106">
        <f>IF(N343="zákl. přenesená",J343,0)</f>
        <v>0</v>
      </c>
      <c r="BH343" s="106">
        <f>IF(N343="sníž. přenesená",J343,0)</f>
        <v>0</v>
      </c>
      <c r="BI343" s="106">
        <f>IF(N343="nulová",J343,0)</f>
        <v>0</v>
      </c>
      <c r="BJ343" s="9" t="s">
        <v>44</v>
      </c>
      <c r="BK343" s="106">
        <f>ROUND(I343*H343,2)</f>
        <v>0</v>
      </c>
      <c r="BL343" s="9" t="s">
        <v>93</v>
      </c>
      <c r="BM343" s="105" t="s">
        <v>457</v>
      </c>
    </row>
    <row r="344" spans="2:47" s="1" customFormat="1" ht="48.75">
      <c r="B344" s="18"/>
      <c r="D344" s="107" t="s">
        <v>95</v>
      </c>
      <c r="F344" s="108" t="s">
        <v>458</v>
      </c>
      <c r="I344" s="38"/>
      <c r="L344" s="18"/>
      <c r="M344" s="109"/>
      <c r="N344" s="26"/>
      <c r="O344" s="26"/>
      <c r="P344" s="26"/>
      <c r="Q344" s="26"/>
      <c r="R344" s="26"/>
      <c r="S344" s="26"/>
      <c r="T344" s="27"/>
      <c r="AT344" s="9" t="s">
        <v>95</v>
      </c>
      <c r="AU344" s="9" t="s">
        <v>104</v>
      </c>
    </row>
    <row r="345" spans="2:51" s="7" customFormat="1" ht="12">
      <c r="B345" s="110"/>
      <c r="D345" s="107" t="s">
        <v>97</v>
      </c>
      <c r="E345" s="111" t="s">
        <v>0</v>
      </c>
      <c r="F345" s="112" t="s">
        <v>459</v>
      </c>
      <c r="H345" s="113">
        <v>202.575</v>
      </c>
      <c r="I345" s="114"/>
      <c r="L345" s="110"/>
      <c r="M345" s="115"/>
      <c r="N345" s="116"/>
      <c r="O345" s="116"/>
      <c r="P345" s="116"/>
      <c r="Q345" s="116"/>
      <c r="R345" s="116"/>
      <c r="S345" s="116"/>
      <c r="T345" s="117"/>
      <c r="AT345" s="111" t="s">
        <v>97</v>
      </c>
      <c r="AU345" s="111" t="s">
        <v>104</v>
      </c>
      <c r="AV345" s="7" t="s">
        <v>46</v>
      </c>
      <c r="AW345" s="7" t="s">
        <v>22</v>
      </c>
      <c r="AX345" s="7" t="s">
        <v>43</v>
      </c>
      <c r="AY345" s="111" t="s">
        <v>86</v>
      </c>
    </row>
    <row r="346" spans="2:65" s="1" customFormat="1" ht="24" customHeight="1">
      <c r="B346" s="93"/>
      <c r="C346" s="94" t="s">
        <v>460</v>
      </c>
      <c r="D346" s="94" t="s">
        <v>88</v>
      </c>
      <c r="E346" s="95" t="s">
        <v>461</v>
      </c>
      <c r="F346" s="96" t="s">
        <v>462</v>
      </c>
      <c r="G346" s="97" t="s">
        <v>135</v>
      </c>
      <c r="H346" s="98">
        <v>22.721</v>
      </c>
      <c r="I346" s="99"/>
      <c r="J346" s="100">
        <f>ROUND(I346*H346,2)</f>
        <v>0</v>
      </c>
      <c r="K346" s="96" t="s">
        <v>92</v>
      </c>
      <c r="L346" s="18"/>
      <c r="M346" s="101" t="s">
        <v>0</v>
      </c>
      <c r="N346" s="102" t="s">
        <v>30</v>
      </c>
      <c r="O346" s="26"/>
      <c r="P346" s="103">
        <f>O346*H346</f>
        <v>0</v>
      </c>
      <c r="Q346" s="103">
        <v>0</v>
      </c>
      <c r="R346" s="103">
        <f>Q346*H346</f>
        <v>0</v>
      </c>
      <c r="S346" s="103">
        <v>0</v>
      </c>
      <c r="T346" s="104">
        <f>S346*H346</f>
        <v>0</v>
      </c>
      <c r="AR346" s="105" t="s">
        <v>93</v>
      </c>
      <c r="AT346" s="105" t="s">
        <v>88</v>
      </c>
      <c r="AU346" s="105" t="s">
        <v>104</v>
      </c>
      <c r="AY346" s="9" t="s">
        <v>86</v>
      </c>
      <c r="BE346" s="106">
        <f>IF(N346="základní",J346,0)</f>
        <v>0</v>
      </c>
      <c r="BF346" s="106">
        <f>IF(N346="snížená",J346,0)</f>
        <v>0</v>
      </c>
      <c r="BG346" s="106">
        <f>IF(N346="zákl. přenesená",J346,0)</f>
        <v>0</v>
      </c>
      <c r="BH346" s="106">
        <f>IF(N346="sníž. přenesená",J346,0)</f>
        <v>0</v>
      </c>
      <c r="BI346" s="106">
        <f>IF(N346="nulová",J346,0)</f>
        <v>0</v>
      </c>
      <c r="BJ346" s="9" t="s">
        <v>44</v>
      </c>
      <c r="BK346" s="106">
        <f>ROUND(I346*H346,2)</f>
        <v>0</v>
      </c>
      <c r="BL346" s="9" t="s">
        <v>93</v>
      </c>
      <c r="BM346" s="105" t="s">
        <v>463</v>
      </c>
    </row>
    <row r="347" spans="2:47" s="1" customFormat="1" ht="19.5">
      <c r="B347" s="18"/>
      <c r="D347" s="107" t="s">
        <v>95</v>
      </c>
      <c r="F347" s="108" t="s">
        <v>464</v>
      </c>
      <c r="I347" s="38"/>
      <c r="L347" s="18"/>
      <c r="M347" s="109"/>
      <c r="N347" s="26"/>
      <c r="O347" s="26"/>
      <c r="P347" s="26"/>
      <c r="Q347" s="26"/>
      <c r="R347" s="26"/>
      <c r="S347" s="26"/>
      <c r="T347" s="27"/>
      <c r="AT347" s="9" t="s">
        <v>95</v>
      </c>
      <c r="AU347" s="9" t="s">
        <v>104</v>
      </c>
    </row>
    <row r="348" spans="2:51" s="7" customFormat="1" ht="12">
      <c r="B348" s="110"/>
      <c r="D348" s="107" t="s">
        <v>97</v>
      </c>
      <c r="E348" s="111" t="s">
        <v>0</v>
      </c>
      <c r="F348" s="112" t="s">
        <v>465</v>
      </c>
      <c r="H348" s="113">
        <v>22.721</v>
      </c>
      <c r="I348" s="114"/>
      <c r="L348" s="110"/>
      <c r="M348" s="115"/>
      <c r="N348" s="116"/>
      <c r="O348" s="116"/>
      <c r="P348" s="116"/>
      <c r="Q348" s="116"/>
      <c r="R348" s="116"/>
      <c r="S348" s="116"/>
      <c r="T348" s="117"/>
      <c r="AT348" s="111" t="s">
        <v>97</v>
      </c>
      <c r="AU348" s="111" t="s">
        <v>104</v>
      </c>
      <c r="AV348" s="7" t="s">
        <v>46</v>
      </c>
      <c r="AW348" s="7" t="s">
        <v>22</v>
      </c>
      <c r="AX348" s="7" t="s">
        <v>43</v>
      </c>
      <c r="AY348" s="111" t="s">
        <v>86</v>
      </c>
    </row>
    <row r="349" spans="2:65" s="1" customFormat="1" ht="24" customHeight="1">
      <c r="B349" s="93"/>
      <c r="C349" s="94" t="s">
        <v>466</v>
      </c>
      <c r="D349" s="94" t="s">
        <v>88</v>
      </c>
      <c r="E349" s="95" t="s">
        <v>467</v>
      </c>
      <c r="F349" s="96" t="s">
        <v>468</v>
      </c>
      <c r="G349" s="97" t="s">
        <v>135</v>
      </c>
      <c r="H349" s="98">
        <v>19.332</v>
      </c>
      <c r="I349" s="99"/>
      <c r="J349" s="100">
        <f>ROUND(I349*H349,2)</f>
        <v>0</v>
      </c>
      <c r="K349" s="96" t="s">
        <v>92</v>
      </c>
      <c r="L349" s="18"/>
      <c r="M349" s="101" t="s">
        <v>0</v>
      </c>
      <c r="N349" s="102" t="s">
        <v>30</v>
      </c>
      <c r="O349" s="26"/>
      <c r="P349" s="103">
        <f>O349*H349</f>
        <v>0</v>
      </c>
      <c r="Q349" s="103">
        <v>0</v>
      </c>
      <c r="R349" s="103">
        <f>Q349*H349</f>
        <v>0</v>
      </c>
      <c r="S349" s="103">
        <v>0</v>
      </c>
      <c r="T349" s="104">
        <f>S349*H349</f>
        <v>0</v>
      </c>
      <c r="AR349" s="105" t="s">
        <v>93</v>
      </c>
      <c r="AT349" s="105" t="s">
        <v>88</v>
      </c>
      <c r="AU349" s="105" t="s">
        <v>104</v>
      </c>
      <c r="AY349" s="9" t="s">
        <v>86</v>
      </c>
      <c r="BE349" s="106">
        <f>IF(N349="základní",J349,0)</f>
        <v>0</v>
      </c>
      <c r="BF349" s="106">
        <f>IF(N349="snížená",J349,0)</f>
        <v>0</v>
      </c>
      <c r="BG349" s="106">
        <f>IF(N349="zákl. přenesená",J349,0)</f>
        <v>0</v>
      </c>
      <c r="BH349" s="106">
        <f>IF(N349="sníž. přenesená",J349,0)</f>
        <v>0</v>
      </c>
      <c r="BI349" s="106">
        <f>IF(N349="nulová",J349,0)</f>
        <v>0</v>
      </c>
      <c r="BJ349" s="9" t="s">
        <v>44</v>
      </c>
      <c r="BK349" s="106">
        <f>ROUND(I349*H349,2)</f>
        <v>0</v>
      </c>
      <c r="BL349" s="9" t="s">
        <v>93</v>
      </c>
      <c r="BM349" s="105" t="s">
        <v>469</v>
      </c>
    </row>
    <row r="350" spans="2:47" s="1" customFormat="1" ht="19.5">
      <c r="B350" s="18"/>
      <c r="D350" s="107" t="s">
        <v>95</v>
      </c>
      <c r="F350" s="108" t="s">
        <v>470</v>
      </c>
      <c r="I350" s="38"/>
      <c r="L350" s="18"/>
      <c r="M350" s="109"/>
      <c r="N350" s="26"/>
      <c r="O350" s="26"/>
      <c r="P350" s="26"/>
      <c r="Q350" s="26"/>
      <c r="R350" s="26"/>
      <c r="S350" s="26"/>
      <c r="T350" s="27"/>
      <c r="AT350" s="9" t="s">
        <v>95</v>
      </c>
      <c r="AU350" s="9" t="s">
        <v>104</v>
      </c>
    </row>
    <row r="351" spans="2:51" s="7" customFormat="1" ht="12">
      <c r="B351" s="110"/>
      <c r="D351" s="107" t="s">
        <v>97</v>
      </c>
      <c r="E351" s="111" t="s">
        <v>0</v>
      </c>
      <c r="F351" s="112" t="s">
        <v>471</v>
      </c>
      <c r="H351" s="113">
        <v>19.332</v>
      </c>
      <c r="I351" s="114"/>
      <c r="L351" s="110"/>
      <c r="M351" s="115"/>
      <c r="N351" s="116"/>
      <c r="O351" s="116"/>
      <c r="P351" s="116"/>
      <c r="Q351" s="116"/>
      <c r="R351" s="116"/>
      <c r="S351" s="116"/>
      <c r="T351" s="117"/>
      <c r="AT351" s="111" t="s">
        <v>97</v>
      </c>
      <c r="AU351" s="111" t="s">
        <v>104</v>
      </c>
      <c r="AV351" s="7" t="s">
        <v>46</v>
      </c>
      <c r="AW351" s="7" t="s">
        <v>22</v>
      </c>
      <c r="AX351" s="7" t="s">
        <v>43</v>
      </c>
      <c r="AY351" s="111" t="s">
        <v>86</v>
      </c>
    </row>
    <row r="352" spans="2:65" s="1" customFormat="1" ht="24" customHeight="1">
      <c r="B352" s="93"/>
      <c r="C352" s="94" t="s">
        <v>472</v>
      </c>
      <c r="D352" s="94" t="s">
        <v>88</v>
      </c>
      <c r="E352" s="95" t="s">
        <v>182</v>
      </c>
      <c r="F352" s="96" t="s">
        <v>473</v>
      </c>
      <c r="G352" s="97" t="s">
        <v>135</v>
      </c>
      <c r="H352" s="98">
        <v>33.968</v>
      </c>
      <c r="I352" s="99"/>
      <c r="J352" s="100">
        <f>ROUND(I352*H352,2)</f>
        <v>0</v>
      </c>
      <c r="K352" s="96" t="s">
        <v>0</v>
      </c>
      <c r="L352" s="18"/>
      <c r="M352" s="101" t="s">
        <v>0</v>
      </c>
      <c r="N352" s="102" t="s">
        <v>30</v>
      </c>
      <c r="O352" s="26"/>
      <c r="P352" s="103">
        <f>O352*H352</f>
        <v>0</v>
      </c>
      <c r="Q352" s="103">
        <v>0</v>
      </c>
      <c r="R352" s="103">
        <f>Q352*H352</f>
        <v>0</v>
      </c>
      <c r="S352" s="103">
        <v>0</v>
      </c>
      <c r="T352" s="104">
        <f>S352*H352</f>
        <v>0</v>
      </c>
      <c r="AR352" s="105" t="s">
        <v>93</v>
      </c>
      <c r="AT352" s="105" t="s">
        <v>88</v>
      </c>
      <c r="AU352" s="105" t="s">
        <v>104</v>
      </c>
      <c r="AY352" s="9" t="s">
        <v>86</v>
      </c>
      <c r="BE352" s="106">
        <f>IF(N352="základní",J352,0)</f>
        <v>0</v>
      </c>
      <c r="BF352" s="106">
        <f>IF(N352="snížená",J352,0)</f>
        <v>0</v>
      </c>
      <c r="BG352" s="106">
        <f>IF(N352="zákl. přenesená",J352,0)</f>
        <v>0</v>
      </c>
      <c r="BH352" s="106">
        <f>IF(N352="sníž. přenesená",J352,0)</f>
        <v>0</v>
      </c>
      <c r="BI352" s="106">
        <f>IF(N352="nulová",J352,0)</f>
        <v>0</v>
      </c>
      <c r="BJ352" s="9" t="s">
        <v>44</v>
      </c>
      <c r="BK352" s="106">
        <f>ROUND(I352*H352,2)</f>
        <v>0</v>
      </c>
      <c r="BL352" s="9" t="s">
        <v>93</v>
      </c>
      <c r="BM352" s="105" t="s">
        <v>474</v>
      </c>
    </row>
    <row r="353" spans="2:47" s="1" customFormat="1" ht="12">
      <c r="B353" s="18"/>
      <c r="D353" s="107" t="s">
        <v>95</v>
      </c>
      <c r="F353" s="108" t="s">
        <v>475</v>
      </c>
      <c r="I353" s="38"/>
      <c r="L353" s="18"/>
      <c r="M353" s="109"/>
      <c r="N353" s="26"/>
      <c r="O353" s="26"/>
      <c r="P353" s="26"/>
      <c r="Q353" s="26"/>
      <c r="R353" s="26"/>
      <c r="S353" s="26"/>
      <c r="T353" s="27"/>
      <c r="AT353" s="9" t="s">
        <v>95</v>
      </c>
      <c r="AU353" s="9" t="s">
        <v>104</v>
      </c>
    </row>
    <row r="354" spans="2:51" s="7" customFormat="1" ht="22.5">
      <c r="B354" s="110"/>
      <c r="D354" s="107" t="s">
        <v>97</v>
      </c>
      <c r="E354" s="111" t="s">
        <v>0</v>
      </c>
      <c r="F354" s="112" t="s">
        <v>476</v>
      </c>
      <c r="H354" s="113">
        <v>33.968</v>
      </c>
      <c r="I354" s="114"/>
      <c r="L354" s="110"/>
      <c r="M354" s="115"/>
      <c r="N354" s="116"/>
      <c r="O354" s="116"/>
      <c r="P354" s="116"/>
      <c r="Q354" s="116"/>
      <c r="R354" s="116"/>
      <c r="S354" s="116"/>
      <c r="T354" s="117"/>
      <c r="AT354" s="111" t="s">
        <v>97</v>
      </c>
      <c r="AU354" s="111" t="s">
        <v>104</v>
      </c>
      <c r="AV354" s="7" t="s">
        <v>46</v>
      </c>
      <c r="AW354" s="7" t="s">
        <v>22</v>
      </c>
      <c r="AX354" s="7" t="s">
        <v>43</v>
      </c>
      <c r="AY354" s="111" t="s">
        <v>86</v>
      </c>
    </row>
    <row r="355" spans="2:65" s="1" customFormat="1" ht="24" customHeight="1">
      <c r="B355" s="93"/>
      <c r="C355" s="94" t="s">
        <v>477</v>
      </c>
      <c r="D355" s="94" t="s">
        <v>88</v>
      </c>
      <c r="E355" s="95" t="s">
        <v>187</v>
      </c>
      <c r="F355" s="96" t="s">
        <v>478</v>
      </c>
      <c r="G355" s="97" t="s">
        <v>135</v>
      </c>
      <c r="H355" s="98">
        <v>2.131</v>
      </c>
      <c r="I355" s="99"/>
      <c r="J355" s="100">
        <f>ROUND(I355*H355,2)</f>
        <v>0</v>
      </c>
      <c r="K355" s="96" t="s">
        <v>0</v>
      </c>
      <c r="L355" s="18"/>
      <c r="M355" s="101" t="s">
        <v>0</v>
      </c>
      <c r="N355" s="102" t="s">
        <v>30</v>
      </c>
      <c r="O355" s="26"/>
      <c r="P355" s="103">
        <f>O355*H355</f>
        <v>0</v>
      </c>
      <c r="Q355" s="103">
        <v>0</v>
      </c>
      <c r="R355" s="103">
        <f>Q355*H355</f>
        <v>0</v>
      </c>
      <c r="S355" s="103">
        <v>0</v>
      </c>
      <c r="T355" s="104">
        <f>S355*H355</f>
        <v>0</v>
      </c>
      <c r="AR355" s="105" t="s">
        <v>93</v>
      </c>
      <c r="AT355" s="105" t="s">
        <v>88</v>
      </c>
      <c r="AU355" s="105" t="s">
        <v>104</v>
      </c>
      <c r="AY355" s="9" t="s">
        <v>86</v>
      </c>
      <c r="BE355" s="106">
        <f>IF(N355="základní",J355,0)</f>
        <v>0</v>
      </c>
      <c r="BF355" s="106">
        <f>IF(N355="snížená",J355,0)</f>
        <v>0</v>
      </c>
      <c r="BG355" s="106">
        <f>IF(N355="zákl. přenesená",J355,0)</f>
        <v>0</v>
      </c>
      <c r="BH355" s="106">
        <f>IF(N355="sníž. přenesená",J355,0)</f>
        <v>0</v>
      </c>
      <c r="BI355" s="106">
        <f>IF(N355="nulová",J355,0)</f>
        <v>0</v>
      </c>
      <c r="BJ355" s="9" t="s">
        <v>44</v>
      </c>
      <c r="BK355" s="106">
        <f>ROUND(I355*H355,2)</f>
        <v>0</v>
      </c>
      <c r="BL355" s="9" t="s">
        <v>93</v>
      </c>
      <c r="BM355" s="105" t="s">
        <v>479</v>
      </c>
    </row>
    <row r="356" spans="2:47" s="1" customFormat="1" ht="19.5">
      <c r="B356" s="18"/>
      <c r="D356" s="107" t="s">
        <v>95</v>
      </c>
      <c r="F356" s="108" t="s">
        <v>478</v>
      </c>
      <c r="I356" s="38"/>
      <c r="L356" s="18"/>
      <c r="M356" s="109"/>
      <c r="N356" s="26"/>
      <c r="O356" s="26"/>
      <c r="P356" s="26"/>
      <c r="Q356" s="26"/>
      <c r="R356" s="26"/>
      <c r="S356" s="26"/>
      <c r="T356" s="27"/>
      <c r="AT356" s="9" t="s">
        <v>95</v>
      </c>
      <c r="AU356" s="9" t="s">
        <v>104</v>
      </c>
    </row>
    <row r="357" spans="2:51" s="7" customFormat="1" ht="12">
      <c r="B357" s="110"/>
      <c r="D357" s="107" t="s">
        <v>97</v>
      </c>
      <c r="E357" s="111" t="s">
        <v>0</v>
      </c>
      <c r="F357" s="112" t="s">
        <v>480</v>
      </c>
      <c r="H357" s="113">
        <v>2.131</v>
      </c>
      <c r="I357" s="114"/>
      <c r="L357" s="110"/>
      <c r="M357" s="115"/>
      <c r="N357" s="116"/>
      <c r="O357" s="116"/>
      <c r="P357" s="116"/>
      <c r="Q357" s="116"/>
      <c r="R357" s="116"/>
      <c r="S357" s="116"/>
      <c r="T357" s="117"/>
      <c r="AT357" s="111" t="s">
        <v>97</v>
      </c>
      <c r="AU357" s="111" t="s">
        <v>104</v>
      </c>
      <c r="AV357" s="7" t="s">
        <v>46</v>
      </c>
      <c r="AW357" s="7" t="s">
        <v>22</v>
      </c>
      <c r="AX357" s="7" t="s">
        <v>43</v>
      </c>
      <c r="AY357" s="111" t="s">
        <v>86</v>
      </c>
    </row>
    <row r="358" spans="2:65" s="1" customFormat="1" ht="24" customHeight="1">
      <c r="B358" s="93"/>
      <c r="C358" s="94" t="s">
        <v>481</v>
      </c>
      <c r="D358" s="94" t="s">
        <v>88</v>
      </c>
      <c r="E358" s="95" t="s">
        <v>191</v>
      </c>
      <c r="F358" s="96" t="s">
        <v>482</v>
      </c>
      <c r="G358" s="97" t="s">
        <v>135</v>
      </c>
      <c r="H358" s="98">
        <v>124.424</v>
      </c>
      <c r="I358" s="99"/>
      <c r="J358" s="100">
        <f>ROUND(I358*H358,2)</f>
        <v>0</v>
      </c>
      <c r="K358" s="96" t="s">
        <v>0</v>
      </c>
      <c r="L358" s="18"/>
      <c r="M358" s="101" t="s">
        <v>0</v>
      </c>
      <c r="N358" s="102" t="s">
        <v>30</v>
      </c>
      <c r="O358" s="26"/>
      <c r="P358" s="103">
        <f>O358*H358</f>
        <v>0</v>
      </c>
      <c r="Q358" s="103">
        <v>0</v>
      </c>
      <c r="R358" s="103">
        <f>Q358*H358</f>
        <v>0</v>
      </c>
      <c r="S358" s="103">
        <v>0</v>
      </c>
      <c r="T358" s="104">
        <f>S358*H358</f>
        <v>0</v>
      </c>
      <c r="AR358" s="105" t="s">
        <v>93</v>
      </c>
      <c r="AT358" s="105" t="s">
        <v>88</v>
      </c>
      <c r="AU358" s="105" t="s">
        <v>104</v>
      </c>
      <c r="AY358" s="9" t="s">
        <v>86</v>
      </c>
      <c r="BE358" s="106">
        <f>IF(N358="základní",J358,0)</f>
        <v>0</v>
      </c>
      <c r="BF358" s="106">
        <f>IF(N358="snížená",J358,0)</f>
        <v>0</v>
      </c>
      <c r="BG358" s="106">
        <f>IF(N358="zákl. přenesená",J358,0)</f>
        <v>0</v>
      </c>
      <c r="BH358" s="106">
        <f>IF(N358="sníž. přenesená",J358,0)</f>
        <v>0</v>
      </c>
      <c r="BI358" s="106">
        <f>IF(N358="nulová",J358,0)</f>
        <v>0</v>
      </c>
      <c r="BJ358" s="9" t="s">
        <v>44</v>
      </c>
      <c r="BK358" s="106">
        <f>ROUND(I358*H358,2)</f>
        <v>0</v>
      </c>
      <c r="BL358" s="9" t="s">
        <v>93</v>
      </c>
      <c r="BM358" s="105" t="s">
        <v>483</v>
      </c>
    </row>
    <row r="359" spans="2:47" s="1" customFormat="1" ht="12">
      <c r="B359" s="18"/>
      <c r="D359" s="107" t="s">
        <v>95</v>
      </c>
      <c r="F359" s="108" t="s">
        <v>482</v>
      </c>
      <c r="I359" s="38"/>
      <c r="L359" s="18"/>
      <c r="M359" s="109"/>
      <c r="N359" s="26"/>
      <c r="O359" s="26"/>
      <c r="P359" s="26"/>
      <c r="Q359" s="26"/>
      <c r="R359" s="26"/>
      <c r="S359" s="26"/>
      <c r="T359" s="27"/>
      <c r="AT359" s="9" t="s">
        <v>95</v>
      </c>
      <c r="AU359" s="9" t="s">
        <v>104</v>
      </c>
    </row>
    <row r="360" spans="2:51" s="7" customFormat="1" ht="22.5">
      <c r="B360" s="110"/>
      <c r="D360" s="107" t="s">
        <v>97</v>
      </c>
      <c r="E360" s="111" t="s">
        <v>0</v>
      </c>
      <c r="F360" s="112" t="s">
        <v>484</v>
      </c>
      <c r="H360" s="113">
        <v>124.424</v>
      </c>
      <c r="I360" s="114"/>
      <c r="L360" s="110"/>
      <c r="M360" s="115"/>
      <c r="N360" s="116"/>
      <c r="O360" s="116"/>
      <c r="P360" s="116"/>
      <c r="Q360" s="116"/>
      <c r="R360" s="116"/>
      <c r="S360" s="116"/>
      <c r="T360" s="117"/>
      <c r="AT360" s="111" t="s">
        <v>97</v>
      </c>
      <c r="AU360" s="111" t="s">
        <v>104</v>
      </c>
      <c r="AV360" s="7" t="s">
        <v>46</v>
      </c>
      <c r="AW360" s="7" t="s">
        <v>22</v>
      </c>
      <c r="AX360" s="7" t="s">
        <v>43</v>
      </c>
      <c r="AY360" s="111" t="s">
        <v>86</v>
      </c>
    </row>
    <row r="361" spans="2:65" s="1" customFormat="1" ht="24" customHeight="1">
      <c r="B361" s="93"/>
      <c r="C361" s="94" t="s">
        <v>485</v>
      </c>
      <c r="D361" s="94" t="s">
        <v>88</v>
      </c>
      <c r="E361" s="95" t="s">
        <v>486</v>
      </c>
      <c r="F361" s="96" t="s">
        <v>487</v>
      </c>
      <c r="G361" s="97" t="s">
        <v>135</v>
      </c>
      <c r="H361" s="98">
        <v>202.575</v>
      </c>
      <c r="I361" s="99"/>
      <c r="J361" s="100">
        <f>ROUND(I361*H361,2)</f>
        <v>0</v>
      </c>
      <c r="K361" s="96" t="s">
        <v>92</v>
      </c>
      <c r="L361" s="18"/>
      <c r="M361" s="101" t="s">
        <v>0</v>
      </c>
      <c r="N361" s="102" t="s">
        <v>30</v>
      </c>
      <c r="O361" s="26"/>
      <c r="P361" s="103">
        <f>O361*H361</f>
        <v>0</v>
      </c>
      <c r="Q361" s="103">
        <v>0</v>
      </c>
      <c r="R361" s="103">
        <f>Q361*H361</f>
        <v>0</v>
      </c>
      <c r="S361" s="103">
        <v>0</v>
      </c>
      <c r="T361" s="104">
        <f>S361*H361</f>
        <v>0</v>
      </c>
      <c r="AR361" s="105" t="s">
        <v>93</v>
      </c>
      <c r="AT361" s="105" t="s">
        <v>88</v>
      </c>
      <c r="AU361" s="105" t="s">
        <v>104</v>
      </c>
      <c r="AY361" s="9" t="s">
        <v>86</v>
      </c>
      <c r="BE361" s="106">
        <f>IF(N361="základní",J361,0)</f>
        <v>0</v>
      </c>
      <c r="BF361" s="106">
        <f>IF(N361="snížená",J361,0)</f>
        <v>0</v>
      </c>
      <c r="BG361" s="106">
        <f>IF(N361="zákl. přenesená",J361,0)</f>
        <v>0</v>
      </c>
      <c r="BH361" s="106">
        <f>IF(N361="sníž. přenesená",J361,0)</f>
        <v>0</v>
      </c>
      <c r="BI361" s="106">
        <f>IF(N361="nulová",J361,0)</f>
        <v>0</v>
      </c>
      <c r="BJ361" s="9" t="s">
        <v>44</v>
      </c>
      <c r="BK361" s="106">
        <f>ROUND(I361*H361,2)</f>
        <v>0</v>
      </c>
      <c r="BL361" s="9" t="s">
        <v>93</v>
      </c>
      <c r="BM361" s="105" t="s">
        <v>488</v>
      </c>
    </row>
    <row r="362" spans="2:47" s="1" customFormat="1" ht="19.5">
      <c r="B362" s="18"/>
      <c r="D362" s="107" t="s">
        <v>95</v>
      </c>
      <c r="F362" s="108" t="s">
        <v>489</v>
      </c>
      <c r="I362" s="38"/>
      <c r="L362" s="18"/>
      <c r="M362" s="109"/>
      <c r="N362" s="26"/>
      <c r="O362" s="26"/>
      <c r="P362" s="26"/>
      <c r="Q362" s="26"/>
      <c r="R362" s="26"/>
      <c r="S362" s="26"/>
      <c r="T362" s="27"/>
      <c r="AT362" s="9" t="s">
        <v>95</v>
      </c>
      <c r="AU362" s="9" t="s">
        <v>104</v>
      </c>
    </row>
    <row r="363" spans="2:51" s="7" customFormat="1" ht="12">
      <c r="B363" s="110"/>
      <c r="D363" s="107" t="s">
        <v>97</v>
      </c>
      <c r="E363" s="111" t="s">
        <v>0</v>
      </c>
      <c r="F363" s="112" t="s">
        <v>459</v>
      </c>
      <c r="H363" s="113">
        <v>202.575</v>
      </c>
      <c r="I363" s="114"/>
      <c r="L363" s="110"/>
      <c r="M363" s="115"/>
      <c r="N363" s="116"/>
      <c r="O363" s="116"/>
      <c r="P363" s="116"/>
      <c r="Q363" s="116"/>
      <c r="R363" s="116"/>
      <c r="S363" s="116"/>
      <c r="T363" s="117"/>
      <c r="AT363" s="111" t="s">
        <v>97</v>
      </c>
      <c r="AU363" s="111" t="s">
        <v>104</v>
      </c>
      <c r="AV363" s="7" t="s">
        <v>46</v>
      </c>
      <c r="AW363" s="7" t="s">
        <v>22</v>
      </c>
      <c r="AX363" s="7" t="s">
        <v>43</v>
      </c>
      <c r="AY363" s="111" t="s">
        <v>86</v>
      </c>
    </row>
    <row r="364" spans="2:65" s="1" customFormat="1" ht="24" customHeight="1">
      <c r="B364" s="93"/>
      <c r="C364" s="94" t="s">
        <v>490</v>
      </c>
      <c r="D364" s="94" t="s">
        <v>88</v>
      </c>
      <c r="E364" s="95" t="s">
        <v>491</v>
      </c>
      <c r="F364" s="96" t="s">
        <v>492</v>
      </c>
      <c r="G364" s="97" t="s">
        <v>135</v>
      </c>
      <c r="H364" s="98">
        <v>1418.025</v>
      </c>
      <c r="I364" s="99"/>
      <c r="J364" s="100">
        <f>ROUND(I364*H364,2)</f>
        <v>0</v>
      </c>
      <c r="K364" s="96" t="s">
        <v>92</v>
      </c>
      <c r="L364" s="18"/>
      <c r="M364" s="101" t="s">
        <v>0</v>
      </c>
      <c r="N364" s="102" t="s">
        <v>30</v>
      </c>
      <c r="O364" s="26"/>
      <c r="P364" s="103">
        <f>O364*H364</f>
        <v>0</v>
      </c>
      <c r="Q364" s="103">
        <v>0</v>
      </c>
      <c r="R364" s="103">
        <f>Q364*H364</f>
        <v>0</v>
      </c>
      <c r="S364" s="103">
        <v>0</v>
      </c>
      <c r="T364" s="104">
        <f>S364*H364</f>
        <v>0</v>
      </c>
      <c r="AR364" s="105" t="s">
        <v>93</v>
      </c>
      <c r="AT364" s="105" t="s">
        <v>88</v>
      </c>
      <c r="AU364" s="105" t="s">
        <v>104</v>
      </c>
      <c r="AY364" s="9" t="s">
        <v>86</v>
      </c>
      <c r="BE364" s="106">
        <f>IF(N364="základní",J364,0)</f>
        <v>0</v>
      </c>
      <c r="BF364" s="106">
        <f>IF(N364="snížená",J364,0)</f>
        <v>0</v>
      </c>
      <c r="BG364" s="106">
        <f>IF(N364="zákl. přenesená",J364,0)</f>
        <v>0</v>
      </c>
      <c r="BH364" s="106">
        <f>IF(N364="sníž. přenesená",J364,0)</f>
        <v>0</v>
      </c>
      <c r="BI364" s="106">
        <f>IF(N364="nulová",J364,0)</f>
        <v>0</v>
      </c>
      <c r="BJ364" s="9" t="s">
        <v>44</v>
      </c>
      <c r="BK364" s="106">
        <f>ROUND(I364*H364,2)</f>
        <v>0</v>
      </c>
      <c r="BL364" s="9" t="s">
        <v>93</v>
      </c>
      <c r="BM364" s="105" t="s">
        <v>493</v>
      </c>
    </row>
    <row r="365" spans="2:47" s="1" customFormat="1" ht="29.25">
      <c r="B365" s="18"/>
      <c r="D365" s="107" t="s">
        <v>95</v>
      </c>
      <c r="F365" s="108" t="s">
        <v>494</v>
      </c>
      <c r="I365" s="38"/>
      <c r="L365" s="18"/>
      <c r="M365" s="109"/>
      <c r="N365" s="26"/>
      <c r="O365" s="26"/>
      <c r="P365" s="26"/>
      <c r="Q365" s="26"/>
      <c r="R365" s="26"/>
      <c r="S365" s="26"/>
      <c r="T365" s="27"/>
      <c r="AT365" s="9" t="s">
        <v>95</v>
      </c>
      <c r="AU365" s="9" t="s">
        <v>104</v>
      </c>
    </row>
    <row r="366" spans="2:51" s="7" customFormat="1" ht="22.5">
      <c r="B366" s="110"/>
      <c r="D366" s="107" t="s">
        <v>97</v>
      </c>
      <c r="E366" s="111" t="s">
        <v>0</v>
      </c>
      <c r="F366" s="112" t="s">
        <v>495</v>
      </c>
      <c r="H366" s="113">
        <v>1418.025</v>
      </c>
      <c r="I366" s="114"/>
      <c r="L366" s="110"/>
      <c r="M366" s="115"/>
      <c r="N366" s="116"/>
      <c r="O366" s="116"/>
      <c r="P366" s="116"/>
      <c r="Q366" s="116"/>
      <c r="R366" s="116"/>
      <c r="S366" s="116"/>
      <c r="T366" s="117"/>
      <c r="AT366" s="111" t="s">
        <v>97</v>
      </c>
      <c r="AU366" s="111" t="s">
        <v>104</v>
      </c>
      <c r="AV366" s="7" t="s">
        <v>46</v>
      </c>
      <c r="AW366" s="7" t="s">
        <v>22</v>
      </c>
      <c r="AX366" s="7" t="s">
        <v>43</v>
      </c>
      <c r="AY366" s="111" t="s">
        <v>86</v>
      </c>
    </row>
    <row r="367" spans="2:65" s="1" customFormat="1" ht="16.5" customHeight="1">
      <c r="B367" s="93"/>
      <c r="C367" s="94" t="s">
        <v>496</v>
      </c>
      <c r="D367" s="94" t="s">
        <v>88</v>
      </c>
      <c r="E367" s="95" t="s">
        <v>497</v>
      </c>
      <c r="F367" s="96" t="s">
        <v>498</v>
      </c>
      <c r="G367" s="97" t="s">
        <v>135</v>
      </c>
      <c r="H367" s="98">
        <v>243.387</v>
      </c>
      <c r="I367" s="99"/>
      <c r="J367" s="100">
        <f>ROUND(I367*H367,2)</f>
        <v>0</v>
      </c>
      <c r="K367" s="96" t="s">
        <v>92</v>
      </c>
      <c r="L367" s="18"/>
      <c r="M367" s="101" t="s">
        <v>0</v>
      </c>
      <c r="N367" s="102" t="s">
        <v>30</v>
      </c>
      <c r="O367" s="26"/>
      <c r="P367" s="103">
        <f>O367*H367</f>
        <v>0</v>
      </c>
      <c r="Q367" s="103">
        <v>0</v>
      </c>
      <c r="R367" s="103">
        <f>Q367*H367</f>
        <v>0</v>
      </c>
      <c r="S367" s="103">
        <v>0</v>
      </c>
      <c r="T367" s="104">
        <f>S367*H367</f>
        <v>0</v>
      </c>
      <c r="AR367" s="105" t="s">
        <v>93</v>
      </c>
      <c r="AT367" s="105" t="s">
        <v>88</v>
      </c>
      <c r="AU367" s="105" t="s">
        <v>104</v>
      </c>
      <c r="AY367" s="9" t="s">
        <v>86</v>
      </c>
      <c r="BE367" s="106">
        <f>IF(N367="základní",J367,0)</f>
        <v>0</v>
      </c>
      <c r="BF367" s="106">
        <f>IF(N367="snížená",J367,0)</f>
        <v>0</v>
      </c>
      <c r="BG367" s="106">
        <f>IF(N367="zákl. přenesená",J367,0)</f>
        <v>0</v>
      </c>
      <c r="BH367" s="106">
        <f>IF(N367="sníž. přenesená",J367,0)</f>
        <v>0</v>
      </c>
      <c r="BI367" s="106">
        <f>IF(N367="nulová",J367,0)</f>
        <v>0</v>
      </c>
      <c r="BJ367" s="9" t="s">
        <v>44</v>
      </c>
      <c r="BK367" s="106">
        <f>ROUND(I367*H367,2)</f>
        <v>0</v>
      </c>
      <c r="BL367" s="9" t="s">
        <v>93</v>
      </c>
      <c r="BM367" s="105" t="s">
        <v>499</v>
      </c>
    </row>
    <row r="368" spans="2:47" s="1" customFormat="1" ht="39">
      <c r="B368" s="18"/>
      <c r="D368" s="107" t="s">
        <v>95</v>
      </c>
      <c r="F368" s="108" t="s">
        <v>500</v>
      </c>
      <c r="I368" s="38"/>
      <c r="L368" s="18"/>
      <c r="M368" s="109"/>
      <c r="N368" s="26"/>
      <c r="O368" s="26"/>
      <c r="P368" s="26"/>
      <c r="Q368" s="26"/>
      <c r="R368" s="26"/>
      <c r="S368" s="26"/>
      <c r="T368" s="27"/>
      <c r="AT368" s="9" t="s">
        <v>95</v>
      </c>
      <c r="AU368" s="9" t="s">
        <v>104</v>
      </c>
    </row>
    <row r="369" spans="2:51" s="7" customFormat="1" ht="12">
      <c r="B369" s="110"/>
      <c r="D369" s="107" t="s">
        <v>97</v>
      </c>
      <c r="E369" s="111" t="s">
        <v>0</v>
      </c>
      <c r="F369" s="112" t="s">
        <v>501</v>
      </c>
      <c r="H369" s="113">
        <v>243.387</v>
      </c>
      <c r="I369" s="114"/>
      <c r="L369" s="110"/>
      <c r="M369" s="115"/>
      <c r="N369" s="116"/>
      <c r="O369" s="116"/>
      <c r="P369" s="116"/>
      <c r="Q369" s="116"/>
      <c r="R369" s="116"/>
      <c r="S369" s="116"/>
      <c r="T369" s="117"/>
      <c r="AT369" s="111" t="s">
        <v>97</v>
      </c>
      <c r="AU369" s="111" t="s">
        <v>104</v>
      </c>
      <c r="AV369" s="7" t="s">
        <v>46</v>
      </c>
      <c r="AW369" s="7" t="s">
        <v>22</v>
      </c>
      <c r="AX369" s="7" t="s">
        <v>43</v>
      </c>
      <c r="AY369" s="111" t="s">
        <v>86</v>
      </c>
    </row>
    <row r="370" spans="2:63" s="6" customFormat="1" ht="25.9" customHeight="1">
      <c r="B370" s="80"/>
      <c r="D370" s="81" t="s">
        <v>42</v>
      </c>
      <c r="E370" s="82" t="s">
        <v>502</v>
      </c>
      <c r="F370" s="82" t="s">
        <v>503</v>
      </c>
      <c r="I370" s="83"/>
      <c r="J370" s="84">
        <f>BK370</f>
        <v>0</v>
      </c>
      <c r="L370" s="80"/>
      <c r="M370" s="85"/>
      <c r="N370" s="86"/>
      <c r="O370" s="86"/>
      <c r="P370" s="87">
        <f>P371+P382+P389+P654+P1651+P1655+P1665</f>
        <v>0</v>
      </c>
      <c r="Q370" s="86"/>
      <c r="R370" s="87">
        <f>R371+R382+R389+R654+R1651+R1655+R1665</f>
        <v>21.67185942</v>
      </c>
      <c r="S370" s="86"/>
      <c r="T370" s="88">
        <f>T371+T382+T389+T654+T1651+T1655+T1665</f>
        <v>2.1314283</v>
      </c>
      <c r="AR370" s="81" t="s">
        <v>46</v>
      </c>
      <c r="AT370" s="89" t="s">
        <v>42</v>
      </c>
      <c r="AU370" s="89" t="s">
        <v>43</v>
      </c>
      <c r="AY370" s="81" t="s">
        <v>86</v>
      </c>
      <c r="BK370" s="90">
        <f>BK371+BK382+BK389+BK654+BK1651+BK1655+BK1665</f>
        <v>0</v>
      </c>
    </row>
    <row r="371" spans="2:63" s="6" customFormat="1" ht="22.9" customHeight="1">
      <c r="B371" s="80"/>
      <c r="D371" s="81" t="s">
        <v>42</v>
      </c>
      <c r="E371" s="91" t="s">
        <v>504</v>
      </c>
      <c r="F371" s="91" t="s">
        <v>505</v>
      </c>
      <c r="I371" s="83"/>
      <c r="J371" s="92">
        <f>BK371</f>
        <v>0</v>
      </c>
      <c r="L371" s="80"/>
      <c r="M371" s="85"/>
      <c r="N371" s="86"/>
      <c r="O371" s="86"/>
      <c r="P371" s="87">
        <f>SUM(P372:P381)</f>
        <v>0</v>
      </c>
      <c r="Q371" s="86"/>
      <c r="R371" s="87">
        <f>SUM(R372:R381)</f>
        <v>16.45040518</v>
      </c>
      <c r="S371" s="86"/>
      <c r="T371" s="88">
        <f>SUM(T372:T381)</f>
        <v>0</v>
      </c>
      <c r="AR371" s="81" t="s">
        <v>46</v>
      </c>
      <c r="AT371" s="89" t="s">
        <v>42</v>
      </c>
      <c r="AU371" s="89" t="s">
        <v>44</v>
      </c>
      <c r="AY371" s="81" t="s">
        <v>86</v>
      </c>
      <c r="BK371" s="90">
        <f>SUM(BK372:BK381)</f>
        <v>0</v>
      </c>
    </row>
    <row r="372" spans="2:65" s="1" customFormat="1" ht="36" customHeight="1">
      <c r="B372" s="93"/>
      <c r="C372" s="94" t="s">
        <v>506</v>
      </c>
      <c r="D372" s="94" t="s">
        <v>88</v>
      </c>
      <c r="E372" s="95" t="s">
        <v>197</v>
      </c>
      <c r="F372" s="96" t="s">
        <v>507</v>
      </c>
      <c r="G372" s="97" t="s">
        <v>91</v>
      </c>
      <c r="H372" s="98">
        <v>203.808</v>
      </c>
      <c r="I372" s="99"/>
      <c r="J372" s="100">
        <f>ROUND(I372*H372,2)</f>
        <v>0</v>
      </c>
      <c r="K372" s="96" t="s">
        <v>0</v>
      </c>
      <c r="L372" s="18"/>
      <c r="M372" s="101" t="s">
        <v>0</v>
      </c>
      <c r="N372" s="102" t="s">
        <v>30</v>
      </c>
      <c r="O372" s="26"/>
      <c r="P372" s="103">
        <f>O372*H372</f>
        <v>0</v>
      </c>
      <c r="Q372" s="103">
        <v>0.00071</v>
      </c>
      <c r="R372" s="103">
        <f>Q372*H372</f>
        <v>0.14470368</v>
      </c>
      <c r="S372" s="103">
        <v>0</v>
      </c>
      <c r="T372" s="104">
        <f>S372*H372</f>
        <v>0</v>
      </c>
      <c r="AR372" s="105" t="s">
        <v>176</v>
      </c>
      <c r="AT372" s="105" t="s">
        <v>88</v>
      </c>
      <c r="AU372" s="105" t="s">
        <v>46</v>
      </c>
      <c r="AY372" s="9" t="s">
        <v>86</v>
      </c>
      <c r="BE372" s="106">
        <f>IF(N372="základní",J372,0)</f>
        <v>0</v>
      </c>
      <c r="BF372" s="106">
        <f>IF(N372="snížená",J372,0)</f>
        <v>0</v>
      </c>
      <c r="BG372" s="106">
        <f>IF(N372="zákl. přenesená",J372,0)</f>
        <v>0</v>
      </c>
      <c r="BH372" s="106">
        <f>IF(N372="sníž. přenesená",J372,0)</f>
        <v>0</v>
      </c>
      <c r="BI372" s="106">
        <f>IF(N372="nulová",J372,0)</f>
        <v>0</v>
      </c>
      <c r="BJ372" s="9" t="s">
        <v>44</v>
      </c>
      <c r="BK372" s="106">
        <f>ROUND(I372*H372,2)</f>
        <v>0</v>
      </c>
      <c r="BL372" s="9" t="s">
        <v>176</v>
      </c>
      <c r="BM372" s="105" t="s">
        <v>508</v>
      </c>
    </row>
    <row r="373" spans="2:47" s="1" customFormat="1" ht="19.5">
      <c r="B373" s="18"/>
      <c r="D373" s="107" t="s">
        <v>95</v>
      </c>
      <c r="F373" s="108" t="s">
        <v>509</v>
      </c>
      <c r="I373" s="38"/>
      <c r="L373" s="18"/>
      <c r="M373" s="109"/>
      <c r="N373" s="26"/>
      <c r="O373" s="26"/>
      <c r="P373" s="26"/>
      <c r="Q373" s="26"/>
      <c r="R373" s="26"/>
      <c r="S373" s="26"/>
      <c r="T373" s="27"/>
      <c r="AT373" s="9" t="s">
        <v>95</v>
      </c>
      <c r="AU373" s="9" t="s">
        <v>46</v>
      </c>
    </row>
    <row r="374" spans="2:51" s="7" customFormat="1" ht="45">
      <c r="B374" s="110"/>
      <c r="D374" s="107" t="s">
        <v>97</v>
      </c>
      <c r="E374" s="111" t="s">
        <v>0</v>
      </c>
      <c r="F374" s="112" t="s">
        <v>510</v>
      </c>
      <c r="H374" s="113">
        <v>203.808</v>
      </c>
      <c r="I374" s="114"/>
      <c r="L374" s="110"/>
      <c r="M374" s="115"/>
      <c r="N374" s="116"/>
      <c r="O374" s="116"/>
      <c r="P374" s="116"/>
      <c r="Q374" s="116"/>
      <c r="R374" s="116"/>
      <c r="S374" s="116"/>
      <c r="T374" s="117"/>
      <c r="AT374" s="111" t="s">
        <v>97</v>
      </c>
      <c r="AU374" s="111" t="s">
        <v>46</v>
      </c>
      <c r="AV374" s="7" t="s">
        <v>46</v>
      </c>
      <c r="AW374" s="7" t="s">
        <v>22</v>
      </c>
      <c r="AX374" s="7" t="s">
        <v>43</v>
      </c>
      <c r="AY374" s="111" t="s">
        <v>86</v>
      </c>
    </row>
    <row r="375" spans="2:65" s="1" customFormat="1" ht="36" customHeight="1">
      <c r="B375" s="93"/>
      <c r="C375" s="94" t="s">
        <v>511</v>
      </c>
      <c r="D375" s="94" t="s">
        <v>88</v>
      </c>
      <c r="E375" s="95" t="s">
        <v>512</v>
      </c>
      <c r="F375" s="96" t="s">
        <v>513</v>
      </c>
      <c r="G375" s="97" t="s">
        <v>91</v>
      </c>
      <c r="H375" s="98">
        <v>106.15</v>
      </c>
      <c r="I375" s="99"/>
      <c r="J375" s="100">
        <f>ROUND(I375*H375,2)</f>
        <v>0</v>
      </c>
      <c r="K375" s="96" t="s">
        <v>92</v>
      </c>
      <c r="L375" s="18"/>
      <c r="M375" s="101" t="s">
        <v>0</v>
      </c>
      <c r="N375" s="102" t="s">
        <v>30</v>
      </c>
      <c r="O375" s="26"/>
      <c r="P375" s="103">
        <f>O375*H375</f>
        <v>0</v>
      </c>
      <c r="Q375" s="103">
        <v>0.15361</v>
      </c>
      <c r="R375" s="103">
        <f>Q375*H375</f>
        <v>16.3057015</v>
      </c>
      <c r="S375" s="103">
        <v>0</v>
      </c>
      <c r="T375" s="104">
        <f>S375*H375</f>
        <v>0</v>
      </c>
      <c r="AR375" s="105" t="s">
        <v>176</v>
      </c>
      <c r="AT375" s="105" t="s">
        <v>88</v>
      </c>
      <c r="AU375" s="105" t="s">
        <v>46</v>
      </c>
      <c r="AY375" s="9" t="s">
        <v>86</v>
      </c>
      <c r="BE375" s="106">
        <f>IF(N375="základní",J375,0)</f>
        <v>0</v>
      </c>
      <c r="BF375" s="106">
        <f>IF(N375="snížená",J375,0)</f>
        <v>0</v>
      </c>
      <c r="BG375" s="106">
        <f>IF(N375="zákl. přenesená",J375,0)</f>
        <v>0</v>
      </c>
      <c r="BH375" s="106">
        <f>IF(N375="sníž. přenesená",J375,0)</f>
        <v>0</v>
      </c>
      <c r="BI375" s="106">
        <f>IF(N375="nulová",J375,0)</f>
        <v>0</v>
      </c>
      <c r="BJ375" s="9" t="s">
        <v>44</v>
      </c>
      <c r="BK375" s="106">
        <f>ROUND(I375*H375,2)</f>
        <v>0</v>
      </c>
      <c r="BL375" s="9" t="s">
        <v>176</v>
      </c>
      <c r="BM375" s="105" t="s">
        <v>514</v>
      </c>
    </row>
    <row r="376" spans="2:47" s="1" customFormat="1" ht="48.75">
      <c r="B376" s="18"/>
      <c r="D376" s="107" t="s">
        <v>95</v>
      </c>
      <c r="F376" s="108" t="s">
        <v>515</v>
      </c>
      <c r="I376" s="38"/>
      <c r="L376" s="18"/>
      <c r="M376" s="109"/>
      <c r="N376" s="26"/>
      <c r="O376" s="26"/>
      <c r="P376" s="26"/>
      <c r="Q376" s="26"/>
      <c r="R376" s="26"/>
      <c r="S376" s="26"/>
      <c r="T376" s="27"/>
      <c r="AT376" s="9" t="s">
        <v>95</v>
      </c>
      <c r="AU376" s="9" t="s">
        <v>46</v>
      </c>
    </row>
    <row r="377" spans="2:51" s="7" customFormat="1" ht="45">
      <c r="B377" s="110"/>
      <c r="D377" s="107" t="s">
        <v>97</v>
      </c>
      <c r="E377" s="111" t="s">
        <v>0</v>
      </c>
      <c r="F377" s="112" t="s">
        <v>516</v>
      </c>
      <c r="H377" s="113">
        <v>106.15</v>
      </c>
      <c r="I377" s="114"/>
      <c r="L377" s="110"/>
      <c r="M377" s="115"/>
      <c r="N377" s="116"/>
      <c r="O377" s="116"/>
      <c r="P377" s="116"/>
      <c r="Q377" s="116"/>
      <c r="R377" s="116"/>
      <c r="S377" s="116"/>
      <c r="T377" s="117"/>
      <c r="AT377" s="111" t="s">
        <v>97</v>
      </c>
      <c r="AU377" s="111" t="s">
        <v>46</v>
      </c>
      <c r="AV377" s="7" t="s">
        <v>46</v>
      </c>
      <c r="AW377" s="7" t="s">
        <v>22</v>
      </c>
      <c r="AX377" s="7" t="s">
        <v>43</v>
      </c>
      <c r="AY377" s="111" t="s">
        <v>86</v>
      </c>
    </row>
    <row r="378" spans="2:51" s="8" customFormat="1" ht="12">
      <c r="B378" s="129"/>
      <c r="D378" s="107" t="s">
        <v>97</v>
      </c>
      <c r="E378" s="130" t="s">
        <v>0</v>
      </c>
      <c r="F378" s="131" t="s">
        <v>517</v>
      </c>
      <c r="H378" s="132">
        <v>106.15</v>
      </c>
      <c r="I378" s="133"/>
      <c r="L378" s="129"/>
      <c r="M378" s="134"/>
      <c r="N378" s="135"/>
      <c r="O378" s="135"/>
      <c r="P378" s="135"/>
      <c r="Q378" s="135"/>
      <c r="R378" s="135"/>
      <c r="S378" s="135"/>
      <c r="T378" s="136"/>
      <c r="AT378" s="130" t="s">
        <v>97</v>
      </c>
      <c r="AU378" s="130" t="s">
        <v>46</v>
      </c>
      <c r="AV378" s="8" t="s">
        <v>93</v>
      </c>
      <c r="AW378" s="8" t="s">
        <v>22</v>
      </c>
      <c r="AX378" s="8" t="s">
        <v>44</v>
      </c>
      <c r="AY378" s="130" t="s">
        <v>86</v>
      </c>
    </row>
    <row r="379" spans="2:65" s="1" customFormat="1" ht="24" customHeight="1">
      <c r="B379" s="93"/>
      <c r="C379" s="94" t="s">
        <v>518</v>
      </c>
      <c r="D379" s="94" t="s">
        <v>88</v>
      </c>
      <c r="E379" s="95" t="s">
        <v>519</v>
      </c>
      <c r="F379" s="96" t="s">
        <v>520</v>
      </c>
      <c r="G379" s="97" t="s">
        <v>135</v>
      </c>
      <c r="H379" s="98">
        <v>16.45</v>
      </c>
      <c r="I379" s="99"/>
      <c r="J379" s="100">
        <f>ROUND(I379*H379,2)</f>
        <v>0</v>
      </c>
      <c r="K379" s="96" t="s">
        <v>92</v>
      </c>
      <c r="L379" s="18"/>
      <c r="M379" s="101" t="s">
        <v>0</v>
      </c>
      <c r="N379" s="102" t="s">
        <v>30</v>
      </c>
      <c r="O379" s="26"/>
      <c r="P379" s="103">
        <f>O379*H379</f>
        <v>0</v>
      </c>
      <c r="Q379" s="103">
        <v>0</v>
      </c>
      <c r="R379" s="103">
        <f>Q379*H379</f>
        <v>0</v>
      </c>
      <c r="S379" s="103">
        <v>0</v>
      </c>
      <c r="T379" s="104">
        <f>S379*H379</f>
        <v>0</v>
      </c>
      <c r="AR379" s="105" t="s">
        <v>176</v>
      </c>
      <c r="AT379" s="105" t="s">
        <v>88</v>
      </c>
      <c r="AU379" s="105" t="s">
        <v>46</v>
      </c>
      <c r="AY379" s="9" t="s">
        <v>86</v>
      </c>
      <c r="BE379" s="106">
        <f>IF(N379="základní",J379,0)</f>
        <v>0</v>
      </c>
      <c r="BF379" s="106">
        <f>IF(N379="snížená",J379,0)</f>
        <v>0</v>
      </c>
      <c r="BG379" s="106">
        <f>IF(N379="zákl. přenesená",J379,0)</f>
        <v>0</v>
      </c>
      <c r="BH379" s="106">
        <f>IF(N379="sníž. přenesená",J379,0)</f>
        <v>0</v>
      </c>
      <c r="BI379" s="106">
        <f>IF(N379="nulová",J379,0)</f>
        <v>0</v>
      </c>
      <c r="BJ379" s="9" t="s">
        <v>44</v>
      </c>
      <c r="BK379" s="106">
        <f>ROUND(I379*H379,2)</f>
        <v>0</v>
      </c>
      <c r="BL379" s="9" t="s">
        <v>176</v>
      </c>
      <c r="BM379" s="105" t="s">
        <v>521</v>
      </c>
    </row>
    <row r="380" spans="2:47" s="1" customFormat="1" ht="29.25">
      <c r="B380" s="18"/>
      <c r="D380" s="107" t="s">
        <v>95</v>
      </c>
      <c r="F380" s="108" t="s">
        <v>522</v>
      </c>
      <c r="I380" s="38"/>
      <c r="L380" s="18"/>
      <c r="M380" s="109"/>
      <c r="N380" s="26"/>
      <c r="O380" s="26"/>
      <c r="P380" s="26"/>
      <c r="Q380" s="26"/>
      <c r="R380" s="26"/>
      <c r="S380" s="26"/>
      <c r="T380" s="27"/>
      <c r="AT380" s="9" t="s">
        <v>95</v>
      </c>
      <c r="AU380" s="9" t="s">
        <v>46</v>
      </c>
    </row>
    <row r="381" spans="2:51" s="7" customFormat="1" ht="12">
      <c r="B381" s="110"/>
      <c r="D381" s="107" t="s">
        <v>97</v>
      </c>
      <c r="E381" s="111" t="s">
        <v>0</v>
      </c>
      <c r="F381" s="112" t="s">
        <v>523</v>
      </c>
      <c r="H381" s="113">
        <v>16.45</v>
      </c>
      <c r="I381" s="114"/>
      <c r="L381" s="110"/>
      <c r="M381" s="115"/>
      <c r="N381" s="116"/>
      <c r="O381" s="116"/>
      <c r="P381" s="116"/>
      <c r="Q381" s="116"/>
      <c r="R381" s="116"/>
      <c r="S381" s="116"/>
      <c r="T381" s="117"/>
      <c r="AT381" s="111" t="s">
        <v>97</v>
      </c>
      <c r="AU381" s="111" t="s">
        <v>46</v>
      </c>
      <c r="AV381" s="7" t="s">
        <v>46</v>
      </c>
      <c r="AW381" s="7" t="s">
        <v>22</v>
      </c>
      <c r="AX381" s="7" t="s">
        <v>43</v>
      </c>
      <c r="AY381" s="111" t="s">
        <v>86</v>
      </c>
    </row>
    <row r="382" spans="2:63" s="6" customFormat="1" ht="22.9" customHeight="1">
      <c r="B382" s="80"/>
      <c r="D382" s="81" t="s">
        <v>42</v>
      </c>
      <c r="E382" s="91" t="s">
        <v>524</v>
      </c>
      <c r="F382" s="91" t="s">
        <v>525</v>
      </c>
      <c r="I382" s="83"/>
      <c r="J382" s="92">
        <f>BK382</f>
        <v>0</v>
      </c>
      <c r="L382" s="80"/>
      <c r="M382" s="85"/>
      <c r="N382" s="86"/>
      <c r="O382" s="86"/>
      <c r="P382" s="87">
        <f>SUM(P383:P388)</f>
        <v>0</v>
      </c>
      <c r="Q382" s="86"/>
      <c r="R382" s="87">
        <f>SUM(R383:R388)</f>
        <v>0.039240000000000004</v>
      </c>
      <c r="S382" s="86"/>
      <c r="T382" s="88">
        <f>SUM(T383:T388)</f>
        <v>0</v>
      </c>
      <c r="AR382" s="81" t="s">
        <v>46</v>
      </c>
      <c r="AT382" s="89" t="s">
        <v>42</v>
      </c>
      <c r="AU382" s="89" t="s">
        <v>44</v>
      </c>
      <c r="AY382" s="81" t="s">
        <v>86</v>
      </c>
      <c r="BK382" s="90">
        <f>SUM(BK383:BK388)</f>
        <v>0</v>
      </c>
    </row>
    <row r="383" spans="2:65" s="1" customFormat="1" ht="36" customHeight="1">
      <c r="B383" s="93"/>
      <c r="C383" s="94" t="s">
        <v>526</v>
      </c>
      <c r="D383" s="94" t="s">
        <v>88</v>
      </c>
      <c r="E383" s="95" t="s">
        <v>527</v>
      </c>
      <c r="F383" s="96" t="s">
        <v>528</v>
      </c>
      <c r="G383" s="97" t="s">
        <v>200</v>
      </c>
      <c r="H383" s="98">
        <v>18</v>
      </c>
      <c r="I383" s="99"/>
      <c r="J383" s="100">
        <f>ROUND(I383*H383,2)</f>
        <v>0</v>
      </c>
      <c r="K383" s="96" t="s">
        <v>92</v>
      </c>
      <c r="L383" s="18"/>
      <c r="M383" s="101" t="s">
        <v>0</v>
      </c>
      <c r="N383" s="102" t="s">
        <v>30</v>
      </c>
      <c r="O383" s="26"/>
      <c r="P383" s="103">
        <f>O383*H383</f>
        <v>0</v>
      </c>
      <c r="Q383" s="103">
        <v>0.00218</v>
      </c>
      <c r="R383" s="103">
        <f>Q383*H383</f>
        <v>0.039240000000000004</v>
      </c>
      <c r="S383" s="103">
        <v>0</v>
      </c>
      <c r="T383" s="104">
        <f>S383*H383</f>
        <v>0</v>
      </c>
      <c r="AR383" s="105" t="s">
        <v>176</v>
      </c>
      <c r="AT383" s="105" t="s">
        <v>88</v>
      </c>
      <c r="AU383" s="105" t="s">
        <v>46</v>
      </c>
      <c r="AY383" s="9" t="s">
        <v>86</v>
      </c>
      <c r="BE383" s="106">
        <f>IF(N383="základní",J383,0)</f>
        <v>0</v>
      </c>
      <c r="BF383" s="106">
        <f>IF(N383="snížená",J383,0)</f>
        <v>0</v>
      </c>
      <c r="BG383" s="106">
        <f>IF(N383="zákl. přenesená",J383,0)</f>
        <v>0</v>
      </c>
      <c r="BH383" s="106">
        <f>IF(N383="sníž. přenesená",J383,0)</f>
        <v>0</v>
      </c>
      <c r="BI383" s="106">
        <f>IF(N383="nulová",J383,0)</f>
        <v>0</v>
      </c>
      <c r="BJ383" s="9" t="s">
        <v>44</v>
      </c>
      <c r="BK383" s="106">
        <f>ROUND(I383*H383,2)</f>
        <v>0</v>
      </c>
      <c r="BL383" s="9" t="s">
        <v>176</v>
      </c>
      <c r="BM383" s="105" t="s">
        <v>529</v>
      </c>
    </row>
    <row r="384" spans="2:47" s="1" customFormat="1" ht="29.25">
      <c r="B384" s="18"/>
      <c r="D384" s="107" t="s">
        <v>95</v>
      </c>
      <c r="F384" s="108" t="s">
        <v>530</v>
      </c>
      <c r="I384" s="38"/>
      <c r="L384" s="18"/>
      <c r="M384" s="109"/>
      <c r="N384" s="26"/>
      <c r="O384" s="26"/>
      <c r="P384" s="26"/>
      <c r="Q384" s="26"/>
      <c r="R384" s="26"/>
      <c r="S384" s="26"/>
      <c r="T384" s="27"/>
      <c r="AT384" s="9" t="s">
        <v>95</v>
      </c>
      <c r="AU384" s="9" t="s">
        <v>46</v>
      </c>
    </row>
    <row r="385" spans="2:51" s="7" customFormat="1" ht="12">
      <c r="B385" s="110"/>
      <c r="D385" s="107" t="s">
        <v>97</v>
      </c>
      <c r="E385" s="111" t="s">
        <v>0</v>
      </c>
      <c r="F385" s="112" t="s">
        <v>531</v>
      </c>
      <c r="H385" s="113">
        <v>18</v>
      </c>
      <c r="I385" s="114"/>
      <c r="L385" s="110"/>
      <c r="M385" s="115"/>
      <c r="N385" s="116"/>
      <c r="O385" s="116"/>
      <c r="P385" s="116"/>
      <c r="Q385" s="116"/>
      <c r="R385" s="116"/>
      <c r="S385" s="116"/>
      <c r="T385" s="117"/>
      <c r="AT385" s="111" t="s">
        <v>97</v>
      </c>
      <c r="AU385" s="111" t="s">
        <v>46</v>
      </c>
      <c r="AV385" s="7" t="s">
        <v>46</v>
      </c>
      <c r="AW385" s="7" t="s">
        <v>22</v>
      </c>
      <c r="AX385" s="7" t="s">
        <v>43</v>
      </c>
      <c r="AY385" s="111" t="s">
        <v>86</v>
      </c>
    </row>
    <row r="386" spans="2:65" s="1" customFormat="1" ht="24" customHeight="1">
      <c r="B386" s="93"/>
      <c r="C386" s="94" t="s">
        <v>532</v>
      </c>
      <c r="D386" s="94" t="s">
        <v>88</v>
      </c>
      <c r="E386" s="95" t="s">
        <v>533</v>
      </c>
      <c r="F386" s="96" t="s">
        <v>534</v>
      </c>
      <c r="G386" s="97" t="s">
        <v>135</v>
      </c>
      <c r="H386" s="98">
        <v>0.039</v>
      </c>
      <c r="I386" s="99"/>
      <c r="J386" s="100">
        <f>ROUND(I386*H386,2)</f>
        <v>0</v>
      </c>
      <c r="K386" s="96" t="s">
        <v>92</v>
      </c>
      <c r="L386" s="18"/>
      <c r="M386" s="101" t="s">
        <v>0</v>
      </c>
      <c r="N386" s="102" t="s">
        <v>30</v>
      </c>
      <c r="O386" s="26"/>
      <c r="P386" s="103">
        <f>O386*H386</f>
        <v>0</v>
      </c>
      <c r="Q386" s="103">
        <v>0</v>
      </c>
      <c r="R386" s="103">
        <f>Q386*H386</f>
        <v>0</v>
      </c>
      <c r="S386" s="103">
        <v>0</v>
      </c>
      <c r="T386" s="104">
        <f>S386*H386</f>
        <v>0</v>
      </c>
      <c r="AR386" s="105" t="s">
        <v>176</v>
      </c>
      <c r="AT386" s="105" t="s">
        <v>88</v>
      </c>
      <c r="AU386" s="105" t="s">
        <v>46</v>
      </c>
      <c r="AY386" s="9" t="s">
        <v>86</v>
      </c>
      <c r="BE386" s="106">
        <f>IF(N386="základní",J386,0)</f>
        <v>0</v>
      </c>
      <c r="BF386" s="106">
        <f>IF(N386="snížená",J386,0)</f>
        <v>0</v>
      </c>
      <c r="BG386" s="106">
        <f>IF(N386="zákl. přenesená",J386,0)</f>
        <v>0</v>
      </c>
      <c r="BH386" s="106">
        <f>IF(N386="sníž. přenesená",J386,0)</f>
        <v>0</v>
      </c>
      <c r="BI386" s="106">
        <f>IF(N386="nulová",J386,0)</f>
        <v>0</v>
      </c>
      <c r="BJ386" s="9" t="s">
        <v>44</v>
      </c>
      <c r="BK386" s="106">
        <f>ROUND(I386*H386,2)</f>
        <v>0</v>
      </c>
      <c r="BL386" s="9" t="s">
        <v>176</v>
      </c>
      <c r="BM386" s="105" t="s">
        <v>535</v>
      </c>
    </row>
    <row r="387" spans="2:47" s="1" customFormat="1" ht="29.25">
      <c r="B387" s="18"/>
      <c r="D387" s="107" t="s">
        <v>95</v>
      </c>
      <c r="F387" s="108" t="s">
        <v>536</v>
      </c>
      <c r="I387" s="38"/>
      <c r="L387" s="18"/>
      <c r="M387" s="109"/>
      <c r="N387" s="26"/>
      <c r="O387" s="26"/>
      <c r="P387" s="26"/>
      <c r="Q387" s="26"/>
      <c r="R387" s="26"/>
      <c r="S387" s="26"/>
      <c r="T387" s="27"/>
      <c r="AT387" s="9" t="s">
        <v>95</v>
      </c>
      <c r="AU387" s="9" t="s">
        <v>46</v>
      </c>
    </row>
    <row r="388" spans="2:51" s="7" customFormat="1" ht="12">
      <c r="B388" s="110"/>
      <c r="D388" s="107" t="s">
        <v>97</v>
      </c>
      <c r="E388" s="111" t="s">
        <v>0</v>
      </c>
      <c r="F388" s="112" t="s">
        <v>537</v>
      </c>
      <c r="H388" s="113">
        <v>0.039</v>
      </c>
      <c r="I388" s="114"/>
      <c r="L388" s="110"/>
      <c r="M388" s="115"/>
      <c r="N388" s="116"/>
      <c r="O388" s="116"/>
      <c r="P388" s="116"/>
      <c r="Q388" s="116"/>
      <c r="R388" s="116"/>
      <c r="S388" s="116"/>
      <c r="T388" s="117"/>
      <c r="AT388" s="111" t="s">
        <v>97</v>
      </c>
      <c r="AU388" s="111" t="s">
        <v>46</v>
      </c>
      <c r="AV388" s="7" t="s">
        <v>46</v>
      </c>
      <c r="AW388" s="7" t="s">
        <v>22</v>
      </c>
      <c r="AX388" s="7" t="s">
        <v>43</v>
      </c>
      <c r="AY388" s="111" t="s">
        <v>86</v>
      </c>
    </row>
    <row r="389" spans="2:63" s="6" customFormat="1" ht="22.9" customHeight="1">
      <c r="B389" s="80"/>
      <c r="D389" s="81" t="s">
        <v>42</v>
      </c>
      <c r="E389" s="91" t="s">
        <v>538</v>
      </c>
      <c r="F389" s="91" t="s">
        <v>539</v>
      </c>
      <c r="I389" s="83"/>
      <c r="J389" s="92">
        <f>BK389</f>
        <v>0</v>
      </c>
      <c r="L389" s="80"/>
      <c r="M389" s="85"/>
      <c r="N389" s="86"/>
      <c r="O389" s="86"/>
      <c r="P389" s="87">
        <f>SUM(P390:P653)</f>
        <v>0</v>
      </c>
      <c r="Q389" s="86"/>
      <c r="R389" s="87">
        <f>SUM(R390:R653)</f>
        <v>4.9872345</v>
      </c>
      <c r="S389" s="86"/>
      <c r="T389" s="88">
        <f>SUM(T390:T653)</f>
        <v>2.1314283</v>
      </c>
      <c r="AR389" s="81" t="s">
        <v>46</v>
      </c>
      <c r="AT389" s="89" t="s">
        <v>42</v>
      </c>
      <c r="AU389" s="89" t="s">
        <v>44</v>
      </c>
      <c r="AY389" s="81" t="s">
        <v>86</v>
      </c>
      <c r="BK389" s="90">
        <f>SUM(BK390:BK653)</f>
        <v>0</v>
      </c>
    </row>
    <row r="390" spans="2:65" s="1" customFormat="1" ht="16.5" customHeight="1">
      <c r="B390" s="93"/>
      <c r="C390" s="94" t="s">
        <v>540</v>
      </c>
      <c r="D390" s="94" t="s">
        <v>88</v>
      </c>
      <c r="E390" s="95" t="s">
        <v>541</v>
      </c>
      <c r="F390" s="96" t="s">
        <v>542</v>
      </c>
      <c r="G390" s="97" t="s">
        <v>200</v>
      </c>
      <c r="H390" s="98">
        <v>307.79</v>
      </c>
      <c r="I390" s="99"/>
      <c r="J390" s="100">
        <f>ROUND(I390*H390,2)</f>
        <v>0</v>
      </c>
      <c r="K390" s="96" t="s">
        <v>92</v>
      </c>
      <c r="L390" s="18"/>
      <c r="M390" s="101" t="s">
        <v>0</v>
      </c>
      <c r="N390" s="102" t="s">
        <v>30</v>
      </c>
      <c r="O390" s="26"/>
      <c r="P390" s="103">
        <f>O390*H390</f>
        <v>0</v>
      </c>
      <c r="Q390" s="103">
        <v>0</v>
      </c>
      <c r="R390" s="103">
        <f>Q390*H390</f>
        <v>0</v>
      </c>
      <c r="S390" s="103">
        <v>0.00167</v>
      </c>
      <c r="T390" s="104">
        <f>S390*H390</f>
        <v>0.5140093</v>
      </c>
      <c r="AR390" s="105" t="s">
        <v>176</v>
      </c>
      <c r="AT390" s="105" t="s">
        <v>88</v>
      </c>
      <c r="AU390" s="105" t="s">
        <v>46</v>
      </c>
      <c r="AY390" s="9" t="s">
        <v>86</v>
      </c>
      <c r="BE390" s="106">
        <f>IF(N390="základní",J390,0)</f>
        <v>0</v>
      </c>
      <c r="BF390" s="106">
        <f>IF(N390="snížená",J390,0)</f>
        <v>0</v>
      </c>
      <c r="BG390" s="106">
        <f>IF(N390="zákl. přenesená",J390,0)</f>
        <v>0</v>
      </c>
      <c r="BH390" s="106">
        <f>IF(N390="sníž. přenesená",J390,0)</f>
        <v>0</v>
      </c>
      <c r="BI390" s="106">
        <f>IF(N390="nulová",J390,0)</f>
        <v>0</v>
      </c>
      <c r="BJ390" s="9" t="s">
        <v>44</v>
      </c>
      <c r="BK390" s="106">
        <f>ROUND(I390*H390,2)</f>
        <v>0</v>
      </c>
      <c r="BL390" s="9" t="s">
        <v>176</v>
      </c>
      <c r="BM390" s="105" t="s">
        <v>543</v>
      </c>
    </row>
    <row r="391" spans="2:47" s="1" customFormat="1" ht="19.5">
      <c r="B391" s="18"/>
      <c r="D391" s="107" t="s">
        <v>95</v>
      </c>
      <c r="F391" s="108" t="s">
        <v>544</v>
      </c>
      <c r="I391" s="38"/>
      <c r="L391" s="18"/>
      <c r="M391" s="109"/>
      <c r="N391" s="26"/>
      <c r="O391" s="26"/>
      <c r="P391" s="26"/>
      <c r="Q391" s="26"/>
      <c r="R391" s="26"/>
      <c r="S391" s="26"/>
      <c r="T391" s="27"/>
      <c r="AT391" s="9" t="s">
        <v>95</v>
      </c>
      <c r="AU391" s="9" t="s">
        <v>46</v>
      </c>
    </row>
    <row r="392" spans="2:51" s="7" customFormat="1" ht="22.5">
      <c r="B392" s="110"/>
      <c r="D392" s="107" t="s">
        <v>97</v>
      </c>
      <c r="E392" s="111" t="s">
        <v>0</v>
      </c>
      <c r="F392" s="112" t="s">
        <v>545</v>
      </c>
      <c r="H392" s="113">
        <v>13</v>
      </c>
      <c r="I392" s="114"/>
      <c r="L392" s="110"/>
      <c r="M392" s="115"/>
      <c r="N392" s="116"/>
      <c r="O392" s="116"/>
      <c r="P392" s="116"/>
      <c r="Q392" s="116"/>
      <c r="R392" s="116"/>
      <c r="S392" s="116"/>
      <c r="T392" s="117"/>
      <c r="AT392" s="111" t="s">
        <v>97</v>
      </c>
      <c r="AU392" s="111" t="s">
        <v>46</v>
      </c>
      <c r="AV392" s="7" t="s">
        <v>46</v>
      </c>
      <c r="AW392" s="7" t="s">
        <v>22</v>
      </c>
      <c r="AX392" s="7" t="s">
        <v>43</v>
      </c>
      <c r="AY392" s="111" t="s">
        <v>86</v>
      </c>
    </row>
    <row r="393" spans="2:51" s="7" customFormat="1" ht="22.5">
      <c r="B393" s="110"/>
      <c r="D393" s="107" t="s">
        <v>97</v>
      </c>
      <c r="E393" s="111" t="s">
        <v>0</v>
      </c>
      <c r="F393" s="112" t="s">
        <v>546</v>
      </c>
      <c r="H393" s="113">
        <v>146.54</v>
      </c>
      <c r="I393" s="114"/>
      <c r="L393" s="110"/>
      <c r="M393" s="115"/>
      <c r="N393" s="116"/>
      <c r="O393" s="116"/>
      <c r="P393" s="116"/>
      <c r="Q393" s="116"/>
      <c r="R393" s="116"/>
      <c r="S393" s="116"/>
      <c r="T393" s="117"/>
      <c r="AT393" s="111" t="s">
        <v>97</v>
      </c>
      <c r="AU393" s="111" t="s">
        <v>46</v>
      </c>
      <c r="AV393" s="7" t="s">
        <v>46</v>
      </c>
      <c r="AW393" s="7" t="s">
        <v>22</v>
      </c>
      <c r="AX393" s="7" t="s">
        <v>43</v>
      </c>
      <c r="AY393" s="111" t="s">
        <v>86</v>
      </c>
    </row>
    <row r="394" spans="2:51" s="7" customFormat="1" ht="22.5">
      <c r="B394" s="110"/>
      <c r="D394" s="107" t="s">
        <v>97</v>
      </c>
      <c r="E394" s="111" t="s">
        <v>0</v>
      </c>
      <c r="F394" s="112" t="s">
        <v>547</v>
      </c>
      <c r="H394" s="113">
        <v>148.25</v>
      </c>
      <c r="I394" s="114"/>
      <c r="L394" s="110"/>
      <c r="M394" s="115"/>
      <c r="N394" s="116"/>
      <c r="O394" s="116"/>
      <c r="P394" s="116"/>
      <c r="Q394" s="116"/>
      <c r="R394" s="116"/>
      <c r="S394" s="116"/>
      <c r="T394" s="117"/>
      <c r="AT394" s="111" t="s">
        <v>97</v>
      </c>
      <c r="AU394" s="111" t="s">
        <v>46</v>
      </c>
      <c r="AV394" s="7" t="s">
        <v>46</v>
      </c>
      <c r="AW394" s="7" t="s">
        <v>22</v>
      </c>
      <c r="AX394" s="7" t="s">
        <v>43</v>
      </c>
      <c r="AY394" s="111" t="s">
        <v>86</v>
      </c>
    </row>
    <row r="395" spans="2:51" s="8" customFormat="1" ht="12">
      <c r="B395" s="129"/>
      <c r="D395" s="107" t="s">
        <v>97</v>
      </c>
      <c r="E395" s="130" t="s">
        <v>0</v>
      </c>
      <c r="F395" s="131" t="s">
        <v>517</v>
      </c>
      <c r="H395" s="132">
        <v>307.78999999999996</v>
      </c>
      <c r="I395" s="133"/>
      <c r="L395" s="129"/>
      <c r="M395" s="134"/>
      <c r="N395" s="135"/>
      <c r="O395" s="135"/>
      <c r="P395" s="135"/>
      <c r="Q395" s="135"/>
      <c r="R395" s="135"/>
      <c r="S395" s="135"/>
      <c r="T395" s="136"/>
      <c r="AT395" s="130" t="s">
        <v>97</v>
      </c>
      <c r="AU395" s="130" t="s">
        <v>46</v>
      </c>
      <c r="AV395" s="8" t="s">
        <v>93</v>
      </c>
      <c r="AW395" s="8" t="s">
        <v>22</v>
      </c>
      <c r="AX395" s="8" t="s">
        <v>44</v>
      </c>
      <c r="AY395" s="130" t="s">
        <v>86</v>
      </c>
    </row>
    <row r="396" spans="2:65" s="1" customFormat="1" ht="16.5" customHeight="1">
      <c r="B396" s="93"/>
      <c r="C396" s="94" t="s">
        <v>548</v>
      </c>
      <c r="D396" s="94" t="s">
        <v>88</v>
      </c>
      <c r="E396" s="95" t="s">
        <v>549</v>
      </c>
      <c r="F396" s="96" t="s">
        <v>550</v>
      </c>
      <c r="G396" s="97" t="s">
        <v>200</v>
      </c>
      <c r="H396" s="98">
        <v>725.3</v>
      </c>
      <c r="I396" s="99"/>
      <c r="J396" s="100">
        <f>ROUND(I396*H396,2)</f>
        <v>0</v>
      </c>
      <c r="K396" s="96" t="s">
        <v>92</v>
      </c>
      <c r="L396" s="18"/>
      <c r="M396" s="101" t="s">
        <v>0</v>
      </c>
      <c r="N396" s="102" t="s">
        <v>30</v>
      </c>
      <c r="O396" s="26"/>
      <c r="P396" s="103">
        <f>O396*H396</f>
        <v>0</v>
      </c>
      <c r="Q396" s="103">
        <v>0</v>
      </c>
      <c r="R396" s="103">
        <f>Q396*H396</f>
        <v>0</v>
      </c>
      <c r="S396" s="103">
        <v>0.00223</v>
      </c>
      <c r="T396" s="104">
        <f>S396*H396</f>
        <v>1.6174190000000002</v>
      </c>
      <c r="AR396" s="105" t="s">
        <v>176</v>
      </c>
      <c r="AT396" s="105" t="s">
        <v>88</v>
      </c>
      <c r="AU396" s="105" t="s">
        <v>46</v>
      </c>
      <c r="AY396" s="9" t="s">
        <v>86</v>
      </c>
      <c r="BE396" s="106">
        <f>IF(N396="základní",J396,0)</f>
        <v>0</v>
      </c>
      <c r="BF396" s="106">
        <f>IF(N396="snížená",J396,0)</f>
        <v>0</v>
      </c>
      <c r="BG396" s="106">
        <f>IF(N396="zákl. přenesená",J396,0)</f>
        <v>0</v>
      </c>
      <c r="BH396" s="106">
        <f>IF(N396="sníž. přenesená",J396,0)</f>
        <v>0</v>
      </c>
      <c r="BI396" s="106">
        <f>IF(N396="nulová",J396,0)</f>
        <v>0</v>
      </c>
      <c r="BJ396" s="9" t="s">
        <v>44</v>
      </c>
      <c r="BK396" s="106">
        <f>ROUND(I396*H396,2)</f>
        <v>0</v>
      </c>
      <c r="BL396" s="9" t="s">
        <v>176</v>
      </c>
      <c r="BM396" s="105" t="s">
        <v>551</v>
      </c>
    </row>
    <row r="397" spans="2:47" s="1" customFormat="1" ht="12">
      <c r="B397" s="18"/>
      <c r="D397" s="107" t="s">
        <v>95</v>
      </c>
      <c r="F397" s="108" t="s">
        <v>552</v>
      </c>
      <c r="I397" s="38"/>
      <c r="L397" s="18"/>
      <c r="M397" s="109"/>
      <c r="N397" s="26"/>
      <c r="O397" s="26"/>
      <c r="P397" s="26"/>
      <c r="Q397" s="26"/>
      <c r="R397" s="26"/>
      <c r="S397" s="26"/>
      <c r="T397" s="27"/>
      <c r="AT397" s="9" t="s">
        <v>95</v>
      </c>
      <c r="AU397" s="9" t="s">
        <v>46</v>
      </c>
    </row>
    <row r="398" spans="2:51" s="7" customFormat="1" ht="22.5">
      <c r="B398" s="110"/>
      <c r="D398" s="107" t="s">
        <v>97</v>
      </c>
      <c r="E398" s="111" t="s">
        <v>0</v>
      </c>
      <c r="F398" s="112" t="s">
        <v>553</v>
      </c>
      <c r="H398" s="113">
        <v>197.66</v>
      </c>
      <c r="I398" s="114"/>
      <c r="L398" s="110"/>
      <c r="M398" s="115"/>
      <c r="N398" s="116"/>
      <c r="O398" s="116"/>
      <c r="P398" s="116"/>
      <c r="Q398" s="116"/>
      <c r="R398" s="116"/>
      <c r="S398" s="116"/>
      <c r="T398" s="117"/>
      <c r="AT398" s="111" t="s">
        <v>97</v>
      </c>
      <c r="AU398" s="111" t="s">
        <v>46</v>
      </c>
      <c r="AV398" s="7" t="s">
        <v>46</v>
      </c>
      <c r="AW398" s="7" t="s">
        <v>22</v>
      </c>
      <c r="AX398" s="7" t="s">
        <v>43</v>
      </c>
      <c r="AY398" s="111" t="s">
        <v>86</v>
      </c>
    </row>
    <row r="399" spans="2:51" s="7" customFormat="1" ht="22.5">
      <c r="B399" s="110"/>
      <c r="D399" s="107" t="s">
        <v>97</v>
      </c>
      <c r="E399" s="111" t="s">
        <v>0</v>
      </c>
      <c r="F399" s="112" t="s">
        <v>554</v>
      </c>
      <c r="H399" s="113">
        <v>105.07</v>
      </c>
      <c r="I399" s="114"/>
      <c r="L399" s="110"/>
      <c r="M399" s="115"/>
      <c r="N399" s="116"/>
      <c r="O399" s="116"/>
      <c r="P399" s="116"/>
      <c r="Q399" s="116"/>
      <c r="R399" s="116"/>
      <c r="S399" s="116"/>
      <c r="T399" s="117"/>
      <c r="AT399" s="111" t="s">
        <v>97</v>
      </c>
      <c r="AU399" s="111" t="s">
        <v>46</v>
      </c>
      <c r="AV399" s="7" t="s">
        <v>46</v>
      </c>
      <c r="AW399" s="7" t="s">
        <v>22</v>
      </c>
      <c r="AX399" s="7" t="s">
        <v>43</v>
      </c>
      <c r="AY399" s="111" t="s">
        <v>86</v>
      </c>
    </row>
    <row r="400" spans="2:51" s="7" customFormat="1" ht="22.5">
      <c r="B400" s="110"/>
      <c r="D400" s="107" t="s">
        <v>97</v>
      </c>
      <c r="E400" s="111" t="s">
        <v>0</v>
      </c>
      <c r="F400" s="112" t="s">
        <v>555</v>
      </c>
      <c r="H400" s="113">
        <v>28.34</v>
      </c>
      <c r="I400" s="114"/>
      <c r="L400" s="110"/>
      <c r="M400" s="115"/>
      <c r="N400" s="116"/>
      <c r="O400" s="116"/>
      <c r="P400" s="116"/>
      <c r="Q400" s="116"/>
      <c r="R400" s="116"/>
      <c r="S400" s="116"/>
      <c r="T400" s="117"/>
      <c r="AT400" s="111" t="s">
        <v>97</v>
      </c>
      <c r="AU400" s="111" t="s">
        <v>46</v>
      </c>
      <c r="AV400" s="7" t="s">
        <v>46</v>
      </c>
      <c r="AW400" s="7" t="s">
        <v>22</v>
      </c>
      <c r="AX400" s="7" t="s">
        <v>43</v>
      </c>
      <c r="AY400" s="111" t="s">
        <v>86</v>
      </c>
    </row>
    <row r="401" spans="2:51" s="7" customFormat="1" ht="22.5">
      <c r="B401" s="110"/>
      <c r="D401" s="107" t="s">
        <v>97</v>
      </c>
      <c r="E401" s="111" t="s">
        <v>0</v>
      </c>
      <c r="F401" s="112" t="s">
        <v>556</v>
      </c>
      <c r="H401" s="113">
        <v>169.95</v>
      </c>
      <c r="I401" s="114"/>
      <c r="L401" s="110"/>
      <c r="M401" s="115"/>
      <c r="N401" s="116"/>
      <c r="O401" s="116"/>
      <c r="P401" s="116"/>
      <c r="Q401" s="116"/>
      <c r="R401" s="116"/>
      <c r="S401" s="116"/>
      <c r="T401" s="117"/>
      <c r="AT401" s="111" t="s">
        <v>97</v>
      </c>
      <c r="AU401" s="111" t="s">
        <v>46</v>
      </c>
      <c r="AV401" s="7" t="s">
        <v>46</v>
      </c>
      <c r="AW401" s="7" t="s">
        <v>22</v>
      </c>
      <c r="AX401" s="7" t="s">
        <v>43</v>
      </c>
      <c r="AY401" s="111" t="s">
        <v>86</v>
      </c>
    </row>
    <row r="402" spans="2:51" s="7" customFormat="1" ht="22.5">
      <c r="B402" s="110"/>
      <c r="D402" s="107" t="s">
        <v>97</v>
      </c>
      <c r="E402" s="111" t="s">
        <v>0</v>
      </c>
      <c r="F402" s="112" t="s">
        <v>557</v>
      </c>
      <c r="H402" s="113">
        <v>50.01</v>
      </c>
      <c r="I402" s="114"/>
      <c r="L402" s="110"/>
      <c r="M402" s="115"/>
      <c r="N402" s="116"/>
      <c r="O402" s="116"/>
      <c r="P402" s="116"/>
      <c r="Q402" s="116"/>
      <c r="R402" s="116"/>
      <c r="S402" s="116"/>
      <c r="T402" s="117"/>
      <c r="AT402" s="111" t="s">
        <v>97</v>
      </c>
      <c r="AU402" s="111" t="s">
        <v>46</v>
      </c>
      <c r="AV402" s="7" t="s">
        <v>46</v>
      </c>
      <c r="AW402" s="7" t="s">
        <v>22</v>
      </c>
      <c r="AX402" s="7" t="s">
        <v>43</v>
      </c>
      <c r="AY402" s="111" t="s">
        <v>86</v>
      </c>
    </row>
    <row r="403" spans="2:51" s="7" customFormat="1" ht="22.5">
      <c r="B403" s="110"/>
      <c r="D403" s="107" t="s">
        <v>97</v>
      </c>
      <c r="E403" s="111" t="s">
        <v>0</v>
      </c>
      <c r="F403" s="112" t="s">
        <v>558</v>
      </c>
      <c r="H403" s="113">
        <v>150.4</v>
      </c>
      <c r="I403" s="114"/>
      <c r="L403" s="110"/>
      <c r="M403" s="115"/>
      <c r="N403" s="116"/>
      <c r="O403" s="116"/>
      <c r="P403" s="116"/>
      <c r="Q403" s="116"/>
      <c r="R403" s="116"/>
      <c r="S403" s="116"/>
      <c r="T403" s="117"/>
      <c r="AT403" s="111" t="s">
        <v>97</v>
      </c>
      <c r="AU403" s="111" t="s">
        <v>46</v>
      </c>
      <c r="AV403" s="7" t="s">
        <v>46</v>
      </c>
      <c r="AW403" s="7" t="s">
        <v>22</v>
      </c>
      <c r="AX403" s="7" t="s">
        <v>43</v>
      </c>
      <c r="AY403" s="111" t="s">
        <v>86</v>
      </c>
    </row>
    <row r="404" spans="2:51" s="7" customFormat="1" ht="22.5">
      <c r="B404" s="110"/>
      <c r="D404" s="107" t="s">
        <v>97</v>
      </c>
      <c r="E404" s="111" t="s">
        <v>0</v>
      </c>
      <c r="F404" s="112" t="s">
        <v>559</v>
      </c>
      <c r="H404" s="113">
        <v>23.87</v>
      </c>
      <c r="I404" s="114"/>
      <c r="L404" s="110"/>
      <c r="M404" s="115"/>
      <c r="N404" s="116"/>
      <c r="O404" s="116"/>
      <c r="P404" s="116"/>
      <c r="Q404" s="116"/>
      <c r="R404" s="116"/>
      <c r="S404" s="116"/>
      <c r="T404" s="117"/>
      <c r="AT404" s="111" t="s">
        <v>97</v>
      </c>
      <c r="AU404" s="111" t="s">
        <v>46</v>
      </c>
      <c r="AV404" s="7" t="s">
        <v>46</v>
      </c>
      <c r="AW404" s="7" t="s">
        <v>22</v>
      </c>
      <c r="AX404" s="7" t="s">
        <v>43</v>
      </c>
      <c r="AY404" s="111" t="s">
        <v>86</v>
      </c>
    </row>
    <row r="405" spans="2:51" s="8" customFormat="1" ht="12">
      <c r="B405" s="129"/>
      <c r="D405" s="107" t="s">
        <v>97</v>
      </c>
      <c r="E405" s="130" t="s">
        <v>0</v>
      </c>
      <c r="F405" s="131" t="s">
        <v>517</v>
      </c>
      <c r="H405" s="132">
        <v>725.3</v>
      </c>
      <c r="I405" s="133"/>
      <c r="L405" s="129"/>
      <c r="M405" s="134"/>
      <c r="N405" s="135"/>
      <c r="O405" s="135"/>
      <c r="P405" s="135"/>
      <c r="Q405" s="135"/>
      <c r="R405" s="135"/>
      <c r="S405" s="135"/>
      <c r="T405" s="136"/>
      <c r="AT405" s="130" t="s">
        <v>97</v>
      </c>
      <c r="AU405" s="130" t="s">
        <v>46</v>
      </c>
      <c r="AV405" s="8" t="s">
        <v>93</v>
      </c>
      <c r="AW405" s="8" t="s">
        <v>22</v>
      </c>
      <c r="AX405" s="8" t="s">
        <v>44</v>
      </c>
      <c r="AY405" s="130" t="s">
        <v>86</v>
      </c>
    </row>
    <row r="406" spans="2:65" s="1" customFormat="1" ht="24" customHeight="1">
      <c r="B406" s="93"/>
      <c r="C406" s="94" t="s">
        <v>560</v>
      </c>
      <c r="D406" s="94" t="s">
        <v>88</v>
      </c>
      <c r="E406" s="95" t="s">
        <v>561</v>
      </c>
      <c r="F406" s="96" t="s">
        <v>562</v>
      </c>
      <c r="G406" s="97" t="s">
        <v>200</v>
      </c>
      <c r="H406" s="98">
        <v>13</v>
      </c>
      <c r="I406" s="99"/>
      <c r="J406" s="100">
        <f>ROUND(I406*H406,2)</f>
        <v>0</v>
      </c>
      <c r="K406" s="96" t="s">
        <v>92</v>
      </c>
      <c r="L406" s="18"/>
      <c r="M406" s="101" t="s">
        <v>0</v>
      </c>
      <c r="N406" s="102" t="s">
        <v>30</v>
      </c>
      <c r="O406" s="26"/>
      <c r="P406" s="103">
        <f>O406*H406</f>
        <v>0</v>
      </c>
      <c r="Q406" s="103">
        <v>0.00358</v>
      </c>
      <c r="R406" s="103">
        <f>Q406*H406</f>
        <v>0.04654</v>
      </c>
      <c r="S406" s="103">
        <v>0</v>
      </c>
      <c r="T406" s="104">
        <f>S406*H406</f>
        <v>0</v>
      </c>
      <c r="AR406" s="105" t="s">
        <v>176</v>
      </c>
      <c r="AT406" s="105" t="s">
        <v>88</v>
      </c>
      <c r="AU406" s="105" t="s">
        <v>46</v>
      </c>
      <c r="AY406" s="9" t="s">
        <v>86</v>
      </c>
      <c r="BE406" s="106">
        <f>IF(N406="základní",J406,0)</f>
        <v>0</v>
      </c>
      <c r="BF406" s="106">
        <f>IF(N406="snížená",J406,0)</f>
        <v>0</v>
      </c>
      <c r="BG406" s="106">
        <f>IF(N406="zákl. přenesená",J406,0)</f>
        <v>0</v>
      </c>
      <c r="BH406" s="106">
        <f>IF(N406="sníž. přenesená",J406,0)</f>
        <v>0</v>
      </c>
      <c r="BI406" s="106">
        <f>IF(N406="nulová",J406,0)</f>
        <v>0</v>
      </c>
      <c r="BJ406" s="9" t="s">
        <v>44</v>
      </c>
      <c r="BK406" s="106">
        <f>ROUND(I406*H406,2)</f>
        <v>0</v>
      </c>
      <c r="BL406" s="9" t="s">
        <v>176</v>
      </c>
      <c r="BM406" s="105" t="s">
        <v>563</v>
      </c>
    </row>
    <row r="407" spans="2:47" s="1" customFormat="1" ht="29.25">
      <c r="B407" s="18"/>
      <c r="D407" s="107" t="s">
        <v>95</v>
      </c>
      <c r="F407" s="108" t="s">
        <v>564</v>
      </c>
      <c r="I407" s="38"/>
      <c r="L407" s="18"/>
      <c r="M407" s="109"/>
      <c r="N407" s="26"/>
      <c r="O407" s="26"/>
      <c r="P407" s="26"/>
      <c r="Q407" s="26"/>
      <c r="R407" s="26"/>
      <c r="S407" s="26"/>
      <c r="T407" s="27"/>
      <c r="AT407" s="9" t="s">
        <v>95</v>
      </c>
      <c r="AU407" s="9" t="s">
        <v>46</v>
      </c>
    </row>
    <row r="408" spans="2:51" s="7" customFormat="1" ht="22.5">
      <c r="B408" s="110"/>
      <c r="D408" s="107" t="s">
        <v>97</v>
      </c>
      <c r="E408" s="111" t="s">
        <v>0</v>
      </c>
      <c r="F408" s="112" t="s">
        <v>565</v>
      </c>
      <c r="H408" s="113">
        <v>1.25</v>
      </c>
      <c r="I408" s="114"/>
      <c r="L408" s="110"/>
      <c r="M408" s="115"/>
      <c r="N408" s="116"/>
      <c r="O408" s="116"/>
      <c r="P408" s="116"/>
      <c r="Q408" s="116"/>
      <c r="R408" s="116"/>
      <c r="S408" s="116"/>
      <c r="T408" s="117"/>
      <c r="AT408" s="111" t="s">
        <v>97</v>
      </c>
      <c r="AU408" s="111" t="s">
        <v>46</v>
      </c>
      <c r="AV408" s="7" t="s">
        <v>46</v>
      </c>
      <c r="AW408" s="7" t="s">
        <v>22</v>
      </c>
      <c r="AX408" s="7" t="s">
        <v>43</v>
      </c>
      <c r="AY408" s="111" t="s">
        <v>86</v>
      </c>
    </row>
    <row r="409" spans="2:51" s="7" customFormat="1" ht="22.5">
      <c r="B409" s="110"/>
      <c r="D409" s="107" t="s">
        <v>97</v>
      </c>
      <c r="E409" s="111" t="s">
        <v>0</v>
      </c>
      <c r="F409" s="112" t="s">
        <v>566</v>
      </c>
      <c r="H409" s="113">
        <v>1.25</v>
      </c>
      <c r="I409" s="114"/>
      <c r="L409" s="110"/>
      <c r="M409" s="115"/>
      <c r="N409" s="116"/>
      <c r="O409" s="116"/>
      <c r="P409" s="116"/>
      <c r="Q409" s="116"/>
      <c r="R409" s="116"/>
      <c r="S409" s="116"/>
      <c r="T409" s="117"/>
      <c r="AT409" s="111" t="s">
        <v>97</v>
      </c>
      <c r="AU409" s="111" t="s">
        <v>46</v>
      </c>
      <c r="AV409" s="7" t="s">
        <v>46</v>
      </c>
      <c r="AW409" s="7" t="s">
        <v>22</v>
      </c>
      <c r="AX409" s="7" t="s">
        <v>43</v>
      </c>
      <c r="AY409" s="111" t="s">
        <v>86</v>
      </c>
    </row>
    <row r="410" spans="2:51" s="7" customFormat="1" ht="22.5">
      <c r="B410" s="110"/>
      <c r="D410" s="107" t="s">
        <v>97</v>
      </c>
      <c r="E410" s="111" t="s">
        <v>0</v>
      </c>
      <c r="F410" s="112" t="s">
        <v>567</v>
      </c>
      <c r="H410" s="113">
        <v>1.25</v>
      </c>
      <c r="I410" s="114"/>
      <c r="L410" s="110"/>
      <c r="M410" s="115"/>
      <c r="N410" s="116"/>
      <c r="O410" s="116"/>
      <c r="P410" s="116"/>
      <c r="Q410" s="116"/>
      <c r="R410" s="116"/>
      <c r="S410" s="116"/>
      <c r="T410" s="117"/>
      <c r="AT410" s="111" t="s">
        <v>97</v>
      </c>
      <c r="AU410" s="111" t="s">
        <v>46</v>
      </c>
      <c r="AV410" s="7" t="s">
        <v>46</v>
      </c>
      <c r="AW410" s="7" t="s">
        <v>22</v>
      </c>
      <c r="AX410" s="7" t="s">
        <v>43</v>
      </c>
      <c r="AY410" s="111" t="s">
        <v>86</v>
      </c>
    </row>
    <row r="411" spans="2:51" s="7" customFormat="1" ht="22.5">
      <c r="B411" s="110"/>
      <c r="D411" s="107" t="s">
        <v>97</v>
      </c>
      <c r="E411" s="111" t="s">
        <v>0</v>
      </c>
      <c r="F411" s="112" t="s">
        <v>568</v>
      </c>
      <c r="H411" s="113">
        <v>1.25</v>
      </c>
      <c r="I411" s="114"/>
      <c r="L411" s="110"/>
      <c r="M411" s="115"/>
      <c r="N411" s="116"/>
      <c r="O411" s="116"/>
      <c r="P411" s="116"/>
      <c r="Q411" s="116"/>
      <c r="R411" s="116"/>
      <c r="S411" s="116"/>
      <c r="T411" s="117"/>
      <c r="AT411" s="111" t="s">
        <v>97</v>
      </c>
      <c r="AU411" s="111" t="s">
        <v>46</v>
      </c>
      <c r="AV411" s="7" t="s">
        <v>46</v>
      </c>
      <c r="AW411" s="7" t="s">
        <v>22</v>
      </c>
      <c r="AX411" s="7" t="s">
        <v>43</v>
      </c>
      <c r="AY411" s="111" t="s">
        <v>86</v>
      </c>
    </row>
    <row r="412" spans="2:51" s="7" customFormat="1" ht="22.5">
      <c r="B412" s="110"/>
      <c r="D412" s="107" t="s">
        <v>97</v>
      </c>
      <c r="E412" s="111" t="s">
        <v>0</v>
      </c>
      <c r="F412" s="112" t="s">
        <v>569</v>
      </c>
      <c r="H412" s="113">
        <v>1.25</v>
      </c>
      <c r="I412" s="114"/>
      <c r="L412" s="110"/>
      <c r="M412" s="115"/>
      <c r="N412" s="116"/>
      <c r="O412" s="116"/>
      <c r="P412" s="116"/>
      <c r="Q412" s="116"/>
      <c r="R412" s="116"/>
      <c r="S412" s="116"/>
      <c r="T412" s="117"/>
      <c r="AT412" s="111" t="s">
        <v>97</v>
      </c>
      <c r="AU412" s="111" t="s">
        <v>46</v>
      </c>
      <c r="AV412" s="7" t="s">
        <v>46</v>
      </c>
      <c r="AW412" s="7" t="s">
        <v>22</v>
      </c>
      <c r="AX412" s="7" t="s">
        <v>43</v>
      </c>
      <c r="AY412" s="111" t="s">
        <v>86</v>
      </c>
    </row>
    <row r="413" spans="2:51" s="7" customFormat="1" ht="22.5">
      <c r="B413" s="110"/>
      <c r="D413" s="107" t="s">
        <v>97</v>
      </c>
      <c r="E413" s="111" t="s">
        <v>0</v>
      </c>
      <c r="F413" s="112" t="s">
        <v>570</v>
      </c>
      <c r="H413" s="113">
        <v>2.25</v>
      </c>
      <c r="I413" s="114"/>
      <c r="L413" s="110"/>
      <c r="M413" s="115"/>
      <c r="N413" s="116"/>
      <c r="O413" s="116"/>
      <c r="P413" s="116"/>
      <c r="Q413" s="116"/>
      <c r="R413" s="116"/>
      <c r="S413" s="116"/>
      <c r="T413" s="117"/>
      <c r="AT413" s="111" t="s">
        <v>97</v>
      </c>
      <c r="AU413" s="111" t="s">
        <v>46</v>
      </c>
      <c r="AV413" s="7" t="s">
        <v>46</v>
      </c>
      <c r="AW413" s="7" t="s">
        <v>22</v>
      </c>
      <c r="AX413" s="7" t="s">
        <v>43</v>
      </c>
      <c r="AY413" s="111" t="s">
        <v>86</v>
      </c>
    </row>
    <row r="414" spans="2:51" s="7" customFormat="1" ht="22.5">
      <c r="B414" s="110"/>
      <c r="D414" s="107" t="s">
        <v>97</v>
      </c>
      <c r="E414" s="111" t="s">
        <v>0</v>
      </c>
      <c r="F414" s="112" t="s">
        <v>571</v>
      </c>
      <c r="H414" s="113">
        <v>2.25</v>
      </c>
      <c r="I414" s="114"/>
      <c r="L414" s="110"/>
      <c r="M414" s="115"/>
      <c r="N414" s="116"/>
      <c r="O414" s="116"/>
      <c r="P414" s="116"/>
      <c r="Q414" s="116"/>
      <c r="R414" s="116"/>
      <c r="S414" s="116"/>
      <c r="T414" s="117"/>
      <c r="AT414" s="111" t="s">
        <v>97</v>
      </c>
      <c r="AU414" s="111" t="s">
        <v>46</v>
      </c>
      <c r="AV414" s="7" t="s">
        <v>46</v>
      </c>
      <c r="AW414" s="7" t="s">
        <v>22</v>
      </c>
      <c r="AX414" s="7" t="s">
        <v>43</v>
      </c>
      <c r="AY414" s="111" t="s">
        <v>86</v>
      </c>
    </row>
    <row r="415" spans="2:51" s="7" customFormat="1" ht="22.5">
      <c r="B415" s="110"/>
      <c r="D415" s="107" t="s">
        <v>97</v>
      </c>
      <c r="E415" s="111" t="s">
        <v>0</v>
      </c>
      <c r="F415" s="112" t="s">
        <v>572</v>
      </c>
      <c r="H415" s="113">
        <v>2.25</v>
      </c>
      <c r="I415" s="114"/>
      <c r="L415" s="110"/>
      <c r="M415" s="115"/>
      <c r="N415" s="116"/>
      <c r="O415" s="116"/>
      <c r="P415" s="116"/>
      <c r="Q415" s="116"/>
      <c r="R415" s="116"/>
      <c r="S415" s="116"/>
      <c r="T415" s="117"/>
      <c r="AT415" s="111" t="s">
        <v>97</v>
      </c>
      <c r="AU415" s="111" t="s">
        <v>46</v>
      </c>
      <c r="AV415" s="7" t="s">
        <v>46</v>
      </c>
      <c r="AW415" s="7" t="s">
        <v>22</v>
      </c>
      <c r="AX415" s="7" t="s">
        <v>43</v>
      </c>
      <c r="AY415" s="111" t="s">
        <v>86</v>
      </c>
    </row>
    <row r="416" spans="2:51" s="8" customFormat="1" ht="12">
      <c r="B416" s="129"/>
      <c r="D416" s="107" t="s">
        <v>97</v>
      </c>
      <c r="E416" s="130" t="s">
        <v>0</v>
      </c>
      <c r="F416" s="131" t="s">
        <v>517</v>
      </c>
      <c r="H416" s="132">
        <v>13</v>
      </c>
      <c r="I416" s="133"/>
      <c r="L416" s="129"/>
      <c r="M416" s="134"/>
      <c r="N416" s="135"/>
      <c r="O416" s="135"/>
      <c r="P416" s="135"/>
      <c r="Q416" s="135"/>
      <c r="R416" s="135"/>
      <c r="S416" s="135"/>
      <c r="T416" s="136"/>
      <c r="AT416" s="130" t="s">
        <v>97</v>
      </c>
      <c r="AU416" s="130" t="s">
        <v>46</v>
      </c>
      <c r="AV416" s="8" t="s">
        <v>93</v>
      </c>
      <c r="AW416" s="8" t="s">
        <v>22</v>
      </c>
      <c r="AX416" s="8" t="s">
        <v>44</v>
      </c>
      <c r="AY416" s="130" t="s">
        <v>86</v>
      </c>
    </row>
    <row r="417" spans="2:65" s="1" customFormat="1" ht="24" customHeight="1">
      <c r="B417" s="93"/>
      <c r="C417" s="94" t="s">
        <v>573</v>
      </c>
      <c r="D417" s="94" t="s">
        <v>88</v>
      </c>
      <c r="E417" s="95" t="s">
        <v>574</v>
      </c>
      <c r="F417" s="96" t="s">
        <v>575</v>
      </c>
      <c r="G417" s="97" t="s">
        <v>200</v>
      </c>
      <c r="H417" s="98">
        <v>146.54</v>
      </c>
      <c r="I417" s="99"/>
      <c r="J417" s="100">
        <f>ROUND(I417*H417,2)</f>
        <v>0</v>
      </c>
      <c r="K417" s="96" t="s">
        <v>92</v>
      </c>
      <c r="L417" s="18"/>
      <c r="M417" s="101" t="s">
        <v>0</v>
      </c>
      <c r="N417" s="102" t="s">
        <v>30</v>
      </c>
      <c r="O417" s="26"/>
      <c r="P417" s="103">
        <f>O417*H417</f>
        <v>0</v>
      </c>
      <c r="Q417" s="103">
        <v>0.00429</v>
      </c>
      <c r="R417" s="103">
        <f>Q417*H417</f>
        <v>0.6286566</v>
      </c>
      <c r="S417" s="103">
        <v>0</v>
      </c>
      <c r="T417" s="104">
        <f>S417*H417</f>
        <v>0</v>
      </c>
      <c r="AR417" s="105" t="s">
        <v>176</v>
      </c>
      <c r="AT417" s="105" t="s">
        <v>88</v>
      </c>
      <c r="AU417" s="105" t="s">
        <v>46</v>
      </c>
      <c r="AY417" s="9" t="s">
        <v>86</v>
      </c>
      <c r="BE417" s="106">
        <f>IF(N417="základní",J417,0)</f>
        <v>0</v>
      </c>
      <c r="BF417" s="106">
        <f>IF(N417="snížená",J417,0)</f>
        <v>0</v>
      </c>
      <c r="BG417" s="106">
        <f>IF(N417="zákl. přenesená",J417,0)</f>
        <v>0</v>
      </c>
      <c r="BH417" s="106">
        <f>IF(N417="sníž. přenesená",J417,0)</f>
        <v>0</v>
      </c>
      <c r="BI417" s="106">
        <f>IF(N417="nulová",J417,0)</f>
        <v>0</v>
      </c>
      <c r="BJ417" s="9" t="s">
        <v>44</v>
      </c>
      <c r="BK417" s="106">
        <f>ROUND(I417*H417,2)</f>
        <v>0</v>
      </c>
      <c r="BL417" s="9" t="s">
        <v>176</v>
      </c>
      <c r="BM417" s="105" t="s">
        <v>576</v>
      </c>
    </row>
    <row r="418" spans="2:47" s="1" customFormat="1" ht="29.25">
      <c r="B418" s="18"/>
      <c r="D418" s="107" t="s">
        <v>95</v>
      </c>
      <c r="F418" s="108" t="s">
        <v>577</v>
      </c>
      <c r="I418" s="38"/>
      <c r="L418" s="18"/>
      <c r="M418" s="109"/>
      <c r="N418" s="26"/>
      <c r="O418" s="26"/>
      <c r="P418" s="26"/>
      <c r="Q418" s="26"/>
      <c r="R418" s="26"/>
      <c r="S418" s="26"/>
      <c r="T418" s="27"/>
      <c r="AT418" s="9" t="s">
        <v>95</v>
      </c>
      <c r="AU418" s="9" t="s">
        <v>46</v>
      </c>
    </row>
    <row r="419" spans="2:51" s="7" customFormat="1" ht="12">
      <c r="B419" s="110"/>
      <c r="D419" s="107" t="s">
        <v>97</v>
      </c>
      <c r="E419" s="111" t="s">
        <v>0</v>
      </c>
      <c r="F419" s="112" t="s">
        <v>578</v>
      </c>
      <c r="H419" s="113">
        <v>1.1</v>
      </c>
      <c r="I419" s="114"/>
      <c r="L419" s="110"/>
      <c r="M419" s="115"/>
      <c r="N419" s="116"/>
      <c r="O419" s="116"/>
      <c r="P419" s="116"/>
      <c r="Q419" s="116"/>
      <c r="R419" s="116"/>
      <c r="S419" s="116"/>
      <c r="T419" s="117"/>
      <c r="AT419" s="111" t="s">
        <v>97</v>
      </c>
      <c r="AU419" s="111" t="s">
        <v>46</v>
      </c>
      <c r="AV419" s="7" t="s">
        <v>46</v>
      </c>
      <c r="AW419" s="7" t="s">
        <v>22</v>
      </c>
      <c r="AX419" s="7" t="s">
        <v>43</v>
      </c>
      <c r="AY419" s="111" t="s">
        <v>86</v>
      </c>
    </row>
    <row r="420" spans="2:51" s="7" customFormat="1" ht="12">
      <c r="B420" s="110"/>
      <c r="D420" s="107" t="s">
        <v>97</v>
      </c>
      <c r="E420" s="111" t="s">
        <v>0</v>
      </c>
      <c r="F420" s="112" t="s">
        <v>579</v>
      </c>
      <c r="H420" s="113">
        <v>0.9</v>
      </c>
      <c r="I420" s="114"/>
      <c r="L420" s="110"/>
      <c r="M420" s="115"/>
      <c r="N420" s="116"/>
      <c r="O420" s="116"/>
      <c r="P420" s="116"/>
      <c r="Q420" s="116"/>
      <c r="R420" s="116"/>
      <c r="S420" s="116"/>
      <c r="T420" s="117"/>
      <c r="AT420" s="111" t="s">
        <v>97</v>
      </c>
      <c r="AU420" s="111" t="s">
        <v>46</v>
      </c>
      <c r="AV420" s="7" t="s">
        <v>46</v>
      </c>
      <c r="AW420" s="7" t="s">
        <v>22</v>
      </c>
      <c r="AX420" s="7" t="s">
        <v>43</v>
      </c>
      <c r="AY420" s="111" t="s">
        <v>86</v>
      </c>
    </row>
    <row r="421" spans="2:51" s="7" customFormat="1" ht="12">
      <c r="B421" s="110"/>
      <c r="D421" s="107" t="s">
        <v>97</v>
      </c>
      <c r="E421" s="111" t="s">
        <v>0</v>
      </c>
      <c r="F421" s="112" t="s">
        <v>580</v>
      </c>
      <c r="H421" s="113">
        <v>1.1</v>
      </c>
      <c r="I421" s="114"/>
      <c r="L421" s="110"/>
      <c r="M421" s="115"/>
      <c r="N421" s="116"/>
      <c r="O421" s="116"/>
      <c r="P421" s="116"/>
      <c r="Q421" s="116"/>
      <c r="R421" s="116"/>
      <c r="S421" s="116"/>
      <c r="T421" s="117"/>
      <c r="AT421" s="111" t="s">
        <v>97</v>
      </c>
      <c r="AU421" s="111" t="s">
        <v>46</v>
      </c>
      <c r="AV421" s="7" t="s">
        <v>46</v>
      </c>
      <c r="AW421" s="7" t="s">
        <v>22</v>
      </c>
      <c r="AX421" s="7" t="s">
        <v>43</v>
      </c>
      <c r="AY421" s="111" t="s">
        <v>86</v>
      </c>
    </row>
    <row r="422" spans="2:51" s="7" customFormat="1" ht="12">
      <c r="B422" s="110"/>
      <c r="D422" s="107" t="s">
        <v>97</v>
      </c>
      <c r="E422" s="111" t="s">
        <v>0</v>
      </c>
      <c r="F422" s="112" t="s">
        <v>581</v>
      </c>
      <c r="H422" s="113">
        <v>1.1</v>
      </c>
      <c r="I422" s="114"/>
      <c r="L422" s="110"/>
      <c r="M422" s="115"/>
      <c r="N422" s="116"/>
      <c r="O422" s="116"/>
      <c r="P422" s="116"/>
      <c r="Q422" s="116"/>
      <c r="R422" s="116"/>
      <c r="S422" s="116"/>
      <c r="T422" s="117"/>
      <c r="AT422" s="111" t="s">
        <v>97</v>
      </c>
      <c r="AU422" s="111" t="s">
        <v>46</v>
      </c>
      <c r="AV422" s="7" t="s">
        <v>46</v>
      </c>
      <c r="AW422" s="7" t="s">
        <v>22</v>
      </c>
      <c r="AX422" s="7" t="s">
        <v>43</v>
      </c>
      <c r="AY422" s="111" t="s">
        <v>86</v>
      </c>
    </row>
    <row r="423" spans="2:51" s="7" customFormat="1" ht="12">
      <c r="B423" s="110"/>
      <c r="D423" s="107" t="s">
        <v>97</v>
      </c>
      <c r="E423" s="111" t="s">
        <v>0</v>
      </c>
      <c r="F423" s="112" t="s">
        <v>582</v>
      </c>
      <c r="H423" s="113">
        <v>1.3</v>
      </c>
      <c r="I423" s="114"/>
      <c r="L423" s="110"/>
      <c r="M423" s="115"/>
      <c r="N423" s="116"/>
      <c r="O423" s="116"/>
      <c r="P423" s="116"/>
      <c r="Q423" s="116"/>
      <c r="R423" s="116"/>
      <c r="S423" s="116"/>
      <c r="T423" s="117"/>
      <c r="AT423" s="111" t="s">
        <v>97</v>
      </c>
      <c r="AU423" s="111" t="s">
        <v>46</v>
      </c>
      <c r="AV423" s="7" t="s">
        <v>46</v>
      </c>
      <c r="AW423" s="7" t="s">
        <v>22</v>
      </c>
      <c r="AX423" s="7" t="s">
        <v>43</v>
      </c>
      <c r="AY423" s="111" t="s">
        <v>86</v>
      </c>
    </row>
    <row r="424" spans="2:51" s="7" customFormat="1" ht="22.5">
      <c r="B424" s="110"/>
      <c r="D424" s="107" t="s">
        <v>97</v>
      </c>
      <c r="E424" s="111" t="s">
        <v>0</v>
      </c>
      <c r="F424" s="112" t="s">
        <v>583</v>
      </c>
      <c r="H424" s="113">
        <v>1.16</v>
      </c>
      <c r="I424" s="114"/>
      <c r="L424" s="110"/>
      <c r="M424" s="115"/>
      <c r="N424" s="116"/>
      <c r="O424" s="116"/>
      <c r="P424" s="116"/>
      <c r="Q424" s="116"/>
      <c r="R424" s="116"/>
      <c r="S424" s="116"/>
      <c r="T424" s="117"/>
      <c r="AT424" s="111" t="s">
        <v>97</v>
      </c>
      <c r="AU424" s="111" t="s">
        <v>46</v>
      </c>
      <c r="AV424" s="7" t="s">
        <v>46</v>
      </c>
      <c r="AW424" s="7" t="s">
        <v>22</v>
      </c>
      <c r="AX424" s="7" t="s">
        <v>43</v>
      </c>
      <c r="AY424" s="111" t="s">
        <v>86</v>
      </c>
    </row>
    <row r="425" spans="2:51" s="7" customFormat="1" ht="22.5">
      <c r="B425" s="110"/>
      <c r="D425" s="107" t="s">
        <v>97</v>
      </c>
      <c r="E425" s="111" t="s">
        <v>0</v>
      </c>
      <c r="F425" s="112" t="s">
        <v>584</v>
      </c>
      <c r="H425" s="113">
        <v>1.16</v>
      </c>
      <c r="I425" s="114"/>
      <c r="L425" s="110"/>
      <c r="M425" s="115"/>
      <c r="N425" s="116"/>
      <c r="O425" s="116"/>
      <c r="P425" s="116"/>
      <c r="Q425" s="116"/>
      <c r="R425" s="116"/>
      <c r="S425" s="116"/>
      <c r="T425" s="117"/>
      <c r="AT425" s="111" t="s">
        <v>97</v>
      </c>
      <c r="AU425" s="111" t="s">
        <v>46</v>
      </c>
      <c r="AV425" s="7" t="s">
        <v>46</v>
      </c>
      <c r="AW425" s="7" t="s">
        <v>22</v>
      </c>
      <c r="AX425" s="7" t="s">
        <v>43</v>
      </c>
      <c r="AY425" s="111" t="s">
        <v>86</v>
      </c>
    </row>
    <row r="426" spans="2:51" s="7" customFormat="1" ht="22.5">
      <c r="B426" s="110"/>
      <c r="D426" s="107" t="s">
        <v>97</v>
      </c>
      <c r="E426" s="111" t="s">
        <v>0</v>
      </c>
      <c r="F426" s="112" t="s">
        <v>585</v>
      </c>
      <c r="H426" s="113">
        <v>1.16</v>
      </c>
      <c r="I426" s="114"/>
      <c r="L426" s="110"/>
      <c r="M426" s="115"/>
      <c r="N426" s="116"/>
      <c r="O426" s="116"/>
      <c r="P426" s="116"/>
      <c r="Q426" s="116"/>
      <c r="R426" s="116"/>
      <c r="S426" s="116"/>
      <c r="T426" s="117"/>
      <c r="AT426" s="111" t="s">
        <v>97</v>
      </c>
      <c r="AU426" s="111" t="s">
        <v>46</v>
      </c>
      <c r="AV426" s="7" t="s">
        <v>46</v>
      </c>
      <c r="AW426" s="7" t="s">
        <v>22</v>
      </c>
      <c r="AX426" s="7" t="s">
        <v>43</v>
      </c>
      <c r="AY426" s="111" t="s">
        <v>86</v>
      </c>
    </row>
    <row r="427" spans="2:51" s="7" customFormat="1" ht="22.5">
      <c r="B427" s="110"/>
      <c r="D427" s="107" t="s">
        <v>97</v>
      </c>
      <c r="E427" s="111" t="s">
        <v>0</v>
      </c>
      <c r="F427" s="112" t="s">
        <v>586</v>
      </c>
      <c r="H427" s="113">
        <v>1.16</v>
      </c>
      <c r="I427" s="114"/>
      <c r="L427" s="110"/>
      <c r="M427" s="115"/>
      <c r="N427" s="116"/>
      <c r="O427" s="116"/>
      <c r="P427" s="116"/>
      <c r="Q427" s="116"/>
      <c r="R427" s="116"/>
      <c r="S427" s="116"/>
      <c r="T427" s="117"/>
      <c r="AT427" s="111" t="s">
        <v>97</v>
      </c>
      <c r="AU427" s="111" t="s">
        <v>46</v>
      </c>
      <c r="AV427" s="7" t="s">
        <v>46</v>
      </c>
      <c r="AW427" s="7" t="s">
        <v>22</v>
      </c>
      <c r="AX427" s="7" t="s">
        <v>43</v>
      </c>
      <c r="AY427" s="111" t="s">
        <v>86</v>
      </c>
    </row>
    <row r="428" spans="2:51" s="7" customFormat="1" ht="22.5">
      <c r="B428" s="110"/>
      <c r="D428" s="107" t="s">
        <v>97</v>
      </c>
      <c r="E428" s="111" t="s">
        <v>0</v>
      </c>
      <c r="F428" s="112" t="s">
        <v>587</v>
      </c>
      <c r="H428" s="113">
        <v>1.16</v>
      </c>
      <c r="I428" s="114"/>
      <c r="L428" s="110"/>
      <c r="M428" s="115"/>
      <c r="N428" s="116"/>
      <c r="O428" s="116"/>
      <c r="P428" s="116"/>
      <c r="Q428" s="116"/>
      <c r="R428" s="116"/>
      <c r="S428" s="116"/>
      <c r="T428" s="117"/>
      <c r="AT428" s="111" t="s">
        <v>97</v>
      </c>
      <c r="AU428" s="111" t="s">
        <v>46</v>
      </c>
      <c r="AV428" s="7" t="s">
        <v>46</v>
      </c>
      <c r="AW428" s="7" t="s">
        <v>22</v>
      </c>
      <c r="AX428" s="7" t="s">
        <v>43</v>
      </c>
      <c r="AY428" s="111" t="s">
        <v>86</v>
      </c>
    </row>
    <row r="429" spans="2:51" s="7" customFormat="1" ht="22.5">
      <c r="B429" s="110"/>
      <c r="D429" s="107" t="s">
        <v>97</v>
      </c>
      <c r="E429" s="111" t="s">
        <v>0</v>
      </c>
      <c r="F429" s="112" t="s">
        <v>588</v>
      </c>
      <c r="H429" s="113">
        <v>1.16</v>
      </c>
      <c r="I429" s="114"/>
      <c r="L429" s="110"/>
      <c r="M429" s="115"/>
      <c r="N429" s="116"/>
      <c r="O429" s="116"/>
      <c r="P429" s="116"/>
      <c r="Q429" s="116"/>
      <c r="R429" s="116"/>
      <c r="S429" s="116"/>
      <c r="T429" s="117"/>
      <c r="AT429" s="111" t="s">
        <v>97</v>
      </c>
      <c r="AU429" s="111" t="s">
        <v>46</v>
      </c>
      <c r="AV429" s="7" t="s">
        <v>46</v>
      </c>
      <c r="AW429" s="7" t="s">
        <v>22</v>
      </c>
      <c r="AX429" s="7" t="s">
        <v>43</v>
      </c>
      <c r="AY429" s="111" t="s">
        <v>86</v>
      </c>
    </row>
    <row r="430" spans="2:51" s="7" customFormat="1" ht="22.5">
      <c r="B430" s="110"/>
      <c r="D430" s="107" t="s">
        <v>97</v>
      </c>
      <c r="E430" s="111" t="s">
        <v>0</v>
      </c>
      <c r="F430" s="112" t="s">
        <v>589</v>
      </c>
      <c r="H430" s="113">
        <v>1.16</v>
      </c>
      <c r="I430" s="114"/>
      <c r="L430" s="110"/>
      <c r="M430" s="115"/>
      <c r="N430" s="116"/>
      <c r="O430" s="116"/>
      <c r="P430" s="116"/>
      <c r="Q430" s="116"/>
      <c r="R430" s="116"/>
      <c r="S430" s="116"/>
      <c r="T430" s="117"/>
      <c r="AT430" s="111" t="s">
        <v>97</v>
      </c>
      <c r="AU430" s="111" t="s">
        <v>46</v>
      </c>
      <c r="AV430" s="7" t="s">
        <v>46</v>
      </c>
      <c r="AW430" s="7" t="s">
        <v>22</v>
      </c>
      <c r="AX430" s="7" t="s">
        <v>43</v>
      </c>
      <c r="AY430" s="111" t="s">
        <v>86</v>
      </c>
    </row>
    <row r="431" spans="2:51" s="7" customFormat="1" ht="22.5">
      <c r="B431" s="110"/>
      <c r="D431" s="107" t="s">
        <v>97</v>
      </c>
      <c r="E431" s="111" t="s">
        <v>0</v>
      </c>
      <c r="F431" s="112" t="s">
        <v>590</v>
      </c>
      <c r="H431" s="113">
        <v>1.16</v>
      </c>
      <c r="I431" s="114"/>
      <c r="L431" s="110"/>
      <c r="M431" s="115"/>
      <c r="N431" s="116"/>
      <c r="O431" s="116"/>
      <c r="P431" s="116"/>
      <c r="Q431" s="116"/>
      <c r="R431" s="116"/>
      <c r="S431" s="116"/>
      <c r="T431" s="117"/>
      <c r="AT431" s="111" t="s">
        <v>97</v>
      </c>
      <c r="AU431" s="111" t="s">
        <v>46</v>
      </c>
      <c r="AV431" s="7" t="s">
        <v>46</v>
      </c>
      <c r="AW431" s="7" t="s">
        <v>22</v>
      </c>
      <c r="AX431" s="7" t="s">
        <v>43</v>
      </c>
      <c r="AY431" s="111" t="s">
        <v>86</v>
      </c>
    </row>
    <row r="432" spans="2:51" s="7" customFormat="1" ht="22.5">
      <c r="B432" s="110"/>
      <c r="D432" s="107" t="s">
        <v>97</v>
      </c>
      <c r="E432" s="111" t="s">
        <v>0</v>
      </c>
      <c r="F432" s="112" t="s">
        <v>591</v>
      </c>
      <c r="H432" s="113">
        <v>1.16</v>
      </c>
      <c r="I432" s="114"/>
      <c r="L432" s="110"/>
      <c r="M432" s="115"/>
      <c r="N432" s="116"/>
      <c r="O432" s="116"/>
      <c r="P432" s="116"/>
      <c r="Q432" s="116"/>
      <c r="R432" s="116"/>
      <c r="S432" s="116"/>
      <c r="T432" s="117"/>
      <c r="AT432" s="111" t="s">
        <v>97</v>
      </c>
      <c r="AU432" s="111" t="s">
        <v>46</v>
      </c>
      <c r="AV432" s="7" t="s">
        <v>46</v>
      </c>
      <c r="AW432" s="7" t="s">
        <v>22</v>
      </c>
      <c r="AX432" s="7" t="s">
        <v>43</v>
      </c>
      <c r="AY432" s="111" t="s">
        <v>86</v>
      </c>
    </row>
    <row r="433" spans="2:51" s="7" customFormat="1" ht="22.5">
      <c r="B433" s="110"/>
      <c r="D433" s="107" t="s">
        <v>97</v>
      </c>
      <c r="E433" s="111" t="s">
        <v>0</v>
      </c>
      <c r="F433" s="112" t="s">
        <v>592</v>
      </c>
      <c r="H433" s="113">
        <v>1.25</v>
      </c>
      <c r="I433" s="114"/>
      <c r="L433" s="110"/>
      <c r="M433" s="115"/>
      <c r="N433" s="116"/>
      <c r="O433" s="116"/>
      <c r="P433" s="116"/>
      <c r="Q433" s="116"/>
      <c r="R433" s="116"/>
      <c r="S433" s="116"/>
      <c r="T433" s="117"/>
      <c r="AT433" s="111" t="s">
        <v>97</v>
      </c>
      <c r="AU433" s="111" t="s">
        <v>46</v>
      </c>
      <c r="AV433" s="7" t="s">
        <v>46</v>
      </c>
      <c r="AW433" s="7" t="s">
        <v>22</v>
      </c>
      <c r="AX433" s="7" t="s">
        <v>43</v>
      </c>
      <c r="AY433" s="111" t="s">
        <v>86</v>
      </c>
    </row>
    <row r="434" spans="2:51" s="7" customFormat="1" ht="22.5">
      <c r="B434" s="110"/>
      <c r="D434" s="107" t="s">
        <v>97</v>
      </c>
      <c r="E434" s="111" t="s">
        <v>0</v>
      </c>
      <c r="F434" s="112" t="s">
        <v>593</v>
      </c>
      <c r="H434" s="113">
        <v>1.25</v>
      </c>
      <c r="I434" s="114"/>
      <c r="L434" s="110"/>
      <c r="M434" s="115"/>
      <c r="N434" s="116"/>
      <c r="O434" s="116"/>
      <c r="P434" s="116"/>
      <c r="Q434" s="116"/>
      <c r="R434" s="116"/>
      <c r="S434" s="116"/>
      <c r="T434" s="117"/>
      <c r="AT434" s="111" t="s">
        <v>97</v>
      </c>
      <c r="AU434" s="111" t="s">
        <v>46</v>
      </c>
      <c r="AV434" s="7" t="s">
        <v>46</v>
      </c>
      <c r="AW434" s="7" t="s">
        <v>22</v>
      </c>
      <c r="AX434" s="7" t="s">
        <v>43</v>
      </c>
      <c r="AY434" s="111" t="s">
        <v>86</v>
      </c>
    </row>
    <row r="435" spans="2:51" s="7" customFormat="1" ht="22.5">
      <c r="B435" s="110"/>
      <c r="D435" s="107" t="s">
        <v>97</v>
      </c>
      <c r="E435" s="111" t="s">
        <v>0</v>
      </c>
      <c r="F435" s="112" t="s">
        <v>594</v>
      </c>
      <c r="H435" s="113">
        <v>3.85</v>
      </c>
      <c r="I435" s="114"/>
      <c r="L435" s="110"/>
      <c r="M435" s="115"/>
      <c r="N435" s="116"/>
      <c r="O435" s="116"/>
      <c r="P435" s="116"/>
      <c r="Q435" s="116"/>
      <c r="R435" s="116"/>
      <c r="S435" s="116"/>
      <c r="T435" s="117"/>
      <c r="AT435" s="111" t="s">
        <v>97</v>
      </c>
      <c r="AU435" s="111" t="s">
        <v>46</v>
      </c>
      <c r="AV435" s="7" t="s">
        <v>46</v>
      </c>
      <c r="AW435" s="7" t="s">
        <v>22</v>
      </c>
      <c r="AX435" s="7" t="s">
        <v>43</v>
      </c>
      <c r="AY435" s="111" t="s">
        <v>86</v>
      </c>
    </row>
    <row r="436" spans="2:51" s="7" customFormat="1" ht="22.5">
      <c r="B436" s="110"/>
      <c r="D436" s="107" t="s">
        <v>97</v>
      </c>
      <c r="E436" s="111" t="s">
        <v>0</v>
      </c>
      <c r="F436" s="112" t="s">
        <v>595</v>
      </c>
      <c r="H436" s="113">
        <v>1.25</v>
      </c>
      <c r="I436" s="114"/>
      <c r="L436" s="110"/>
      <c r="M436" s="115"/>
      <c r="N436" s="116"/>
      <c r="O436" s="116"/>
      <c r="P436" s="116"/>
      <c r="Q436" s="116"/>
      <c r="R436" s="116"/>
      <c r="S436" s="116"/>
      <c r="T436" s="117"/>
      <c r="AT436" s="111" t="s">
        <v>97</v>
      </c>
      <c r="AU436" s="111" t="s">
        <v>46</v>
      </c>
      <c r="AV436" s="7" t="s">
        <v>46</v>
      </c>
      <c r="AW436" s="7" t="s">
        <v>22</v>
      </c>
      <c r="AX436" s="7" t="s">
        <v>43</v>
      </c>
      <c r="AY436" s="111" t="s">
        <v>86</v>
      </c>
    </row>
    <row r="437" spans="2:51" s="7" customFormat="1" ht="22.5">
      <c r="B437" s="110"/>
      <c r="D437" s="107" t="s">
        <v>97</v>
      </c>
      <c r="E437" s="111" t="s">
        <v>0</v>
      </c>
      <c r="F437" s="112" t="s">
        <v>596</v>
      </c>
      <c r="H437" s="113">
        <v>1.25</v>
      </c>
      <c r="I437" s="114"/>
      <c r="L437" s="110"/>
      <c r="M437" s="115"/>
      <c r="N437" s="116"/>
      <c r="O437" s="116"/>
      <c r="P437" s="116"/>
      <c r="Q437" s="116"/>
      <c r="R437" s="116"/>
      <c r="S437" s="116"/>
      <c r="T437" s="117"/>
      <c r="AT437" s="111" t="s">
        <v>97</v>
      </c>
      <c r="AU437" s="111" t="s">
        <v>46</v>
      </c>
      <c r="AV437" s="7" t="s">
        <v>46</v>
      </c>
      <c r="AW437" s="7" t="s">
        <v>22</v>
      </c>
      <c r="AX437" s="7" t="s">
        <v>43</v>
      </c>
      <c r="AY437" s="111" t="s">
        <v>86</v>
      </c>
    </row>
    <row r="438" spans="2:51" s="7" customFormat="1" ht="22.5">
      <c r="B438" s="110"/>
      <c r="D438" s="107" t="s">
        <v>97</v>
      </c>
      <c r="E438" s="111" t="s">
        <v>0</v>
      </c>
      <c r="F438" s="112" t="s">
        <v>597</v>
      </c>
      <c r="H438" s="113">
        <v>1.25</v>
      </c>
      <c r="I438" s="114"/>
      <c r="L438" s="110"/>
      <c r="M438" s="115"/>
      <c r="N438" s="116"/>
      <c r="O438" s="116"/>
      <c r="P438" s="116"/>
      <c r="Q438" s="116"/>
      <c r="R438" s="116"/>
      <c r="S438" s="116"/>
      <c r="T438" s="117"/>
      <c r="AT438" s="111" t="s">
        <v>97</v>
      </c>
      <c r="AU438" s="111" t="s">
        <v>46</v>
      </c>
      <c r="AV438" s="7" t="s">
        <v>46</v>
      </c>
      <c r="AW438" s="7" t="s">
        <v>22</v>
      </c>
      <c r="AX438" s="7" t="s">
        <v>43</v>
      </c>
      <c r="AY438" s="111" t="s">
        <v>86</v>
      </c>
    </row>
    <row r="439" spans="2:51" s="7" customFormat="1" ht="22.5">
      <c r="B439" s="110"/>
      <c r="D439" s="107" t="s">
        <v>97</v>
      </c>
      <c r="E439" s="111" t="s">
        <v>0</v>
      </c>
      <c r="F439" s="112" t="s">
        <v>598</v>
      </c>
      <c r="H439" s="113">
        <v>1.25</v>
      </c>
      <c r="I439" s="114"/>
      <c r="L439" s="110"/>
      <c r="M439" s="115"/>
      <c r="N439" s="116"/>
      <c r="O439" s="116"/>
      <c r="P439" s="116"/>
      <c r="Q439" s="116"/>
      <c r="R439" s="116"/>
      <c r="S439" s="116"/>
      <c r="T439" s="117"/>
      <c r="AT439" s="111" t="s">
        <v>97</v>
      </c>
      <c r="AU439" s="111" t="s">
        <v>46</v>
      </c>
      <c r="AV439" s="7" t="s">
        <v>46</v>
      </c>
      <c r="AW439" s="7" t="s">
        <v>22</v>
      </c>
      <c r="AX439" s="7" t="s">
        <v>43</v>
      </c>
      <c r="AY439" s="111" t="s">
        <v>86</v>
      </c>
    </row>
    <row r="440" spans="2:51" s="7" customFormat="1" ht="22.5">
      <c r="B440" s="110"/>
      <c r="D440" s="107" t="s">
        <v>97</v>
      </c>
      <c r="E440" s="111" t="s">
        <v>0</v>
      </c>
      <c r="F440" s="112" t="s">
        <v>599</v>
      </c>
      <c r="H440" s="113">
        <v>1.25</v>
      </c>
      <c r="I440" s="114"/>
      <c r="L440" s="110"/>
      <c r="M440" s="115"/>
      <c r="N440" s="116"/>
      <c r="O440" s="116"/>
      <c r="P440" s="116"/>
      <c r="Q440" s="116"/>
      <c r="R440" s="116"/>
      <c r="S440" s="116"/>
      <c r="T440" s="117"/>
      <c r="AT440" s="111" t="s">
        <v>97</v>
      </c>
      <c r="AU440" s="111" t="s">
        <v>46</v>
      </c>
      <c r="AV440" s="7" t="s">
        <v>46</v>
      </c>
      <c r="AW440" s="7" t="s">
        <v>22</v>
      </c>
      <c r="AX440" s="7" t="s">
        <v>43</v>
      </c>
      <c r="AY440" s="111" t="s">
        <v>86</v>
      </c>
    </row>
    <row r="441" spans="2:51" s="7" customFormat="1" ht="22.5">
      <c r="B441" s="110"/>
      <c r="D441" s="107" t="s">
        <v>97</v>
      </c>
      <c r="E441" s="111" t="s">
        <v>0</v>
      </c>
      <c r="F441" s="112" t="s">
        <v>600</v>
      </c>
      <c r="H441" s="113">
        <v>1.25</v>
      </c>
      <c r="I441" s="114"/>
      <c r="L441" s="110"/>
      <c r="M441" s="115"/>
      <c r="N441" s="116"/>
      <c r="O441" s="116"/>
      <c r="P441" s="116"/>
      <c r="Q441" s="116"/>
      <c r="R441" s="116"/>
      <c r="S441" s="116"/>
      <c r="T441" s="117"/>
      <c r="AT441" s="111" t="s">
        <v>97</v>
      </c>
      <c r="AU441" s="111" t="s">
        <v>46</v>
      </c>
      <c r="AV441" s="7" t="s">
        <v>46</v>
      </c>
      <c r="AW441" s="7" t="s">
        <v>22</v>
      </c>
      <c r="AX441" s="7" t="s">
        <v>43</v>
      </c>
      <c r="AY441" s="111" t="s">
        <v>86</v>
      </c>
    </row>
    <row r="442" spans="2:51" s="7" customFormat="1" ht="22.5">
      <c r="B442" s="110"/>
      <c r="D442" s="107" t="s">
        <v>97</v>
      </c>
      <c r="E442" s="111" t="s">
        <v>0</v>
      </c>
      <c r="F442" s="112" t="s">
        <v>601</v>
      </c>
      <c r="H442" s="113">
        <v>1.25</v>
      </c>
      <c r="I442" s="114"/>
      <c r="L442" s="110"/>
      <c r="M442" s="115"/>
      <c r="N442" s="116"/>
      <c r="O442" s="116"/>
      <c r="P442" s="116"/>
      <c r="Q442" s="116"/>
      <c r="R442" s="116"/>
      <c r="S442" s="116"/>
      <c r="T442" s="117"/>
      <c r="AT442" s="111" t="s">
        <v>97</v>
      </c>
      <c r="AU442" s="111" t="s">
        <v>46</v>
      </c>
      <c r="AV442" s="7" t="s">
        <v>46</v>
      </c>
      <c r="AW442" s="7" t="s">
        <v>22</v>
      </c>
      <c r="AX442" s="7" t="s">
        <v>43</v>
      </c>
      <c r="AY442" s="111" t="s">
        <v>86</v>
      </c>
    </row>
    <row r="443" spans="2:51" s="7" customFormat="1" ht="22.5">
      <c r="B443" s="110"/>
      <c r="D443" s="107" t="s">
        <v>97</v>
      </c>
      <c r="E443" s="111" t="s">
        <v>0</v>
      </c>
      <c r="F443" s="112" t="s">
        <v>602</v>
      </c>
      <c r="H443" s="113">
        <v>1.25</v>
      </c>
      <c r="I443" s="114"/>
      <c r="L443" s="110"/>
      <c r="M443" s="115"/>
      <c r="N443" s="116"/>
      <c r="O443" s="116"/>
      <c r="P443" s="116"/>
      <c r="Q443" s="116"/>
      <c r="R443" s="116"/>
      <c r="S443" s="116"/>
      <c r="T443" s="117"/>
      <c r="AT443" s="111" t="s">
        <v>97</v>
      </c>
      <c r="AU443" s="111" t="s">
        <v>46</v>
      </c>
      <c r="AV443" s="7" t="s">
        <v>46</v>
      </c>
      <c r="AW443" s="7" t="s">
        <v>22</v>
      </c>
      <c r="AX443" s="7" t="s">
        <v>43</v>
      </c>
      <c r="AY443" s="111" t="s">
        <v>86</v>
      </c>
    </row>
    <row r="444" spans="2:51" s="7" customFormat="1" ht="22.5">
      <c r="B444" s="110"/>
      <c r="D444" s="107" t="s">
        <v>97</v>
      </c>
      <c r="E444" s="111" t="s">
        <v>0</v>
      </c>
      <c r="F444" s="112" t="s">
        <v>603</v>
      </c>
      <c r="H444" s="113">
        <v>1.25</v>
      </c>
      <c r="I444" s="114"/>
      <c r="L444" s="110"/>
      <c r="M444" s="115"/>
      <c r="N444" s="116"/>
      <c r="O444" s="116"/>
      <c r="P444" s="116"/>
      <c r="Q444" s="116"/>
      <c r="R444" s="116"/>
      <c r="S444" s="116"/>
      <c r="T444" s="117"/>
      <c r="AT444" s="111" t="s">
        <v>97</v>
      </c>
      <c r="AU444" s="111" t="s">
        <v>46</v>
      </c>
      <c r="AV444" s="7" t="s">
        <v>46</v>
      </c>
      <c r="AW444" s="7" t="s">
        <v>22</v>
      </c>
      <c r="AX444" s="7" t="s">
        <v>43</v>
      </c>
      <c r="AY444" s="111" t="s">
        <v>86</v>
      </c>
    </row>
    <row r="445" spans="2:51" s="7" customFormat="1" ht="22.5">
      <c r="B445" s="110"/>
      <c r="D445" s="107" t="s">
        <v>97</v>
      </c>
      <c r="E445" s="111" t="s">
        <v>0</v>
      </c>
      <c r="F445" s="112" t="s">
        <v>604</v>
      </c>
      <c r="H445" s="113">
        <v>1.25</v>
      </c>
      <c r="I445" s="114"/>
      <c r="L445" s="110"/>
      <c r="M445" s="115"/>
      <c r="N445" s="116"/>
      <c r="O445" s="116"/>
      <c r="P445" s="116"/>
      <c r="Q445" s="116"/>
      <c r="R445" s="116"/>
      <c r="S445" s="116"/>
      <c r="T445" s="117"/>
      <c r="AT445" s="111" t="s">
        <v>97</v>
      </c>
      <c r="AU445" s="111" t="s">
        <v>46</v>
      </c>
      <c r="AV445" s="7" t="s">
        <v>46</v>
      </c>
      <c r="AW445" s="7" t="s">
        <v>22</v>
      </c>
      <c r="AX445" s="7" t="s">
        <v>43</v>
      </c>
      <c r="AY445" s="111" t="s">
        <v>86</v>
      </c>
    </row>
    <row r="446" spans="2:51" s="7" customFormat="1" ht="22.5">
      <c r="B446" s="110"/>
      <c r="D446" s="107" t="s">
        <v>97</v>
      </c>
      <c r="E446" s="111" t="s">
        <v>0</v>
      </c>
      <c r="F446" s="112" t="s">
        <v>605</v>
      </c>
      <c r="H446" s="113">
        <v>1.25</v>
      </c>
      <c r="I446" s="114"/>
      <c r="L446" s="110"/>
      <c r="M446" s="115"/>
      <c r="N446" s="116"/>
      <c r="O446" s="116"/>
      <c r="P446" s="116"/>
      <c r="Q446" s="116"/>
      <c r="R446" s="116"/>
      <c r="S446" s="116"/>
      <c r="T446" s="117"/>
      <c r="AT446" s="111" t="s">
        <v>97</v>
      </c>
      <c r="AU446" s="111" t="s">
        <v>46</v>
      </c>
      <c r="AV446" s="7" t="s">
        <v>46</v>
      </c>
      <c r="AW446" s="7" t="s">
        <v>22</v>
      </c>
      <c r="AX446" s="7" t="s">
        <v>43</v>
      </c>
      <c r="AY446" s="111" t="s">
        <v>86</v>
      </c>
    </row>
    <row r="447" spans="2:51" s="7" customFormat="1" ht="22.5">
      <c r="B447" s="110"/>
      <c r="D447" s="107" t="s">
        <v>97</v>
      </c>
      <c r="E447" s="111" t="s">
        <v>0</v>
      </c>
      <c r="F447" s="112" t="s">
        <v>606</v>
      </c>
      <c r="H447" s="113">
        <v>2.7</v>
      </c>
      <c r="I447" s="114"/>
      <c r="L447" s="110"/>
      <c r="M447" s="115"/>
      <c r="N447" s="116"/>
      <c r="O447" s="116"/>
      <c r="P447" s="116"/>
      <c r="Q447" s="116"/>
      <c r="R447" s="116"/>
      <c r="S447" s="116"/>
      <c r="T447" s="117"/>
      <c r="AT447" s="111" t="s">
        <v>97</v>
      </c>
      <c r="AU447" s="111" t="s">
        <v>46</v>
      </c>
      <c r="AV447" s="7" t="s">
        <v>46</v>
      </c>
      <c r="AW447" s="7" t="s">
        <v>22</v>
      </c>
      <c r="AX447" s="7" t="s">
        <v>43</v>
      </c>
      <c r="AY447" s="111" t="s">
        <v>86</v>
      </c>
    </row>
    <row r="448" spans="2:51" s="7" customFormat="1" ht="22.5">
      <c r="B448" s="110"/>
      <c r="D448" s="107" t="s">
        <v>97</v>
      </c>
      <c r="E448" s="111" t="s">
        <v>0</v>
      </c>
      <c r="F448" s="112" t="s">
        <v>607</v>
      </c>
      <c r="H448" s="113">
        <v>1.25</v>
      </c>
      <c r="I448" s="114"/>
      <c r="L448" s="110"/>
      <c r="M448" s="115"/>
      <c r="N448" s="116"/>
      <c r="O448" s="116"/>
      <c r="P448" s="116"/>
      <c r="Q448" s="116"/>
      <c r="R448" s="116"/>
      <c r="S448" s="116"/>
      <c r="T448" s="117"/>
      <c r="AT448" s="111" t="s">
        <v>97</v>
      </c>
      <c r="AU448" s="111" t="s">
        <v>46</v>
      </c>
      <c r="AV448" s="7" t="s">
        <v>46</v>
      </c>
      <c r="AW448" s="7" t="s">
        <v>22</v>
      </c>
      <c r="AX448" s="7" t="s">
        <v>43</v>
      </c>
      <c r="AY448" s="111" t="s">
        <v>86</v>
      </c>
    </row>
    <row r="449" spans="2:51" s="7" customFormat="1" ht="22.5">
      <c r="B449" s="110"/>
      <c r="D449" s="107" t="s">
        <v>97</v>
      </c>
      <c r="E449" s="111" t="s">
        <v>0</v>
      </c>
      <c r="F449" s="112" t="s">
        <v>608</v>
      </c>
      <c r="H449" s="113">
        <v>1.25</v>
      </c>
      <c r="I449" s="114"/>
      <c r="L449" s="110"/>
      <c r="M449" s="115"/>
      <c r="N449" s="116"/>
      <c r="O449" s="116"/>
      <c r="P449" s="116"/>
      <c r="Q449" s="116"/>
      <c r="R449" s="116"/>
      <c r="S449" s="116"/>
      <c r="T449" s="117"/>
      <c r="AT449" s="111" t="s">
        <v>97</v>
      </c>
      <c r="AU449" s="111" t="s">
        <v>46</v>
      </c>
      <c r="AV449" s="7" t="s">
        <v>46</v>
      </c>
      <c r="AW449" s="7" t="s">
        <v>22</v>
      </c>
      <c r="AX449" s="7" t="s">
        <v>43</v>
      </c>
      <c r="AY449" s="111" t="s">
        <v>86</v>
      </c>
    </row>
    <row r="450" spans="2:51" s="7" customFormat="1" ht="22.5">
      <c r="B450" s="110"/>
      <c r="D450" s="107" t="s">
        <v>97</v>
      </c>
      <c r="E450" s="111" t="s">
        <v>0</v>
      </c>
      <c r="F450" s="112" t="s">
        <v>609</v>
      </c>
      <c r="H450" s="113">
        <v>1.25</v>
      </c>
      <c r="I450" s="114"/>
      <c r="L450" s="110"/>
      <c r="M450" s="115"/>
      <c r="N450" s="116"/>
      <c r="O450" s="116"/>
      <c r="P450" s="116"/>
      <c r="Q450" s="116"/>
      <c r="R450" s="116"/>
      <c r="S450" s="116"/>
      <c r="T450" s="117"/>
      <c r="AT450" s="111" t="s">
        <v>97</v>
      </c>
      <c r="AU450" s="111" t="s">
        <v>46</v>
      </c>
      <c r="AV450" s="7" t="s">
        <v>46</v>
      </c>
      <c r="AW450" s="7" t="s">
        <v>22</v>
      </c>
      <c r="AX450" s="7" t="s">
        <v>43</v>
      </c>
      <c r="AY450" s="111" t="s">
        <v>86</v>
      </c>
    </row>
    <row r="451" spans="2:51" s="7" customFormat="1" ht="22.5">
      <c r="B451" s="110"/>
      <c r="D451" s="107" t="s">
        <v>97</v>
      </c>
      <c r="E451" s="111" t="s">
        <v>0</v>
      </c>
      <c r="F451" s="112" t="s">
        <v>610</v>
      </c>
      <c r="H451" s="113">
        <v>1.25</v>
      </c>
      <c r="I451" s="114"/>
      <c r="L451" s="110"/>
      <c r="M451" s="115"/>
      <c r="N451" s="116"/>
      <c r="O451" s="116"/>
      <c r="P451" s="116"/>
      <c r="Q451" s="116"/>
      <c r="R451" s="116"/>
      <c r="S451" s="116"/>
      <c r="T451" s="117"/>
      <c r="AT451" s="111" t="s">
        <v>97</v>
      </c>
      <c r="AU451" s="111" t="s">
        <v>46</v>
      </c>
      <c r="AV451" s="7" t="s">
        <v>46</v>
      </c>
      <c r="AW451" s="7" t="s">
        <v>22</v>
      </c>
      <c r="AX451" s="7" t="s">
        <v>43</v>
      </c>
      <c r="AY451" s="111" t="s">
        <v>86</v>
      </c>
    </row>
    <row r="452" spans="2:51" s="7" customFormat="1" ht="22.5">
      <c r="B452" s="110"/>
      <c r="D452" s="107" t="s">
        <v>97</v>
      </c>
      <c r="E452" s="111" t="s">
        <v>0</v>
      </c>
      <c r="F452" s="112" t="s">
        <v>611</v>
      </c>
      <c r="H452" s="113">
        <v>1.25</v>
      </c>
      <c r="I452" s="114"/>
      <c r="L452" s="110"/>
      <c r="M452" s="115"/>
      <c r="N452" s="116"/>
      <c r="O452" s="116"/>
      <c r="P452" s="116"/>
      <c r="Q452" s="116"/>
      <c r="R452" s="116"/>
      <c r="S452" s="116"/>
      <c r="T452" s="117"/>
      <c r="AT452" s="111" t="s">
        <v>97</v>
      </c>
      <c r="AU452" s="111" t="s">
        <v>46</v>
      </c>
      <c r="AV452" s="7" t="s">
        <v>46</v>
      </c>
      <c r="AW452" s="7" t="s">
        <v>22</v>
      </c>
      <c r="AX452" s="7" t="s">
        <v>43</v>
      </c>
      <c r="AY452" s="111" t="s">
        <v>86</v>
      </c>
    </row>
    <row r="453" spans="2:51" s="7" customFormat="1" ht="22.5">
      <c r="B453" s="110"/>
      <c r="D453" s="107" t="s">
        <v>97</v>
      </c>
      <c r="E453" s="111" t="s">
        <v>0</v>
      </c>
      <c r="F453" s="112" t="s">
        <v>612</v>
      </c>
      <c r="H453" s="113">
        <v>1.25</v>
      </c>
      <c r="I453" s="114"/>
      <c r="L453" s="110"/>
      <c r="M453" s="115"/>
      <c r="N453" s="116"/>
      <c r="O453" s="116"/>
      <c r="P453" s="116"/>
      <c r="Q453" s="116"/>
      <c r="R453" s="116"/>
      <c r="S453" s="116"/>
      <c r="T453" s="117"/>
      <c r="AT453" s="111" t="s">
        <v>97</v>
      </c>
      <c r="AU453" s="111" t="s">
        <v>46</v>
      </c>
      <c r="AV453" s="7" t="s">
        <v>46</v>
      </c>
      <c r="AW453" s="7" t="s">
        <v>22</v>
      </c>
      <c r="AX453" s="7" t="s">
        <v>43</v>
      </c>
      <c r="AY453" s="111" t="s">
        <v>86</v>
      </c>
    </row>
    <row r="454" spans="2:51" s="7" customFormat="1" ht="22.5">
      <c r="B454" s="110"/>
      <c r="D454" s="107" t="s">
        <v>97</v>
      </c>
      <c r="E454" s="111" t="s">
        <v>0</v>
      </c>
      <c r="F454" s="112" t="s">
        <v>613</v>
      </c>
      <c r="H454" s="113">
        <v>1.25</v>
      </c>
      <c r="I454" s="114"/>
      <c r="L454" s="110"/>
      <c r="M454" s="115"/>
      <c r="N454" s="116"/>
      <c r="O454" s="116"/>
      <c r="P454" s="116"/>
      <c r="Q454" s="116"/>
      <c r="R454" s="116"/>
      <c r="S454" s="116"/>
      <c r="T454" s="117"/>
      <c r="AT454" s="111" t="s">
        <v>97</v>
      </c>
      <c r="AU454" s="111" t="s">
        <v>46</v>
      </c>
      <c r="AV454" s="7" t="s">
        <v>46</v>
      </c>
      <c r="AW454" s="7" t="s">
        <v>22</v>
      </c>
      <c r="AX454" s="7" t="s">
        <v>43</v>
      </c>
      <c r="AY454" s="111" t="s">
        <v>86</v>
      </c>
    </row>
    <row r="455" spans="2:51" s="7" customFormat="1" ht="22.5">
      <c r="B455" s="110"/>
      <c r="D455" s="107" t="s">
        <v>97</v>
      </c>
      <c r="E455" s="111" t="s">
        <v>0</v>
      </c>
      <c r="F455" s="112" t="s">
        <v>614</v>
      </c>
      <c r="H455" s="113">
        <v>1.25</v>
      </c>
      <c r="I455" s="114"/>
      <c r="L455" s="110"/>
      <c r="M455" s="115"/>
      <c r="N455" s="116"/>
      <c r="O455" s="116"/>
      <c r="P455" s="116"/>
      <c r="Q455" s="116"/>
      <c r="R455" s="116"/>
      <c r="S455" s="116"/>
      <c r="T455" s="117"/>
      <c r="AT455" s="111" t="s">
        <v>97</v>
      </c>
      <c r="AU455" s="111" t="s">
        <v>46</v>
      </c>
      <c r="AV455" s="7" t="s">
        <v>46</v>
      </c>
      <c r="AW455" s="7" t="s">
        <v>22</v>
      </c>
      <c r="AX455" s="7" t="s">
        <v>43</v>
      </c>
      <c r="AY455" s="111" t="s">
        <v>86</v>
      </c>
    </row>
    <row r="456" spans="2:51" s="7" customFormat="1" ht="22.5">
      <c r="B456" s="110"/>
      <c r="D456" s="107" t="s">
        <v>97</v>
      </c>
      <c r="E456" s="111" t="s">
        <v>0</v>
      </c>
      <c r="F456" s="112" t="s">
        <v>615</v>
      </c>
      <c r="H456" s="113">
        <v>1.25</v>
      </c>
      <c r="I456" s="114"/>
      <c r="L456" s="110"/>
      <c r="M456" s="115"/>
      <c r="N456" s="116"/>
      <c r="O456" s="116"/>
      <c r="P456" s="116"/>
      <c r="Q456" s="116"/>
      <c r="R456" s="116"/>
      <c r="S456" s="116"/>
      <c r="T456" s="117"/>
      <c r="AT456" s="111" t="s">
        <v>97</v>
      </c>
      <c r="AU456" s="111" t="s">
        <v>46</v>
      </c>
      <c r="AV456" s="7" t="s">
        <v>46</v>
      </c>
      <c r="AW456" s="7" t="s">
        <v>22</v>
      </c>
      <c r="AX456" s="7" t="s">
        <v>43</v>
      </c>
      <c r="AY456" s="111" t="s">
        <v>86</v>
      </c>
    </row>
    <row r="457" spans="2:51" s="7" customFormat="1" ht="22.5">
      <c r="B457" s="110"/>
      <c r="D457" s="107" t="s">
        <v>97</v>
      </c>
      <c r="E457" s="111" t="s">
        <v>0</v>
      </c>
      <c r="F457" s="112" t="s">
        <v>616</v>
      </c>
      <c r="H457" s="113">
        <v>1.25</v>
      </c>
      <c r="I457" s="114"/>
      <c r="L457" s="110"/>
      <c r="M457" s="115"/>
      <c r="N457" s="116"/>
      <c r="O457" s="116"/>
      <c r="P457" s="116"/>
      <c r="Q457" s="116"/>
      <c r="R457" s="116"/>
      <c r="S457" s="116"/>
      <c r="T457" s="117"/>
      <c r="AT457" s="111" t="s">
        <v>97</v>
      </c>
      <c r="AU457" s="111" t="s">
        <v>46</v>
      </c>
      <c r="AV457" s="7" t="s">
        <v>46</v>
      </c>
      <c r="AW457" s="7" t="s">
        <v>22</v>
      </c>
      <c r="AX457" s="7" t="s">
        <v>43</v>
      </c>
      <c r="AY457" s="111" t="s">
        <v>86</v>
      </c>
    </row>
    <row r="458" spans="2:51" s="7" customFormat="1" ht="22.5">
      <c r="B458" s="110"/>
      <c r="D458" s="107" t="s">
        <v>97</v>
      </c>
      <c r="E458" s="111" t="s">
        <v>0</v>
      </c>
      <c r="F458" s="112" t="s">
        <v>617</v>
      </c>
      <c r="H458" s="113">
        <v>1.25</v>
      </c>
      <c r="I458" s="114"/>
      <c r="L458" s="110"/>
      <c r="M458" s="115"/>
      <c r="N458" s="116"/>
      <c r="O458" s="116"/>
      <c r="P458" s="116"/>
      <c r="Q458" s="116"/>
      <c r="R458" s="116"/>
      <c r="S458" s="116"/>
      <c r="T458" s="117"/>
      <c r="AT458" s="111" t="s">
        <v>97</v>
      </c>
      <c r="AU458" s="111" t="s">
        <v>46</v>
      </c>
      <c r="AV458" s="7" t="s">
        <v>46</v>
      </c>
      <c r="AW458" s="7" t="s">
        <v>22</v>
      </c>
      <c r="AX458" s="7" t="s">
        <v>43</v>
      </c>
      <c r="AY458" s="111" t="s">
        <v>86</v>
      </c>
    </row>
    <row r="459" spans="2:51" s="7" customFormat="1" ht="22.5">
      <c r="B459" s="110"/>
      <c r="D459" s="107" t="s">
        <v>97</v>
      </c>
      <c r="E459" s="111" t="s">
        <v>0</v>
      </c>
      <c r="F459" s="112" t="s">
        <v>618</v>
      </c>
      <c r="H459" s="113">
        <v>3.85</v>
      </c>
      <c r="I459" s="114"/>
      <c r="L459" s="110"/>
      <c r="M459" s="115"/>
      <c r="N459" s="116"/>
      <c r="O459" s="116"/>
      <c r="P459" s="116"/>
      <c r="Q459" s="116"/>
      <c r="R459" s="116"/>
      <c r="S459" s="116"/>
      <c r="T459" s="117"/>
      <c r="AT459" s="111" t="s">
        <v>97</v>
      </c>
      <c r="AU459" s="111" t="s">
        <v>46</v>
      </c>
      <c r="AV459" s="7" t="s">
        <v>46</v>
      </c>
      <c r="AW459" s="7" t="s">
        <v>22</v>
      </c>
      <c r="AX459" s="7" t="s">
        <v>43</v>
      </c>
      <c r="AY459" s="111" t="s">
        <v>86</v>
      </c>
    </row>
    <row r="460" spans="2:51" s="7" customFormat="1" ht="22.5">
      <c r="B460" s="110"/>
      <c r="D460" s="107" t="s">
        <v>97</v>
      </c>
      <c r="E460" s="111" t="s">
        <v>0</v>
      </c>
      <c r="F460" s="112" t="s">
        <v>619</v>
      </c>
      <c r="H460" s="113">
        <v>1.25</v>
      </c>
      <c r="I460" s="114"/>
      <c r="L460" s="110"/>
      <c r="M460" s="115"/>
      <c r="N460" s="116"/>
      <c r="O460" s="116"/>
      <c r="P460" s="116"/>
      <c r="Q460" s="116"/>
      <c r="R460" s="116"/>
      <c r="S460" s="116"/>
      <c r="T460" s="117"/>
      <c r="AT460" s="111" t="s">
        <v>97</v>
      </c>
      <c r="AU460" s="111" t="s">
        <v>46</v>
      </c>
      <c r="AV460" s="7" t="s">
        <v>46</v>
      </c>
      <c r="AW460" s="7" t="s">
        <v>22</v>
      </c>
      <c r="AX460" s="7" t="s">
        <v>43</v>
      </c>
      <c r="AY460" s="111" t="s">
        <v>86</v>
      </c>
    </row>
    <row r="461" spans="2:51" s="7" customFormat="1" ht="22.5">
      <c r="B461" s="110"/>
      <c r="D461" s="107" t="s">
        <v>97</v>
      </c>
      <c r="E461" s="111" t="s">
        <v>0</v>
      </c>
      <c r="F461" s="112" t="s">
        <v>620</v>
      </c>
      <c r="H461" s="113">
        <v>1.25</v>
      </c>
      <c r="I461" s="114"/>
      <c r="L461" s="110"/>
      <c r="M461" s="115"/>
      <c r="N461" s="116"/>
      <c r="O461" s="116"/>
      <c r="P461" s="116"/>
      <c r="Q461" s="116"/>
      <c r="R461" s="116"/>
      <c r="S461" s="116"/>
      <c r="T461" s="117"/>
      <c r="AT461" s="111" t="s">
        <v>97</v>
      </c>
      <c r="AU461" s="111" t="s">
        <v>46</v>
      </c>
      <c r="AV461" s="7" t="s">
        <v>46</v>
      </c>
      <c r="AW461" s="7" t="s">
        <v>22</v>
      </c>
      <c r="AX461" s="7" t="s">
        <v>43</v>
      </c>
      <c r="AY461" s="111" t="s">
        <v>86</v>
      </c>
    </row>
    <row r="462" spans="2:51" s="7" customFormat="1" ht="22.5">
      <c r="B462" s="110"/>
      <c r="D462" s="107" t="s">
        <v>97</v>
      </c>
      <c r="E462" s="111" t="s">
        <v>0</v>
      </c>
      <c r="F462" s="112" t="s">
        <v>621</v>
      </c>
      <c r="H462" s="113">
        <v>1.25</v>
      </c>
      <c r="I462" s="114"/>
      <c r="L462" s="110"/>
      <c r="M462" s="115"/>
      <c r="N462" s="116"/>
      <c r="O462" s="116"/>
      <c r="P462" s="116"/>
      <c r="Q462" s="116"/>
      <c r="R462" s="116"/>
      <c r="S462" s="116"/>
      <c r="T462" s="117"/>
      <c r="AT462" s="111" t="s">
        <v>97</v>
      </c>
      <c r="AU462" s="111" t="s">
        <v>46</v>
      </c>
      <c r="AV462" s="7" t="s">
        <v>46</v>
      </c>
      <c r="AW462" s="7" t="s">
        <v>22</v>
      </c>
      <c r="AX462" s="7" t="s">
        <v>43</v>
      </c>
      <c r="AY462" s="111" t="s">
        <v>86</v>
      </c>
    </row>
    <row r="463" spans="2:51" s="7" customFormat="1" ht="22.5">
      <c r="B463" s="110"/>
      <c r="D463" s="107" t="s">
        <v>97</v>
      </c>
      <c r="E463" s="111" t="s">
        <v>0</v>
      </c>
      <c r="F463" s="112" t="s">
        <v>622</v>
      </c>
      <c r="H463" s="113">
        <v>1.25</v>
      </c>
      <c r="I463" s="114"/>
      <c r="L463" s="110"/>
      <c r="M463" s="115"/>
      <c r="N463" s="116"/>
      <c r="O463" s="116"/>
      <c r="P463" s="116"/>
      <c r="Q463" s="116"/>
      <c r="R463" s="116"/>
      <c r="S463" s="116"/>
      <c r="T463" s="117"/>
      <c r="AT463" s="111" t="s">
        <v>97</v>
      </c>
      <c r="AU463" s="111" t="s">
        <v>46</v>
      </c>
      <c r="AV463" s="7" t="s">
        <v>46</v>
      </c>
      <c r="AW463" s="7" t="s">
        <v>22</v>
      </c>
      <c r="AX463" s="7" t="s">
        <v>43</v>
      </c>
      <c r="AY463" s="111" t="s">
        <v>86</v>
      </c>
    </row>
    <row r="464" spans="2:51" s="7" customFormat="1" ht="22.5">
      <c r="B464" s="110"/>
      <c r="D464" s="107" t="s">
        <v>97</v>
      </c>
      <c r="E464" s="111" t="s">
        <v>0</v>
      </c>
      <c r="F464" s="112" t="s">
        <v>623</v>
      </c>
      <c r="H464" s="113">
        <v>1.25</v>
      </c>
      <c r="I464" s="114"/>
      <c r="L464" s="110"/>
      <c r="M464" s="115"/>
      <c r="N464" s="116"/>
      <c r="O464" s="116"/>
      <c r="P464" s="116"/>
      <c r="Q464" s="116"/>
      <c r="R464" s="116"/>
      <c r="S464" s="116"/>
      <c r="T464" s="117"/>
      <c r="AT464" s="111" t="s">
        <v>97</v>
      </c>
      <c r="AU464" s="111" t="s">
        <v>46</v>
      </c>
      <c r="AV464" s="7" t="s">
        <v>46</v>
      </c>
      <c r="AW464" s="7" t="s">
        <v>22</v>
      </c>
      <c r="AX464" s="7" t="s">
        <v>43</v>
      </c>
      <c r="AY464" s="111" t="s">
        <v>86</v>
      </c>
    </row>
    <row r="465" spans="2:51" s="7" customFormat="1" ht="22.5">
      <c r="B465" s="110"/>
      <c r="D465" s="107" t="s">
        <v>97</v>
      </c>
      <c r="E465" s="111" t="s">
        <v>0</v>
      </c>
      <c r="F465" s="112" t="s">
        <v>624</v>
      </c>
      <c r="H465" s="113">
        <v>1.25</v>
      </c>
      <c r="I465" s="114"/>
      <c r="L465" s="110"/>
      <c r="M465" s="115"/>
      <c r="N465" s="116"/>
      <c r="O465" s="116"/>
      <c r="P465" s="116"/>
      <c r="Q465" s="116"/>
      <c r="R465" s="116"/>
      <c r="S465" s="116"/>
      <c r="T465" s="117"/>
      <c r="AT465" s="111" t="s">
        <v>97</v>
      </c>
      <c r="AU465" s="111" t="s">
        <v>46</v>
      </c>
      <c r="AV465" s="7" t="s">
        <v>46</v>
      </c>
      <c r="AW465" s="7" t="s">
        <v>22</v>
      </c>
      <c r="AX465" s="7" t="s">
        <v>43</v>
      </c>
      <c r="AY465" s="111" t="s">
        <v>86</v>
      </c>
    </row>
    <row r="466" spans="2:51" s="7" customFormat="1" ht="22.5">
      <c r="B466" s="110"/>
      <c r="D466" s="107" t="s">
        <v>97</v>
      </c>
      <c r="E466" s="111" t="s">
        <v>0</v>
      </c>
      <c r="F466" s="112" t="s">
        <v>625</v>
      </c>
      <c r="H466" s="113">
        <v>1.25</v>
      </c>
      <c r="I466" s="114"/>
      <c r="L466" s="110"/>
      <c r="M466" s="115"/>
      <c r="N466" s="116"/>
      <c r="O466" s="116"/>
      <c r="P466" s="116"/>
      <c r="Q466" s="116"/>
      <c r="R466" s="116"/>
      <c r="S466" s="116"/>
      <c r="T466" s="117"/>
      <c r="AT466" s="111" t="s">
        <v>97</v>
      </c>
      <c r="AU466" s="111" t="s">
        <v>46</v>
      </c>
      <c r="AV466" s="7" t="s">
        <v>46</v>
      </c>
      <c r="AW466" s="7" t="s">
        <v>22</v>
      </c>
      <c r="AX466" s="7" t="s">
        <v>43</v>
      </c>
      <c r="AY466" s="111" t="s">
        <v>86</v>
      </c>
    </row>
    <row r="467" spans="2:51" s="7" customFormat="1" ht="22.5">
      <c r="B467" s="110"/>
      <c r="D467" s="107" t="s">
        <v>97</v>
      </c>
      <c r="E467" s="111" t="s">
        <v>0</v>
      </c>
      <c r="F467" s="112" t="s">
        <v>626</v>
      </c>
      <c r="H467" s="113">
        <v>1.25</v>
      </c>
      <c r="I467" s="114"/>
      <c r="L467" s="110"/>
      <c r="M467" s="115"/>
      <c r="N467" s="116"/>
      <c r="O467" s="116"/>
      <c r="P467" s="116"/>
      <c r="Q467" s="116"/>
      <c r="R467" s="116"/>
      <c r="S467" s="116"/>
      <c r="T467" s="117"/>
      <c r="AT467" s="111" t="s">
        <v>97</v>
      </c>
      <c r="AU467" s="111" t="s">
        <v>46</v>
      </c>
      <c r="AV467" s="7" t="s">
        <v>46</v>
      </c>
      <c r="AW467" s="7" t="s">
        <v>22</v>
      </c>
      <c r="AX467" s="7" t="s">
        <v>43</v>
      </c>
      <c r="AY467" s="111" t="s">
        <v>86</v>
      </c>
    </row>
    <row r="468" spans="2:51" s="7" customFormat="1" ht="22.5">
      <c r="B468" s="110"/>
      <c r="D468" s="107" t="s">
        <v>97</v>
      </c>
      <c r="E468" s="111" t="s">
        <v>0</v>
      </c>
      <c r="F468" s="112" t="s">
        <v>627</v>
      </c>
      <c r="H468" s="113">
        <v>3.85</v>
      </c>
      <c r="I468" s="114"/>
      <c r="L468" s="110"/>
      <c r="M468" s="115"/>
      <c r="N468" s="116"/>
      <c r="O468" s="116"/>
      <c r="P468" s="116"/>
      <c r="Q468" s="116"/>
      <c r="R468" s="116"/>
      <c r="S468" s="116"/>
      <c r="T468" s="117"/>
      <c r="AT468" s="111" t="s">
        <v>97</v>
      </c>
      <c r="AU468" s="111" t="s">
        <v>46</v>
      </c>
      <c r="AV468" s="7" t="s">
        <v>46</v>
      </c>
      <c r="AW468" s="7" t="s">
        <v>22</v>
      </c>
      <c r="AX468" s="7" t="s">
        <v>43</v>
      </c>
      <c r="AY468" s="111" t="s">
        <v>86</v>
      </c>
    </row>
    <row r="469" spans="2:51" s="7" customFormat="1" ht="22.5">
      <c r="B469" s="110"/>
      <c r="D469" s="107" t="s">
        <v>97</v>
      </c>
      <c r="E469" s="111" t="s">
        <v>0</v>
      </c>
      <c r="F469" s="112" t="s">
        <v>628</v>
      </c>
      <c r="H469" s="113">
        <v>1.25</v>
      </c>
      <c r="I469" s="114"/>
      <c r="L469" s="110"/>
      <c r="M469" s="115"/>
      <c r="N469" s="116"/>
      <c r="O469" s="116"/>
      <c r="P469" s="116"/>
      <c r="Q469" s="116"/>
      <c r="R469" s="116"/>
      <c r="S469" s="116"/>
      <c r="T469" s="117"/>
      <c r="AT469" s="111" t="s">
        <v>97</v>
      </c>
      <c r="AU469" s="111" t="s">
        <v>46</v>
      </c>
      <c r="AV469" s="7" t="s">
        <v>46</v>
      </c>
      <c r="AW469" s="7" t="s">
        <v>22</v>
      </c>
      <c r="AX469" s="7" t="s">
        <v>43</v>
      </c>
      <c r="AY469" s="111" t="s">
        <v>86</v>
      </c>
    </row>
    <row r="470" spans="2:51" s="7" customFormat="1" ht="22.5">
      <c r="B470" s="110"/>
      <c r="D470" s="107" t="s">
        <v>97</v>
      </c>
      <c r="E470" s="111" t="s">
        <v>0</v>
      </c>
      <c r="F470" s="112" t="s">
        <v>629</v>
      </c>
      <c r="H470" s="113">
        <v>1.25</v>
      </c>
      <c r="I470" s="114"/>
      <c r="L470" s="110"/>
      <c r="M470" s="115"/>
      <c r="N470" s="116"/>
      <c r="O470" s="116"/>
      <c r="P470" s="116"/>
      <c r="Q470" s="116"/>
      <c r="R470" s="116"/>
      <c r="S470" s="116"/>
      <c r="T470" s="117"/>
      <c r="AT470" s="111" t="s">
        <v>97</v>
      </c>
      <c r="AU470" s="111" t="s">
        <v>46</v>
      </c>
      <c r="AV470" s="7" t="s">
        <v>46</v>
      </c>
      <c r="AW470" s="7" t="s">
        <v>22</v>
      </c>
      <c r="AX470" s="7" t="s">
        <v>43</v>
      </c>
      <c r="AY470" s="111" t="s">
        <v>86</v>
      </c>
    </row>
    <row r="471" spans="2:51" s="7" customFormat="1" ht="22.5">
      <c r="B471" s="110"/>
      <c r="D471" s="107" t="s">
        <v>97</v>
      </c>
      <c r="E471" s="111" t="s">
        <v>0</v>
      </c>
      <c r="F471" s="112" t="s">
        <v>630</v>
      </c>
      <c r="H471" s="113">
        <v>1.25</v>
      </c>
      <c r="I471" s="114"/>
      <c r="L471" s="110"/>
      <c r="M471" s="115"/>
      <c r="N471" s="116"/>
      <c r="O471" s="116"/>
      <c r="P471" s="116"/>
      <c r="Q471" s="116"/>
      <c r="R471" s="116"/>
      <c r="S471" s="116"/>
      <c r="T471" s="117"/>
      <c r="AT471" s="111" t="s">
        <v>97</v>
      </c>
      <c r="AU471" s="111" t="s">
        <v>46</v>
      </c>
      <c r="AV471" s="7" t="s">
        <v>46</v>
      </c>
      <c r="AW471" s="7" t="s">
        <v>22</v>
      </c>
      <c r="AX471" s="7" t="s">
        <v>43</v>
      </c>
      <c r="AY471" s="111" t="s">
        <v>86</v>
      </c>
    </row>
    <row r="472" spans="2:51" s="7" customFormat="1" ht="22.5">
      <c r="B472" s="110"/>
      <c r="D472" s="107" t="s">
        <v>97</v>
      </c>
      <c r="E472" s="111" t="s">
        <v>0</v>
      </c>
      <c r="F472" s="112" t="s">
        <v>631</v>
      </c>
      <c r="H472" s="113">
        <v>1.25</v>
      </c>
      <c r="I472" s="114"/>
      <c r="L472" s="110"/>
      <c r="M472" s="115"/>
      <c r="N472" s="116"/>
      <c r="O472" s="116"/>
      <c r="P472" s="116"/>
      <c r="Q472" s="116"/>
      <c r="R472" s="116"/>
      <c r="S472" s="116"/>
      <c r="T472" s="117"/>
      <c r="AT472" s="111" t="s">
        <v>97</v>
      </c>
      <c r="AU472" s="111" t="s">
        <v>46</v>
      </c>
      <c r="AV472" s="7" t="s">
        <v>46</v>
      </c>
      <c r="AW472" s="7" t="s">
        <v>22</v>
      </c>
      <c r="AX472" s="7" t="s">
        <v>43</v>
      </c>
      <c r="AY472" s="111" t="s">
        <v>86</v>
      </c>
    </row>
    <row r="473" spans="2:51" s="7" customFormat="1" ht="22.5">
      <c r="B473" s="110"/>
      <c r="D473" s="107" t="s">
        <v>97</v>
      </c>
      <c r="E473" s="111" t="s">
        <v>0</v>
      </c>
      <c r="F473" s="112" t="s">
        <v>632</v>
      </c>
      <c r="H473" s="113">
        <v>1.25</v>
      </c>
      <c r="I473" s="114"/>
      <c r="L473" s="110"/>
      <c r="M473" s="115"/>
      <c r="N473" s="116"/>
      <c r="O473" s="116"/>
      <c r="P473" s="116"/>
      <c r="Q473" s="116"/>
      <c r="R473" s="116"/>
      <c r="S473" s="116"/>
      <c r="T473" s="117"/>
      <c r="AT473" s="111" t="s">
        <v>97</v>
      </c>
      <c r="AU473" s="111" t="s">
        <v>46</v>
      </c>
      <c r="AV473" s="7" t="s">
        <v>46</v>
      </c>
      <c r="AW473" s="7" t="s">
        <v>22</v>
      </c>
      <c r="AX473" s="7" t="s">
        <v>43</v>
      </c>
      <c r="AY473" s="111" t="s">
        <v>86</v>
      </c>
    </row>
    <row r="474" spans="2:51" s="7" customFormat="1" ht="22.5">
      <c r="B474" s="110"/>
      <c r="D474" s="107" t="s">
        <v>97</v>
      </c>
      <c r="E474" s="111" t="s">
        <v>0</v>
      </c>
      <c r="F474" s="112" t="s">
        <v>633</v>
      </c>
      <c r="H474" s="113">
        <v>1.25</v>
      </c>
      <c r="I474" s="114"/>
      <c r="L474" s="110"/>
      <c r="M474" s="115"/>
      <c r="N474" s="116"/>
      <c r="O474" s="116"/>
      <c r="P474" s="116"/>
      <c r="Q474" s="116"/>
      <c r="R474" s="116"/>
      <c r="S474" s="116"/>
      <c r="T474" s="117"/>
      <c r="AT474" s="111" t="s">
        <v>97</v>
      </c>
      <c r="AU474" s="111" t="s">
        <v>46</v>
      </c>
      <c r="AV474" s="7" t="s">
        <v>46</v>
      </c>
      <c r="AW474" s="7" t="s">
        <v>22</v>
      </c>
      <c r="AX474" s="7" t="s">
        <v>43</v>
      </c>
      <c r="AY474" s="111" t="s">
        <v>86</v>
      </c>
    </row>
    <row r="475" spans="2:51" s="7" customFormat="1" ht="22.5">
      <c r="B475" s="110"/>
      <c r="D475" s="107" t="s">
        <v>97</v>
      </c>
      <c r="E475" s="111" t="s">
        <v>0</v>
      </c>
      <c r="F475" s="112" t="s">
        <v>634</v>
      </c>
      <c r="H475" s="113">
        <v>1.25</v>
      </c>
      <c r="I475" s="114"/>
      <c r="L475" s="110"/>
      <c r="M475" s="115"/>
      <c r="N475" s="116"/>
      <c r="O475" s="116"/>
      <c r="P475" s="116"/>
      <c r="Q475" s="116"/>
      <c r="R475" s="116"/>
      <c r="S475" s="116"/>
      <c r="T475" s="117"/>
      <c r="AT475" s="111" t="s">
        <v>97</v>
      </c>
      <c r="AU475" s="111" t="s">
        <v>46</v>
      </c>
      <c r="AV475" s="7" t="s">
        <v>46</v>
      </c>
      <c r="AW475" s="7" t="s">
        <v>22</v>
      </c>
      <c r="AX475" s="7" t="s">
        <v>43</v>
      </c>
      <c r="AY475" s="111" t="s">
        <v>86</v>
      </c>
    </row>
    <row r="476" spans="2:51" s="7" customFormat="1" ht="22.5">
      <c r="B476" s="110"/>
      <c r="D476" s="107" t="s">
        <v>97</v>
      </c>
      <c r="E476" s="111" t="s">
        <v>0</v>
      </c>
      <c r="F476" s="112" t="s">
        <v>635</v>
      </c>
      <c r="H476" s="113">
        <v>1.25</v>
      </c>
      <c r="I476" s="114"/>
      <c r="L476" s="110"/>
      <c r="M476" s="115"/>
      <c r="N476" s="116"/>
      <c r="O476" s="116"/>
      <c r="P476" s="116"/>
      <c r="Q476" s="116"/>
      <c r="R476" s="116"/>
      <c r="S476" s="116"/>
      <c r="T476" s="117"/>
      <c r="AT476" s="111" t="s">
        <v>97</v>
      </c>
      <c r="AU476" s="111" t="s">
        <v>46</v>
      </c>
      <c r="AV476" s="7" t="s">
        <v>46</v>
      </c>
      <c r="AW476" s="7" t="s">
        <v>22</v>
      </c>
      <c r="AX476" s="7" t="s">
        <v>43</v>
      </c>
      <c r="AY476" s="111" t="s">
        <v>86</v>
      </c>
    </row>
    <row r="477" spans="2:51" s="7" customFormat="1" ht="22.5">
      <c r="B477" s="110"/>
      <c r="D477" s="107" t="s">
        <v>97</v>
      </c>
      <c r="E477" s="111" t="s">
        <v>0</v>
      </c>
      <c r="F477" s="112" t="s">
        <v>636</v>
      </c>
      <c r="H477" s="113">
        <v>1.35</v>
      </c>
      <c r="I477" s="114"/>
      <c r="L477" s="110"/>
      <c r="M477" s="115"/>
      <c r="N477" s="116"/>
      <c r="O477" s="116"/>
      <c r="P477" s="116"/>
      <c r="Q477" s="116"/>
      <c r="R477" s="116"/>
      <c r="S477" s="116"/>
      <c r="T477" s="117"/>
      <c r="AT477" s="111" t="s">
        <v>97</v>
      </c>
      <c r="AU477" s="111" t="s">
        <v>46</v>
      </c>
      <c r="AV477" s="7" t="s">
        <v>46</v>
      </c>
      <c r="AW477" s="7" t="s">
        <v>22</v>
      </c>
      <c r="AX477" s="7" t="s">
        <v>43</v>
      </c>
      <c r="AY477" s="111" t="s">
        <v>86</v>
      </c>
    </row>
    <row r="478" spans="2:51" s="7" customFormat="1" ht="22.5">
      <c r="B478" s="110"/>
      <c r="D478" s="107" t="s">
        <v>97</v>
      </c>
      <c r="E478" s="111" t="s">
        <v>0</v>
      </c>
      <c r="F478" s="112" t="s">
        <v>637</v>
      </c>
      <c r="H478" s="113">
        <v>1.35</v>
      </c>
      <c r="I478" s="114"/>
      <c r="L478" s="110"/>
      <c r="M478" s="115"/>
      <c r="N478" s="116"/>
      <c r="O478" s="116"/>
      <c r="P478" s="116"/>
      <c r="Q478" s="116"/>
      <c r="R478" s="116"/>
      <c r="S478" s="116"/>
      <c r="T478" s="117"/>
      <c r="AT478" s="111" t="s">
        <v>97</v>
      </c>
      <c r="AU478" s="111" t="s">
        <v>46</v>
      </c>
      <c r="AV478" s="7" t="s">
        <v>46</v>
      </c>
      <c r="AW478" s="7" t="s">
        <v>22</v>
      </c>
      <c r="AX478" s="7" t="s">
        <v>43</v>
      </c>
      <c r="AY478" s="111" t="s">
        <v>86</v>
      </c>
    </row>
    <row r="479" spans="2:51" s="7" customFormat="1" ht="22.5">
      <c r="B479" s="110"/>
      <c r="D479" s="107" t="s">
        <v>97</v>
      </c>
      <c r="E479" s="111" t="s">
        <v>0</v>
      </c>
      <c r="F479" s="112" t="s">
        <v>638</v>
      </c>
      <c r="H479" s="113">
        <v>1.35</v>
      </c>
      <c r="I479" s="114"/>
      <c r="L479" s="110"/>
      <c r="M479" s="115"/>
      <c r="N479" s="116"/>
      <c r="O479" s="116"/>
      <c r="P479" s="116"/>
      <c r="Q479" s="116"/>
      <c r="R479" s="116"/>
      <c r="S479" s="116"/>
      <c r="T479" s="117"/>
      <c r="AT479" s="111" t="s">
        <v>97</v>
      </c>
      <c r="AU479" s="111" t="s">
        <v>46</v>
      </c>
      <c r="AV479" s="7" t="s">
        <v>46</v>
      </c>
      <c r="AW479" s="7" t="s">
        <v>22</v>
      </c>
      <c r="AX479" s="7" t="s">
        <v>43</v>
      </c>
      <c r="AY479" s="111" t="s">
        <v>86</v>
      </c>
    </row>
    <row r="480" spans="2:51" s="7" customFormat="1" ht="22.5">
      <c r="B480" s="110"/>
      <c r="D480" s="107" t="s">
        <v>97</v>
      </c>
      <c r="E480" s="111" t="s">
        <v>0</v>
      </c>
      <c r="F480" s="112" t="s">
        <v>639</v>
      </c>
      <c r="H480" s="113">
        <v>2.75</v>
      </c>
      <c r="I480" s="114"/>
      <c r="L480" s="110"/>
      <c r="M480" s="115"/>
      <c r="N480" s="116"/>
      <c r="O480" s="116"/>
      <c r="P480" s="116"/>
      <c r="Q480" s="116"/>
      <c r="R480" s="116"/>
      <c r="S480" s="116"/>
      <c r="T480" s="117"/>
      <c r="AT480" s="111" t="s">
        <v>97</v>
      </c>
      <c r="AU480" s="111" t="s">
        <v>46</v>
      </c>
      <c r="AV480" s="7" t="s">
        <v>46</v>
      </c>
      <c r="AW480" s="7" t="s">
        <v>22</v>
      </c>
      <c r="AX480" s="7" t="s">
        <v>43</v>
      </c>
      <c r="AY480" s="111" t="s">
        <v>86</v>
      </c>
    </row>
    <row r="481" spans="2:51" s="7" customFormat="1" ht="22.5">
      <c r="B481" s="110"/>
      <c r="D481" s="107" t="s">
        <v>97</v>
      </c>
      <c r="E481" s="111" t="s">
        <v>0</v>
      </c>
      <c r="F481" s="112" t="s">
        <v>640</v>
      </c>
      <c r="H481" s="113">
        <v>1.35</v>
      </c>
      <c r="I481" s="114"/>
      <c r="L481" s="110"/>
      <c r="M481" s="115"/>
      <c r="N481" s="116"/>
      <c r="O481" s="116"/>
      <c r="P481" s="116"/>
      <c r="Q481" s="116"/>
      <c r="R481" s="116"/>
      <c r="S481" s="116"/>
      <c r="T481" s="117"/>
      <c r="AT481" s="111" t="s">
        <v>97</v>
      </c>
      <c r="AU481" s="111" t="s">
        <v>46</v>
      </c>
      <c r="AV481" s="7" t="s">
        <v>46</v>
      </c>
      <c r="AW481" s="7" t="s">
        <v>22</v>
      </c>
      <c r="AX481" s="7" t="s">
        <v>43</v>
      </c>
      <c r="AY481" s="111" t="s">
        <v>86</v>
      </c>
    </row>
    <row r="482" spans="2:51" s="7" customFormat="1" ht="22.5">
      <c r="B482" s="110"/>
      <c r="D482" s="107" t="s">
        <v>97</v>
      </c>
      <c r="E482" s="111" t="s">
        <v>0</v>
      </c>
      <c r="F482" s="112" t="s">
        <v>641</v>
      </c>
      <c r="H482" s="113">
        <v>1.35</v>
      </c>
      <c r="I482" s="114"/>
      <c r="L482" s="110"/>
      <c r="M482" s="115"/>
      <c r="N482" s="116"/>
      <c r="O482" s="116"/>
      <c r="P482" s="116"/>
      <c r="Q482" s="116"/>
      <c r="R482" s="116"/>
      <c r="S482" s="116"/>
      <c r="T482" s="117"/>
      <c r="AT482" s="111" t="s">
        <v>97</v>
      </c>
      <c r="AU482" s="111" t="s">
        <v>46</v>
      </c>
      <c r="AV482" s="7" t="s">
        <v>46</v>
      </c>
      <c r="AW482" s="7" t="s">
        <v>22</v>
      </c>
      <c r="AX482" s="7" t="s">
        <v>43</v>
      </c>
      <c r="AY482" s="111" t="s">
        <v>86</v>
      </c>
    </row>
    <row r="483" spans="2:51" s="7" customFormat="1" ht="22.5">
      <c r="B483" s="110"/>
      <c r="D483" s="107" t="s">
        <v>97</v>
      </c>
      <c r="E483" s="111" t="s">
        <v>0</v>
      </c>
      <c r="F483" s="112" t="s">
        <v>642</v>
      </c>
      <c r="H483" s="113">
        <v>1.35</v>
      </c>
      <c r="I483" s="114"/>
      <c r="L483" s="110"/>
      <c r="M483" s="115"/>
      <c r="N483" s="116"/>
      <c r="O483" s="116"/>
      <c r="P483" s="116"/>
      <c r="Q483" s="116"/>
      <c r="R483" s="116"/>
      <c r="S483" s="116"/>
      <c r="T483" s="117"/>
      <c r="AT483" s="111" t="s">
        <v>97</v>
      </c>
      <c r="AU483" s="111" t="s">
        <v>46</v>
      </c>
      <c r="AV483" s="7" t="s">
        <v>46</v>
      </c>
      <c r="AW483" s="7" t="s">
        <v>22</v>
      </c>
      <c r="AX483" s="7" t="s">
        <v>43</v>
      </c>
      <c r="AY483" s="111" t="s">
        <v>86</v>
      </c>
    </row>
    <row r="484" spans="2:51" s="7" customFormat="1" ht="22.5">
      <c r="B484" s="110"/>
      <c r="D484" s="107" t="s">
        <v>97</v>
      </c>
      <c r="E484" s="111" t="s">
        <v>0</v>
      </c>
      <c r="F484" s="112" t="s">
        <v>643</v>
      </c>
      <c r="H484" s="113">
        <v>1.35</v>
      </c>
      <c r="I484" s="114"/>
      <c r="L484" s="110"/>
      <c r="M484" s="115"/>
      <c r="N484" s="116"/>
      <c r="O484" s="116"/>
      <c r="P484" s="116"/>
      <c r="Q484" s="116"/>
      <c r="R484" s="116"/>
      <c r="S484" s="116"/>
      <c r="T484" s="117"/>
      <c r="AT484" s="111" t="s">
        <v>97</v>
      </c>
      <c r="AU484" s="111" t="s">
        <v>46</v>
      </c>
      <c r="AV484" s="7" t="s">
        <v>46</v>
      </c>
      <c r="AW484" s="7" t="s">
        <v>22</v>
      </c>
      <c r="AX484" s="7" t="s">
        <v>43</v>
      </c>
      <c r="AY484" s="111" t="s">
        <v>86</v>
      </c>
    </row>
    <row r="485" spans="2:51" s="7" customFormat="1" ht="22.5">
      <c r="B485" s="110"/>
      <c r="D485" s="107" t="s">
        <v>97</v>
      </c>
      <c r="E485" s="111" t="s">
        <v>0</v>
      </c>
      <c r="F485" s="112" t="s">
        <v>644</v>
      </c>
      <c r="H485" s="113">
        <v>1.35</v>
      </c>
      <c r="I485" s="114"/>
      <c r="L485" s="110"/>
      <c r="M485" s="115"/>
      <c r="N485" s="116"/>
      <c r="O485" s="116"/>
      <c r="P485" s="116"/>
      <c r="Q485" s="116"/>
      <c r="R485" s="116"/>
      <c r="S485" s="116"/>
      <c r="T485" s="117"/>
      <c r="AT485" s="111" t="s">
        <v>97</v>
      </c>
      <c r="AU485" s="111" t="s">
        <v>46</v>
      </c>
      <c r="AV485" s="7" t="s">
        <v>46</v>
      </c>
      <c r="AW485" s="7" t="s">
        <v>22</v>
      </c>
      <c r="AX485" s="7" t="s">
        <v>43</v>
      </c>
      <c r="AY485" s="111" t="s">
        <v>86</v>
      </c>
    </row>
    <row r="486" spans="2:51" s="7" customFormat="1" ht="22.5">
      <c r="B486" s="110"/>
      <c r="D486" s="107" t="s">
        <v>97</v>
      </c>
      <c r="E486" s="111" t="s">
        <v>0</v>
      </c>
      <c r="F486" s="112" t="s">
        <v>645</v>
      </c>
      <c r="H486" s="113">
        <v>1.35</v>
      </c>
      <c r="I486" s="114"/>
      <c r="L486" s="110"/>
      <c r="M486" s="115"/>
      <c r="N486" s="116"/>
      <c r="O486" s="116"/>
      <c r="P486" s="116"/>
      <c r="Q486" s="116"/>
      <c r="R486" s="116"/>
      <c r="S486" s="116"/>
      <c r="T486" s="117"/>
      <c r="AT486" s="111" t="s">
        <v>97</v>
      </c>
      <c r="AU486" s="111" t="s">
        <v>46</v>
      </c>
      <c r="AV486" s="7" t="s">
        <v>46</v>
      </c>
      <c r="AW486" s="7" t="s">
        <v>22</v>
      </c>
      <c r="AX486" s="7" t="s">
        <v>43</v>
      </c>
      <c r="AY486" s="111" t="s">
        <v>86</v>
      </c>
    </row>
    <row r="487" spans="2:51" s="7" customFormat="1" ht="22.5">
      <c r="B487" s="110"/>
      <c r="D487" s="107" t="s">
        <v>97</v>
      </c>
      <c r="E487" s="111" t="s">
        <v>0</v>
      </c>
      <c r="F487" s="112" t="s">
        <v>646</v>
      </c>
      <c r="H487" s="113">
        <v>1.35</v>
      </c>
      <c r="I487" s="114"/>
      <c r="L487" s="110"/>
      <c r="M487" s="115"/>
      <c r="N487" s="116"/>
      <c r="O487" s="116"/>
      <c r="P487" s="116"/>
      <c r="Q487" s="116"/>
      <c r="R487" s="116"/>
      <c r="S487" s="116"/>
      <c r="T487" s="117"/>
      <c r="AT487" s="111" t="s">
        <v>97</v>
      </c>
      <c r="AU487" s="111" t="s">
        <v>46</v>
      </c>
      <c r="AV487" s="7" t="s">
        <v>46</v>
      </c>
      <c r="AW487" s="7" t="s">
        <v>22</v>
      </c>
      <c r="AX487" s="7" t="s">
        <v>43</v>
      </c>
      <c r="AY487" s="111" t="s">
        <v>86</v>
      </c>
    </row>
    <row r="488" spans="2:51" s="7" customFormat="1" ht="22.5">
      <c r="B488" s="110"/>
      <c r="D488" s="107" t="s">
        <v>97</v>
      </c>
      <c r="E488" s="111" t="s">
        <v>0</v>
      </c>
      <c r="F488" s="112" t="s">
        <v>647</v>
      </c>
      <c r="H488" s="113">
        <v>1.35</v>
      </c>
      <c r="I488" s="114"/>
      <c r="L488" s="110"/>
      <c r="M488" s="115"/>
      <c r="N488" s="116"/>
      <c r="O488" s="116"/>
      <c r="P488" s="116"/>
      <c r="Q488" s="116"/>
      <c r="R488" s="116"/>
      <c r="S488" s="116"/>
      <c r="T488" s="117"/>
      <c r="AT488" s="111" t="s">
        <v>97</v>
      </c>
      <c r="AU488" s="111" t="s">
        <v>46</v>
      </c>
      <c r="AV488" s="7" t="s">
        <v>46</v>
      </c>
      <c r="AW488" s="7" t="s">
        <v>22</v>
      </c>
      <c r="AX488" s="7" t="s">
        <v>43</v>
      </c>
      <c r="AY488" s="111" t="s">
        <v>86</v>
      </c>
    </row>
    <row r="489" spans="2:51" s="7" customFormat="1" ht="22.5">
      <c r="B489" s="110"/>
      <c r="D489" s="107" t="s">
        <v>97</v>
      </c>
      <c r="E489" s="111" t="s">
        <v>0</v>
      </c>
      <c r="F489" s="112" t="s">
        <v>648</v>
      </c>
      <c r="H489" s="113">
        <v>1.35</v>
      </c>
      <c r="I489" s="114"/>
      <c r="L489" s="110"/>
      <c r="M489" s="115"/>
      <c r="N489" s="116"/>
      <c r="O489" s="116"/>
      <c r="P489" s="116"/>
      <c r="Q489" s="116"/>
      <c r="R489" s="116"/>
      <c r="S489" s="116"/>
      <c r="T489" s="117"/>
      <c r="AT489" s="111" t="s">
        <v>97</v>
      </c>
      <c r="AU489" s="111" t="s">
        <v>46</v>
      </c>
      <c r="AV489" s="7" t="s">
        <v>46</v>
      </c>
      <c r="AW489" s="7" t="s">
        <v>22</v>
      </c>
      <c r="AX489" s="7" t="s">
        <v>43</v>
      </c>
      <c r="AY489" s="111" t="s">
        <v>86</v>
      </c>
    </row>
    <row r="490" spans="2:51" s="7" customFormat="1" ht="22.5">
      <c r="B490" s="110"/>
      <c r="D490" s="107" t="s">
        <v>97</v>
      </c>
      <c r="E490" s="111" t="s">
        <v>0</v>
      </c>
      <c r="F490" s="112" t="s">
        <v>649</v>
      </c>
      <c r="H490" s="113">
        <v>1.35</v>
      </c>
      <c r="I490" s="114"/>
      <c r="L490" s="110"/>
      <c r="M490" s="115"/>
      <c r="N490" s="116"/>
      <c r="O490" s="116"/>
      <c r="P490" s="116"/>
      <c r="Q490" s="116"/>
      <c r="R490" s="116"/>
      <c r="S490" s="116"/>
      <c r="T490" s="117"/>
      <c r="AT490" s="111" t="s">
        <v>97</v>
      </c>
      <c r="AU490" s="111" t="s">
        <v>46</v>
      </c>
      <c r="AV490" s="7" t="s">
        <v>46</v>
      </c>
      <c r="AW490" s="7" t="s">
        <v>22</v>
      </c>
      <c r="AX490" s="7" t="s">
        <v>43</v>
      </c>
      <c r="AY490" s="111" t="s">
        <v>86</v>
      </c>
    </row>
    <row r="491" spans="2:51" s="7" customFormat="1" ht="22.5">
      <c r="B491" s="110"/>
      <c r="D491" s="107" t="s">
        <v>97</v>
      </c>
      <c r="E491" s="111" t="s">
        <v>0</v>
      </c>
      <c r="F491" s="112" t="s">
        <v>650</v>
      </c>
      <c r="H491" s="113">
        <v>1.35</v>
      </c>
      <c r="I491" s="114"/>
      <c r="L491" s="110"/>
      <c r="M491" s="115"/>
      <c r="N491" s="116"/>
      <c r="O491" s="116"/>
      <c r="P491" s="116"/>
      <c r="Q491" s="116"/>
      <c r="R491" s="116"/>
      <c r="S491" s="116"/>
      <c r="T491" s="117"/>
      <c r="AT491" s="111" t="s">
        <v>97</v>
      </c>
      <c r="AU491" s="111" t="s">
        <v>46</v>
      </c>
      <c r="AV491" s="7" t="s">
        <v>46</v>
      </c>
      <c r="AW491" s="7" t="s">
        <v>22</v>
      </c>
      <c r="AX491" s="7" t="s">
        <v>43</v>
      </c>
      <c r="AY491" s="111" t="s">
        <v>86</v>
      </c>
    </row>
    <row r="492" spans="2:51" s="7" customFormat="1" ht="22.5">
      <c r="B492" s="110"/>
      <c r="D492" s="107" t="s">
        <v>97</v>
      </c>
      <c r="E492" s="111" t="s">
        <v>0</v>
      </c>
      <c r="F492" s="112" t="s">
        <v>651</v>
      </c>
      <c r="H492" s="113">
        <v>2.75</v>
      </c>
      <c r="I492" s="114"/>
      <c r="L492" s="110"/>
      <c r="M492" s="115"/>
      <c r="N492" s="116"/>
      <c r="O492" s="116"/>
      <c r="P492" s="116"/>
      <c r="Q492" s="116"/>
      <c r="R492" s="116"/>
      <c r="S492" s="116"/>
      <c r="T492" s="117"/>
      <c r="AT492" s="111" t="s">
        <v>97</v>
      </c>
      <c r="AU492" s="111" t="s">
        <v>46</v>
      </c>
      <c r="AV492" s="7" t="s">
        <v>46</v>
      </c>
      <c r="AW492" s="7" t="s">
        <v>22</v>
      </c>
      <c r="AX492" s="7" t="s">
        <v>43</v>
      </c>
      <c r="AY492" s="111" t="s">
        <v>86</v>
      </c>
    </row>
    <row r="493" spans="2:51" s="7" customFormat="1" ht="22.5">
      <c r="B493" s="110"/>
      <c r="D493" s="107" t="s">
        <v>97</v>
      </c>
      <c r="E493" s="111" t="s">
        <v>0</v>
      </c>
      <c r="F493" s="112" t="s">
        <v>652</v>
      </c>
      <c r="H493" s="113">
        <v>1.35</v>
      </c>
      <c r="I493" s="114"/>
      <c r="L493" s="110"/>
      <c r="M493" s="115"/>
      <c r="N493" s="116"/>
      <c r="O493" s="116"/>
      <c r="P493" s="116"/>
      <c r="Q493" s="116"/>
      <c r="R493" s="116"/>
      <c r="S493" s="116"/>
      <c r="T493" s="117"/>
      <c r="AT493" s="111" t="s">
        <v>97</v>
      </c>
      <c r="AU493" s="111" t="s">
        <v>46</v>
      </c>
      <c r="AV493" s="7" t="s">
        <v>46</v>
      </c>
      <c r="AW493" s="7" t="s">
        <v>22</v>
      </c>
      <c r="AX493" s="7" t="s">
        <v>43</v>
      </c>
      <c r="AY493" s="111" t="s">
        <v>86</v>
      </c>
    </row>
    <row r="494" spans="2:51" s="7" customFormat="1" ht="22.5">
      <c r="B494" s="110"/>
      <c r="D494" s="107" t="s">
        <v>97</v>
      </c>
      <c r="E494" s="111" t="s">
        <v>0</v>
      </c>
      <c r="F494" s="112" t="s">
        <v>653</v>
      </c>
      <c r="H494" s="113">
        <v>1.35</v>
      </c>
      <c r="I494" s="114"/>
      <c r="L494" s="110"/>
      <c r="M494" s="115"/>
      <c r="N494" s="116"/>
      <c r="O494" s="116"/>
      <c r="P494" s="116"/>
      <c r="Q494" s="116"/>
      <c r="R494" s="116"/>
      <c r="S494" s="116"/>
      <c r="T494" s="117"/>
      <c r="AT494" s="111" t="s">
        <v>97</v>
      </c>
      <c r="AU494" s="111" t="s">
        <v>46</v>
      </c>
      <c r="AV494" s="7" t="s">
        <v>46</v>
      </c>
      <c r="AW494" s="7" t="s">
        <v>22</v>
      </c>
      <c r="AX494" s="7" t="s">
        <v>43</v>
      </c>
      <c r="AY494" s="111" t="s">
        <v>86</v>
      </c>
    </row>
    <row r="495" spans="2:51" s="7" customFormat="1" ht="22.5">
      <c r="B495" s="110"/>
      <c r="D495" s="107" t="s">
        <v>97</v>
      </c>
      <c r="E495" s="111" t="s">
        <v>0</v>
      </c>
      <c r="F495" s="112" t="s">
        <v>654</v>
      </c>
      <c r="H495" s="113">
        <v>1.35</v>
      </c>
      <c r="I495" s="114"/>
      <c r="L495" s="110"/>
      <c r="M495" s="115"/>
      <c r="N495" s="116"/>
      <c r="O495" s="116"/>
      <c r="P495" s="116"/>
      <c r="Q495" s="116"/>
      <c r="R495" s="116"/>
      <c r="S495" s="116"/>
      <c r="T495" s="117"/>
      <c r="AT495" s="111" t="s">
        <v>97</v>
      </c>
      <c r="AU495" s="111" t="s">
        <v>46</v>
      </c>
      <c r="AV495" s="7" t="s">
        <v>46</v>
      </c>
      <c r="AW495" s="7" t="s">
        <v>22</v>
      </c>
      <c r="AX495" s="7" t="s">
        <v>43</v>
      </c>
      <c r="AY495" s="111" t="s">
        <v>86</v>
      </c>
    </row>
    <row r="496" spans="2:51" s="7" customFormat="1" ht="22.5">
      <c r="B496" s="110"/>
      <c r="D496" s="107" t="s">
        <v>97</v>
      </c>
      <c r="E496" s="111" t="s">
        <v>0</v>
      </c>
      <c r="F496" s="112" t="s">
        <v>655</v>
      </c>
      <c r="H496" s="113">
        <v>1.35</v>
      </c>
      <c r="I496" s="114"/>
      <c r="L496" s="110"/>
      <c r="M496" s="115"/>
      <c r="N496" s="116"/>
      <c r="O496" s="116"/>
      <c r="P496" s="116"/>
      <c r="Q496" s="116"/>
      <c r="R496" s="116"/>
      <c r="S496" s="116"/>
      <c r="T496" s="117"/>
      <c r="AT496" s="111" t="s">
        <v>97</v>
      </c>
      <c r="AU496" s="111" t="s">
        <v>46</v>
      </c>
      <c r="AV496" s="7" t="s">
        <v>46</v>
      </c>
      <c r="AW496" s="7" t="s">
        <v>22</v>
      </c>
      <c r="AX496" s="7" t="s">
        <v>43</v>
      </c>
      <c r="AY496" s="111" t="s">
        <v>86</v>
      </c>
    </row>
    <row r="497" spans="2:51" s="7" customFormat="1" ht="22.5">
      <c r="B497" s="110"/>
      <c r="D497" s="107" t="s">
        <v>97</v>
      </c>
      <c r="E497" s="111" t="s">
        <v>0</v>
      </c>
      <c r="F497" s="112" t="s">
        <v>656</v>
      </c>
      <c r="H497" s="113">
        <v>1.35</v>
      </c>
      <c r="I497" s="114"/>
      <c r="L497" s="110"/>
      <c r="M497" s="115"/>
      <c r="N497" s="116"/>
      <c r="O497" s="116"/>
      <c r="P497" s="116"/>
      <c r="Q497" s="116"/>
      <c r="R497" s="116"/>
      <c r="S497" s="116"/>
      <c r="T497" s="117"/>
      <c r="AT497" s="111" t="s">
        <v>97</v>
      </c>
      <c r="AU497" s="111" t="s">
        <v>46</v>
      </c>
      <c r="AV497" s="7" t="s">
        <v>46</v>
      </c>
      <c r="AW497" s="7" t="s">
        <v>22</v>
      </c>
      <c r="AX497" s="7" t="s">
        <v>43</v>
      </c>
      <c r="AY497" s="111" t="s">
        <v>86</v>
      </c>
    </row>
    <row r="498" spans="2:51" s="7" customFormat="1" ht="22.5">
      <c r="B498" s="110"/>
      <c r="D498" s="107" t="s">
        <v>97</v>
      </c>
      <c r="E498" s="111" t="s">
        <v>0</v>
      </c>
      <c r="F498" s="112" t="s">
        <v>657</v>
      </c>
      <c r="H498" s="113">
        <v>1.35</v>
      </c>
      <c r="I498" s="114"/>
      <c r="L498" s="110"/>
      <c r="M498" s="115"/>
      <c r="N498" s="116"/>
      <c r="O498" s="116"/>
      <c r="P498" s="116"/>
      <c r="Q498" s="116"/>
      <c r="R498" s="116"/>
      <c r="S498" s="116"/>
      <c r="T498" s="117"/>
      <c r="AT498" s="111" t="s">
        <v>97</v>
      </c>
      <c r="AU498" s="111" t="s">
        <v>46</v>
      </c>
      <c r="AV498" s="7" t="s">
        <v>46</v>
      </c>
      <c r="AW498" s="7" t="s">
        <v>22</v>
      </c>
      <c r="AX498" s="7" t="s">
        <v>43</v>
      </c>
      <c r="AY498" s="111" t="s">
        <v>86</v>
      </c>
    </row>
    <row r="499" spans="2:51" s="7" customFormat="1" ht="22.5">
      <c r="B499" s="110"/>
      <c r="D499" s="107" t="s">
        <v>97</v>
      </c>
      <c r="E499" s="111" t="s">
        <v>0</v>
      </c>
      <c r="F499" s="112" t="s">
        <v>658</v>
      </c>
      <c r="H499" s="113">
        <v>1.35</v>
      </c>
      <c r="I499" s="114"/>
      <c r="L499" s="110"/>
      <c r="M499" s="115"/>
      <c r="N499" s="116"/>
      <c r="O499" s="116"/>
      <c r="P499" s="116"/>
      <c r="Q499" s="116"/>
      <c r="R499" s="116"/>
      <c r="S499" s="116"/>
      <c r="T499" s="117"/>
      <c r="AT499" s="111" t="s">
        <v>97</v>
      </c>
      <c r="AU499" s="111" t="s">
        <v>46</v>
      </c>
      <c r="AV499" s="7" t="s">
        <v>46</v>
      </c>
      <c r="AW499" s="7" t="s">
        <v>22</v>
      </c>
      <c r="AX499" s="7" t="s">
        <v>43</v>
      </c>
      <c r="AY499" s="111" t="s">
        <v>86</v>
      </c>
    </row>
    <row r="500" spans="2:51" s="7" customFormat="1" ht="22.5">
      <c r="B500" s="110"/>
      <c r="D500" s="107" t="s">
        <v>97</v>
      </c>
      <c r="E500" s="111" t="s">
        <v>0</v>
      </c>
      <c r="F500" s="112" t="s">
        <v>659</v>
      </c>
      <c r="H500" s="113">
        <v>1.35</v>
      </c>
      <c r="I500" s="114"/>
      <c r="L500" s="110"/>
      <c r="M500" s="115"/>
      <c r="N500" s="116"/>
      <c r="O500" s="116"/>
      <c r="P500" s="116"/>
      <c r="Q500" s="116"/>
      <c r="R500" s="116"/>
      <c r="S500" s="116"/>
      <c r="T500" s="117"/>
      <c r="AT500" s="111" t="s">
        <v>97</v>
      </c>
      <c r="AU500" s="111" t="s">
        <v>46</v>
      </c>
      <c r="AV500" s="7" t="s">
        <v>46</v>
      </c>
      <c r="AW500" s="7" t="s">
        <v>22</v>
      </c>
      <c r="AX500" s="7" t="s">
        <v>43</v>
      </c>
      <c r="AY500" s="111" t="s">
        <v>86</v>
      </c>
    </row>
    <row r="501" spans="2:51" s="7" customFormat="1" ht="22.5">
      <c r="B501" s="110"/>
      <c r="D501" s="107" t="s">
        <v>97</v>
      </c>
      <c r="E501" s="111" t="s">
        <v>0</v>
      </c>
      <c r="F501" s="112" t="s">
        <v>660</v>
      </c>
      <c r="H501" s="113">
        <v>1.35</v>
      </c>
      <c r="I501" s="114"/>
      <c r="L501" s="110"/>
      <c r="M501" s="115"/>
      <c r="N501" s="116"/>
      <c r="O501" s="116"/>
      <c r="P501" s="116"/>
      <c r="Q501" s="116"/>
      <c r="R501" s="116"/>
      <c r="S501" s="116"/>
      <c r="T501" s="117"/>
      <c r="AT501" s="111" t="s">
        <v>97</v>
      </c>
      <c r="AU501" s="111" t="s">
        <v>46</v>
      </c>
      <c r="AV501" s="7" t="s">
        <v>46</v>
      </c>
      <c r="AW501" s="7" t="s">
        <v>22</v>
      </c>
      <c r="AX501" s="7" t="s">
        <v>43</v>
      </c>
      <c r="AY501" s="111" t="s">
        <v>86</v>
      </c>
    </row>
    <row r="502" spans="2:51" s="7" customFormat="1" ht="22.5">
      <c r="B502" s="110"/>
      <c r="D502" s="107" t="s">
        <v>97</v>
      </c>
      <c r="E502" s="111" t="s">
        <v>0</v>
      </c>
      <c r="F502" s="112" t="s">
        <v>661</v>
      </c>
      <c r="H502" s="113">
        <v>1.35</v>
      </c>
      <c r="I502" s="114"/>
      <c r="L502" s="110"/>
      <c r="M502" s="115"/>
      <c r="N502" s="116"/>
      <c r="O502" s="116"/>
      <c r="P502" s="116"/>
      <c r="Q502" s="116"/>
      <c r="R502" s="116"/>
      <c r="S502" s="116"/>
      <c r="T502" s="117"/>
      <c r="AT502" s="111" t="s">
        <v>97</v>
      </c>
      <c r="AU502" s="111" t="s">
        <v>46</v>
      </c>
      <c r="AV502" s="7" t="s">
        <v>46</v>
      </c>
      <c r="AW502" s="7" t="s">
        <v>22</v>
      </c>
      <c r="AX502" s="7" t="s">
        <v>43</v>
      </c>
      <c r="AY502" s="111" t="s">
        <v>86</v>
      </c>
    </row>
    <row r="503" spans="2:51" s="7" customFormat="1" ht="22.5">
      <c r="B503" s="110"/>
      <c r="D503" s="107" t="s">
        <v>97</v>
      </c>
      <c r="E503" s="111" t="s">
        <v>0</v>
      </c>
      <c r="F503" s="112" t="s">
        <v>662</v>
      </c>
      <c r="H503" s="113">
        <v>1.35</v>
      </c>
      <c r="I503" s="114"/>
      <c r="L503" s="110"/>
      <c r="M503" s="115"/>
      <c r="N503" s="116"/>
      <c r="O503" s="116"/>
      <c r="P503" s="116"/>
      <c r="Q503" s="116"/>
      <c r="R503" s="116"/>
      <c r="S503" s="116"/>
      <c r="T503" s="117"/>
      <c r="AT503" s="111" t="s">
        <v>97</v>
      </c>
      <c r="AU503" s="111" t="s">
        <v>46</v>
      </c>
      <c r="AV503" s="7" t="s">
        <v>46</v>
      </c>
      <c r="AW503" s="7" t="s">
        <v>22</v>
      </c>
      <c r="AX503" s="7" t="s">
        <v>43</v>
      </c>
      <c r="AY503" s="111" t="s">
        <v>86</v>
      </c>
    </row>
    <row r="504" spans="2:51" s="7" customFormat="1" ht="22.5">
      <c r="B504" s="110"/>
      <c r="D504" s="107" t="s">
        <v>97</v>
      </c>
      <c r="E504" s="111" t="s">
        <v>0</v>
      </c>
      <c r="F504" s="112" t="s">
        <v>663</v>
      </c>
      <c r="H504" s="113">
        <v>2.75</v>
      </c>
      <c r="I504" s="114"/>
      <c r="L504" s="110"/>
      <c r="M504" s="115"/>
      <c r="N504" s="116"/>
      <c r="O504" s="116"/>
      <c r="P504" s="116"/>
      <c r="Q504" s="116"/>
      <c r="R504" s="116"/>
      <c r="S504" s="116"/>
      <c r="T504" s="117"/>
      <c r="AT504" s="111" t="s">
        <v>97</v>
      </c>
      <c r="AU504" s="111" t="s">
        <v>46</v>
      </c>
      <c r="AV504" s="7" t="s">
        <v>46</v>
      </c>
      <c r="AW504" s="7" t="s">
        <v>22</v>
      </c>
      <c r="AX504" s="7" t="s">
        <v>43</v>
      </c>
      <c r="AY504" s="111" t="s">
        <v>86</v>
      </c>
    </row>
    <row r="505" spans="2:51" s="7" customFormat="1" ht="22.5">
      <c r="B505" s="110"/>
      <c r="D505" s="107" t="s">
        <v>97</v>
      </c>
      <c r="E505" s="111" t="s">
        <v>0</v>
      </c>
      <c r="F505" s="112" t="s">
        <v>664</v>
      </c>
      <c r="H505" s="113">
        <v>1.35</v>
      </c>
      <c r="I505" s="114"/>
      <c r="L505" s="110"/>
      <c r="M505" s="115"/>
      <c r="N505" s="116"/>
      <c r="O505" s="116"/>
      <c r="P505" s="116"/>
      <c r="Q505" s="116"/>
      <c r="R505" s="116"/>
      <c r="S505" s="116"/>
      <c r="T505" s="117"/>
      <c r="AT505" s="111" t="s">
        <v>97</v>
      </c>
      <c r="AU505" s="111" t="s">
        <v>46</v>
      </c>
      <c r="AV505" s="7" t="s">
        <v>46</v>
      </c>
      <c r="AW505" s="7" t="s">
        <v>22</v>
      </c>
      <c r="AX505" s="7" t="s">
        <v>43</v>
      </c>
      <c r="AY505" s="111" t="s">
        <v>86</v>
      </c>
    </row>
    <row r="506" spans="2:51" s="7" customFormat="1" ht="22.5">
      <c r="B506" s="110"/>
      <c r="D506" s="107" t="s">
        <v>97</v>
      </c>
      <c r="E506" s="111" t="s">
        <v>0</v>
      </c>
      <c r="F506" s="112" t="s">
        <v>665</v>
      </c>
      <c r="H506" s="113">
        <v>1.35</v>
      </c>
      <c r="I506" s="114"/>
      <c r="L506" s="110"/>
      <c r="M506" s="115"/>
      <c r="N506" s="116"/>
      <c r="O506" s="116"/>
      <c r="P506" s="116"/>
      <c r="Q506" s="116"/>
      <c r="R506" s="116"/>
      <c r="S506" s="116"/>
      <c r="T506" s="117"/>
      <c r="AT506" s="111" t="s">
        <v>97</v>
      </c>
      <c r="AU506" s="111" t="s">
        <v>46</v>
      </c>
      <c r="AV506" s="7" t="s">
        <v>46</v>
      </c>
      <c r="AW506" s="7" t="s">
        <v>22</v>
      </c>
      <c r="AX506" s="7" t="s">
        <v>43</v>
      </c>
      <c r="AY506" s="111" t="s">
        <v>86</v>
      </c>
    </row>
    <row r="507" spans="2:51" s="7" customFormat="1" ht="22.5">
      <c r="B507" s="110"/>
      <c r="D507" s="107" t="s">
        <v>97</v>
      </c>
      <c r="E507" s="111" t="s">
        <v>0</v>
      </c>
      <c r="F507" s="112" t="s">
        <v>666</v>
      </c>
      <c r="H507" s="113">
        <v>1.35</v>
      </c>
      <c r="I507" s="114"/>
      <c r="L507" s="110"/>
      <c r="M507" s="115"/>
      <c r="N507" s="116"/>
      <c r="O507" s="116"/>
      <c r="P507" s="116"/>
      <c r="Q507" s="116"/>
      <c r="R507" s="116"/>
      <c r="S507" s="116"/>
      <c r="T507" s="117"/>
      <c r="AT507" s="111" t="s">
        <v>97</v>
      </c>
      <c r="AU507" s="111" t="s">
        <v>46</v>
      </c>
      <c r="AV507" s="7" t="s">
        <v>46</v>
      </c>
      <c r="AW507" s="7" t="s">
        <v>22</v>
      </c>
      <c r="AX507" s="7" t="s">
        <v>43</v>
      </c>
      <c r="AY507" s="111" t="s">
        <v>86</v>
      </c>
    </row>
    <row r="508" spans="2:51" s="7" customFormat="1" ht="22.5">
      <c r="B508" s="110"/>
      <c r="D508" s="107" t="s">
        <v>97</v>
      </c>
      <c r="E508" s="111" t="s">
        <v>0</v>
      </c>
      <c r="F508" s="112" t="s">
        <v>667</v>
      </c>
      <c r="H508" s="113">
        <v>1.35</v>
      </c>
      <c r="I508" s="114"/>
      <c r="L508" s="110"/>
      <c r="M508" s="115"/>
      <c r="N508" s="116"/>
      <c r="O508" s="116"/>
      <c r="P508" s="116"/>
      <c r="Q508" s="116"/>
      <c r="R508" s="116"/>
      <c r="S508" s="116"/>
      <c r="T508" s="117"/>
      <c r="AT508" s="111" t="s">
        <v>97</v>
      </c>
      <c r="AU508" s="111" t="s">
        <v>46</v>
      </c>
      <c r="AV508" s="7" t="s">
        <v>46</v>
      </c>
      <c r="AW508" s="7" t="s">
        <v>22</v>
      </c>
      <c r="AX508" s="7" t="s">
        <v>43</v>
      </c>
      <c r="AY508" s="111" t="s">
        <v>86</v>
      </c>
    </row>
    <row r="509" spans="2:51" s="7" customFormat="1" ht="22.5">
      <c r="B509" s="110"/>
      <c r="D509" s="107" t="s">
        <v>97</v>
      </c>
      <c r="E509" s="111" t="s">
        <v>0</v>
      </c>
      <c r="F509" s="112" t="s">
        <v>668</v>
      </c>
      <c r="H509" s="113">
        <v>1.35</v>
      </c>
      <c r="I509" s="114"/>
      <c r="L509" s="110"/>
      <c r="M509" s="115"/>
      <c r="N509" s="116"/>
      <c r="O509" s="116"/>
      <c r="P509" s="116"/>
      <c r="Q509" s="116"/>
      <c r="R509" s="116"/>
      <c r="S509" s="116"/>
      <c r="T509" s="117"/>
      <c r="AT509" s="111" t="s">
        <v>97</v>
      </c>
      <c r="AU509" s="111" t="s">
        <v>46</v>
      </c>
      <c r="AV509" s="7" t="s">
        <v>46</v>
      </c>
      <c r="AW509" s="7" t="s">
        <v>22</v>
      </c>
      <c r="AX509" s="7" t="s">
        <v>43</v>
      </c>
      <c r="AY509" s="111" t="s">
        <v>86</v>
      </c>
    </row>
    <row r="510" spans="2:51" s="7" customFormat="1" ht="22.5">
      <c r="B510" s="110"/>
      <c r="D510" s="107" t="s">
        <v>97</v>
      </c>
      <c r="E510" s="111" t="s">
        <v>0</v>
      </c>
      <c r="F510" s="112" t="s">
        <v>669</v>
      </c>
      <c r="H510" s="113">
        <v>1.35</v>
      </c>
      <c r="I510" s="114"/>
      <c r="L510" s="110"/>
      <c r="M510" s="115"/>
      <c r="N510" s="116"/>
      <c r="O510" s="116"/>
      <c r="P510" s="116"/>
      <c r="Q510" s="116"/>
      <c r="R510" s="116"/>
      <c r="S510" s="116"/>
      <c r="T510" s="117"/>
      <c r="AT510" s="111" t="s">
        <v>97</v>
      </c>
      <c r="AU510" s="111" t="s">
        <v>46</v>
      </c>
      <c r="AV510" s="7" t="s">
        <v>46</v>
      </c>
      <c r="AW510" s="7" t="s">
        <v>22</v>
      </c>
      <c r="AX510" s="7" t="s">
        <v>43</v>
      </c>
      <c r="AY510" s="111" t="s">
        <v>86</v>
      </c>
    </row>
    <row r="511" spans="2:51" s="7" customFormat="1" ht="22.5">
      <c r="B511" s="110"/>
      <c r="D511" s="107" t="s">
        <v>97</v>
      </c>
      <c r="E511" s="111" t="s">
        <v>0</v>
      </c>
      <c r="F511" s="112" t="s">
        <v>670</v>
      </c>
      <c r="H511" s="113">
        <v>1.35</v>
      </c>
      <c r="I511" s="114"/>
      <c r="L511" s="110"/>
      <c r="M511" s="115"/>
      <c r="N511" s="116"/>
      <c r="O511" s="116"/>
      <c r="P511" s="116"/>
      <c r="Q511" s="116"/>
      <c r="R511" s="116"/>
      <c r="S511" s="116"/>
      <c r="T511" s="117"/>
      <c r="AT511" s="111" t="s">
        <v>97</v>
      </c>
      <c r="AU511" s="111" t="s">
        <v>46</v>
      </c>
      <c r="AV511" s="7" t="s">
        <v>46</v>
      </c>
      <c r="AW511" s="7" t="s">
        <v>22</v>
      </c>
      <c r="AX511" s="7" t="s">
        <v>43</v>
      </c>
      <c r="AY511" s="111" t="s">
        <v>86</v>
      </c>
    </row>
    <row r="512" spans="2:51" s="7" customFormat="1" ht="22.5">
      <c r="B512" s="110"/>
      <c r="D512" s="107" t="s">
        <v>97</v>
      </c>
      <c r="E512" s="111" t="s">
        <v>0</v>
      </c>
      <c r="F512" s="112" t="s">
        <v>671</v>
      </c>
      <c r="H512" s="113">
        <v>1.35</v>
      </c>
      <c r="I512" s="114"/>
      <c r="L512" s="110"/>
      <c r="M512" s="115"/>
      <c r="N512" s="116"/>
      <c r="O512" s="116"/>
      <c r="P512" s="116"/>
      <c r="Q512" s="116"/>
      <c r="R512" s="116"/>
      <c r="S512" s="116"/>
      <c r="T512" s="117"/>
      <c r="AT512" s="111" t="s">
        <v>97</v>
      </c>
      <c r="AU512" s="111" t="s">
        <v>46</v>
      </c>
      <c r="AV512" s="7" t="s">
        <v>46</v>
      </c>
      <c r="AW512" s="7" t="s">
        <v>22</v>
      </c>
      <c r="AX512" s="7" t="s">
        <v>43</v>
      </c>
      <c r="AY512" s="111" t="s">
        <v>86</v>
      </c>
    </row>
    <row r="513" spans="2:51" s="7" customFormat="1" ht="22.5">
      <c r="B513" s="110"/>
      <c r="D513" s="107" t="s">
        <v>97</v>
      </c>
      <c r="E513" s="111" t="s">
        <v>0</v>
      </c>
      <c r="F513" s="112" t="s">
        <v>672</v>
      </c>
      <c r="H513" s="113">
        <v>2.75</v>
      </c>
      <c r="I513" s="114"/>
      <c r="L513" s="110"/>
      <c r="M513" s="115"/>
      <c r="N513" s="116"/>
      <c r="O513" s="116"/>
      <c r="P513" s="116"/>
      <c r="Q513" s="116"/>
      <c r="R513" s="116"/>
      <c r="S513" s="116"/>
      <c r="T513" s="117"/>
      <c r="AT513" s="111" t="s">
        <v>97</v>
      </c>
      <c r="AU513" s="111" t="s">
        <v>46</v>
      </c>
      <c r="AV513" s="7" t="s">
        <v>46</v>
      </c>
      <c r="AW513" s="7" t="s">
        <v>22</v>
      </c>
      <c r="AX513" s="7" t="s">
        <v>43</v>
      </c>
      <c r="AY513" s="111" t="s">
        <v>86</v>
      </c>
    </row>
    <row r="514" spans="2:51" s="7" customFormat="1" ht="22.5">
      <c r="B514" s="110"/>
      <c r="D514" s="107" t="s">
        <v>97</v>
      </c>
      <c r="E514" s="111" t="s">
        <v>0</v>
      </c>
      <c r="F514" s="112" t="s">
        <v>673</v>
      </c>
      <c r="H514" s="113">
        <v>1.35</v>
      </c>
      <c r="I514" s="114"/>
      <c r="L514" s="110"/>
      <c r="M514" s="115"/>
      <c r="N514" s="116"/>
      <c r="O514" s="116"/>
      <c r="P514" s="116"/>
      <c r="Q514" s="116"/>
      <c r="R514" s="116"/>
      <c r="S514" s="116"/>
      <c r="T514" s="117"/>
      <c r="AT514" s="111" t="s">
        <v>97</v>
      </c>
      <c r="AU514" s="111" t="s">
        <v>46</v>
      </c>
      <c r="AV514" s="7" t="s">
        <v>46</v>
      </c>
      <c r="AW514" s="7" t="s">
        <v>22</v>
      </c>
      <c r="AX514" s="7" t="s">
        <v>43</v>
      </c>
      <c r="AY514" s="111" t="s">
        <v>86</v>
      </c>
    </row>
    <row r="515" spans="2:51" s="7" customFormat="1" ht="22.5">
      <c r="B515" s="110"/>
      <c r="D515" s="107" t="s">
        <v>97</v>
      </c>
      <c r="E515" s="111" t="s">
        <v>0</v>
      </c>
      <c r="F515" s="112" t="s">
        <v>674</v>
      </c>
      <c r="H515" s="113">
        <v>1.35</v>
      </c>
      <c r="I515" s="114"/>
      <c r="L515" s="110"/>
      <c r="M515" s="115"/>
      <c r="N515" s="116"/>
      <c r="O515" s="116"/>
      <c r="P515" s="116"/>
      <c r="Q515" s="116"/>
      <c r="R515" s="116"/>
      <c r="S515" s="116"/>
      <c r="T515" s="117"/>
      <c r="AT515" s="111" t="s">
        <v>97</v>
      </c>
      <c r="AU515" s="111" t="s">
        <v>46</v>
      </c>
      <c r="AV515" s="7" t="s">
        <v>46</v>
      </c>
      <c r="AW515" s="7" t="s">
        <v>22</v>
      </c>
      <c r="AX515" s="7" t="s">
        <v>43</v>
      </c>
      <c r="AY515" s="111" t="s">
        <v>86</v>
      </c>
    </row>
    <row r="516" spans="2:51" s="7" customFormat="1" ht="22.5">
      <c r="B516" s="110"/>
      <c r="D516" s="107" t="s">
        <v>97</v>
      </c>
      <c r="E516" s="111" t="s">
        <v>0</v>
      </c>
      <c r="F516" s="112" t="s">
        <v>675</v>
      </c>
      <c r="H516" s="113">
        <v>1.35</v>
      </c>
      <c r="I516" s="114"/>
      <c r="L516" s="110"/>
      <c r="M516" s="115"/>
      <c r="N516" s="116"/>
      <c r="O516" s="116"/>
      <c r="P516" s="116"/>
      <c r="Q516" s="116"/>
      <c r="R516" s="116"/>
      <c r="S516" s="116"/>
      <c r="T516" s="117"/>
      <c r="AT516" s="111" t="s">
        <v>97</v>
      </c>
      <c r="AU516" s="111" t="s">
        <v>46</v>
      </c>
      <c r="AV516" s="7" t="s">
        <v>46</v>
      </c>
      <c r="AW516" s="7" t="s">
        <v>22</v>
      </c>
      <c r="AX516" s="7" t="s">
        <v>43</v>
      </c>
      <c r="AY516" s="111" t="s">
        <v>86</v>
      </c>
    </row>
    <row r="517" spans="2:51" s="7" customFormat="1" ht="22.5">
      <c r="B517" s="110"/>
      <c r="D517" s="107" t="s">
        <v>97</v>
      </c>
      <c r="E517" s="111" t="s">
        <v>0</v>
      </c>
      <c r="F517" s="112" t="s">
        <v>676</v>
      </c>
      <c r="H517" s="113">
        <v>1.35</v>
      </c>
      <c r="I517" s="114"/>
      <c r="L517" s="110"/>
      <c r="M517" s="115"/>
      <c r="N517" s="116"/>
      <c r="O517" s="116"/>
      <c r="P517" s="116"/>
      <c r="Q517" s="116"/>
      <c r="R517" s="116"/>
      <c r="S517" s="116"/>
      <c r="T517" s="117"/>
      <c r="AT517" s="111" t="s">
        <v>97</v>
      </c>
      <c r="AU517" s="111" t="s">
        <v>46</v>
      </c>
      <c r="AV517" s="7" t="s">
        <v>46</v>
      </c>
      <c r="AW517" s="7" t="s">
        <v>22</v>
      </c>
      <c r="AX517" s="7" t="s">
        <v>43</v>
      </c>
      <c r="AY517" s="111" t="s">
        <v>86</v>
      </c>
    </row>
    <row r="518" spans="2:51" s="7" customFormat="1" ht="22.5">
      <c r="B518" s="110"/>
      <c r="D518" s="107" t="s">
        <v>97</v>
      </c>
      <c r="E518" s="111" t="s">
        <v>0</v>
      </c>
      <c r="F518" s="112" t="s">
        <v>677</v>
      </c>
      <c r="H518" s="113">
        <v>1.35</v>
      </c>
      <c r="I518" s="114"/>
      <c r="L518" s="110"/>
      <c r="M518" s="115"/>
      <c r="N518" s="116"/>
      <c r="O518" s="116"/>
      <c r="P518" s="116"/>
      <c r="Q518" s="116"/>
      <c r="R518" s="116"/>
      <c r="S518" s="116"/>
      <c r="T518" s="117"/>
      <c r="AT518" s="111" t="s">
        <v>97</v>
      </c>
      <c r="AU518" s="111" t="s">
        <v>46</v>
      </c>
      <c r="AV518" s="7" t="s">
        <v>46</v>
      </c>
      <c r="AW518" s="7" t="s">
        <v>22</v>
      </c>
      <c r="AX518" s="7" t="s">
        <v>43</v>
      </c>
      <c r="AY518" s="111" t="s">
        <v>86</v>
      </c>
    </row>
    <row r="519" spans="2:51" s="7" customFormat="1" ht="22.5">
      <c r="B519" s="110"/>
      <c r="D519" s="107" t="s">
        <v>97</v>
      </c>
      <c r="E519" s="111" t="s">
        <v>0</v>
      </c>
      <c r="F519" s="112" t="s">
        <v>678</v>
      </c>
      <c r="H519" s="113">
        <v>1.35</v>
      </c>
      <c r="I519" s="114"/>
      <c r="L519" s="110"/>
      <c r="M519" s="115"/>
      <c r="N519" s="116"/>
      <c r="O519" s="116"/>
      <c r="P519" s="116"/>
      <c r="Q519" s="116"/>
      <c r="R519" s="116"/>
      <c r="S519" s="116"/>
      <c r="T519" s="117"/>
      <c r="AT519" s="111" t="s">
        <v>97</v>
      </c>
      <c r="AU519" s="111" t="s">
        <v>46</v>
      </c>
      <c r="AV519" s="7" t="s">
        <v>46</v>
      </c>
      <c r="AW519" s="7" t="s">
        <v>22</v>
      </c>
      <c r="AX519" s="7" t="s">
        <v>43</v>
      </c>
      <c r="AY519" s="111" t="s">
        <v>86</v>
      </c>
    </row>
    <row r="520" spans="2:51" s="7" customFormat="1" ht="22.5">
      <c r="B520" s="110"/>
      <c r="D520" s="107" t="s">
        <v>97</v>
      </c>
      <c r="E520" s="111" t="s">
        <v>0</v>
      </c>
      <c r="F520" s="112" t="s">
        <v>679</v>
      </c>
      <c r="H520" s="113">
        <v>1.35</v>
      </c>
      <c r="I520" s="114"/>
      <c r="L520" s="110"/>
      <c r="M520" s="115"/>
      <c r="N520" s="116"/>
      <c r="O520" s="116"/>
      <c r="P520" s="116"/>
      <c r="Q520" s="116"/>
      <c r="R520" s="116"/>
      <c r="S520" s="116"/>
      <c r="T520" s="117"/>
      <c r="AT520" s="111" t="s">
        <v>97</v>
      </c>
      <c r="AU520" s="111" t="s">
        <v>46</v>
      </c>
      <c r="AV520" s="7" t="s">
        <v>46</v>
      </c>
      <c r="AW520" s="7" t="s">
        <v>22</v>
      </c>
      <c r="AX520" s="7" t="s">
        <v>43</v>
      </c>
      <c r="AY520" s="111" t="s">
        <v>86</v>
      </c>
    </row>
    <row r="521" spans="2:51" s="7" customFormat="1" ht="22.5">
      <c r="B521" s="110"/>
      <c r="D521" s="107" t="s">
        <v>97</v>
      </c>
      <c r="E521" s="111" t="s">
        <v>0</v>
      </c>
      <c r="F521" s="112" t="s">
        <v>680</v>
      </c>
      <c r="H521" s="113">
        <v>1.35</v>
      </c>
      <c r="I521" s="114"/>
      <c r="L521" s="110"/>
      <c r="M521" s="115"/>
      <c r="N521" s="116"/>
      <c r="O521" s="116"/>
      <c r="P521" s="116"/>
      <c r="Q521" s="116"/>
      <c r="R521" s="116"/>
      <c r="S521" s="116"/>
      <c r="T521" s="117"/>
      <c r="AT521" s="111" t="s">
        <v>97</v>
      </c>
      <c r="AU521" s="111" t="s">
        <v>46</v>
      </c>
      <c r="AV521" s="7" t="s">
        <v>46</v>
      </c>
      <c r="AW521" s="7" t="s">
        <v>22</v>
      </c>
      <c r="AX521" s="7" t="s">
        <v>43</v>
      </c>
      <c r="AY521" s="111" t="s">
        <v>86</v>
      </c>
    </row>
    <row r="522" spans="2:51" s="8" customFormat="1" ht="12">
      <c r="B522" s="129"/>
      <c r="D522" s="107" t="s">
        <v>97</v>
      </c>
      <c r="E522" s="130" t="s">
        <v>0</v>
      </c>
      <c r="F522" s="131" t="s">
        <v>517</v>
      </c>
      <c r="H522" s="132">
        <v>146.53999999999976</v>
      </c>
      <c r="I522" s="133"/>
      <c r="L522" s="129"/>
      <c r="M522" s="134"/>
      <c r="N522" s="135"/>
      <c r="O522" s="135"/>
      <c r="P522" s="135"/>
      <c r="Q522" s="135"/>
      <c r="R522" s="135"/>
      <c r="S522" s="135"/>
      <c r="T522" s="136"/>
      <c r="AT522" s="130" t="s">
        <v>97</v>
      </c>
      <c r="AU522" s="130" t="s">
        <v>46</v>
      </c>
      <c r="AV522" s="8" t="s">
        <v>93</v>
      </c>
      <c r="AW522" s="8" t="s">
        <v>22</v>
      </c>
      <c r="AX522" s="8" t="s">
        <v>44</v>
      </c>
      <c r="AY522" s="130" t="s">
        <v>86</v>
      </c>
    </row>
    <row r="523" spans="2:65" s="1" customFormat="1" ht="24" customHeight="1">
      <c r="B523" s="93"/>
      <c r="C523" s="94" t="s">
        <v>681</v>
      </c>
      <c r="D523" s="94" t="s">
        <v>88</v>
      </c>
      <c r="E523" s="95" t="s">
        <v>682</v>
      </c>
      <c r="F523" s="96" t="s">
        <v>683</v>
      </c>
      <c r="G523" s="97" t="s">
        <v>200</v>
      </c>
      <c r="H523" s="98">
        <v>148.25</v>
      </c>
      <c r="I523" s="99"/>
      <c r="J523" s="100">
        <f>ROUND(I523*H523,2)</f>
        <v>0</v>
      </c>
      <c r="K523" s="96" t="s">
        <v>92</v>
      </c>
      <c r="L523" s="18"/>
      <c r="M523" s="101" t="s">
        <v>0</v>
      </c>
      <c r="N523" s="102" t="s">
        <v>30</v>
      </c>
      <c r="O523" s="26"/>
      <c r="P523" s="103">
        <f>O523*H523</f>
        <v>0</v>
      </c>
      <c r="Q523" s="103">
        <v>0.00535</v>
      </c>
      <c r="R523" s="103">
        <f>Q523*H523</f>
        <v>0.7931374999999999</v>
      </c>
      <c r="S523" s="103">
        <v>0</v>
      </c>
      <c r="T523" s="104">
        <f>S523*H523</f>
        <v>0</v>
      </c>
      <c r="AR523" s="105" t="s">
        <v>176</v>
      </c>
      <c r="AT523" s="105" t="s">
        <v>88</v>
      </c>
      <c r="AU523" s="105" t="s">
        <v>46</v>
      </c>
      <c r="AY523" s="9" t="s">
        <v>86</v>
      </c>
      <c r="BE523" s="106">
        <f>IF(N523="základní",J523,0)</f>
        <v>0</v>
      </c>
      <c r="BF523" s="106">
        <f>IF(N523="snížená",J523,0)</f>
        <v>0</v>
      </c>
      <c r="BG523" s="106">
        <f>IF(N523="zákl. přenesená",J523,0)</f>
        <v>0</v>
      </c>
      <c r="BH523" s="106">
        <f>IF(N523="sníž. přenesená",J523,0)</f>
        <v>0</v>
      </c>
      <c r="BI523" s="106">
        <f>IF(N523="nulová",J523,0)</f>
        <v>0</v>
      </c>
      <c r="BJ523" s="9" t="s">
        <v>44</v>
      </c>
      <c r="BK523" s="106">
        <f>ROUND(I523*H523,2)</f>
        <v>0</v>
      </c>
      <c r="BL523" s="9" t="s">
        <v>176</v>
      </c>
      <c r="BM523" s="105" t="s">
        <v>684</v>
      </c>
    </row>
    <row r="524" spans="2:47" s="1" customFormat="1" ht="29.25">
      <c r="B524" s="18"/>
      <c r="D524" s="107" t="s">
        <v>95</v>
      </c>
      <c r="F524" s="108" t="s">
        <v>685</v>
      </c>
      <c r="I524" s="38"/>
      <c r="L524" s="18"/>
      <c r="M524" s="109"/>
      <c r="N524" s="26"/>
      <c r="O524" s="26"/>
      <c r="P524" s="26"/>
      <c r="Q524" s="26"/>
      <c r="R524" s="26"/>
      <c r="S524" s="26"/>
      <c r="T524" s="27"/>
      <c r="AT524" s="9" t="s">
        <v>95</v>
      </c>
      <c r="AU524" s="9" t="s">
        <v>46</v>
      </c>
    </row>
    <row r="525" spans="2:51" s="7" customFormat="1" ht="12">
      <c r="B525" s="110"/>
      <c r="D525" s="107" t="s">
        <v>97</v>
      </c>
      <c r="E525" s="111" t="s">
        <v>0</v>
      </c>
      <c r="F525" s="112" t="s">
        <v>686</v>
      </c>
      <c r="H525" s="113">
        <v>1.1</v>
      </c>
      <c r="I525" s="114"/>
      <c r="L525" s="110"/>
      <c r="M525" s="115"/>
      <c r="N525" s="116"/>
      <c r="O525" s="116"/>
      <c r="P525" s="116"/>
      <c r="Q525" s="116"/>
      <c r="R525" s="116"/>
      <c r="S525" s="116"/>
      <c r="T525" s="117"/>
      <c r="AT525" s="111" t="s">
        <v>97</v>
      </c>
      <c r="AU525" s="111" t="s">
        <v>46</v>
      </c>
      <c r="AV525" s="7" t="s">
        <v>46</v>
      </c>
      <c r="AW525" s="7" t="s">
        <v>22</v>
      </c>
      <c r="AX525" s="7" t="s">
        <v>43</v>
      </c>
      <c r="AY525" s="111" t="s">
        <v>86</v>
      </c>
    </row>
    <row r="526" spans="2:51" s="7" customFormat="1" ht="12">
      <c r="B526" s="110"/>
      <c r="D526" s="107" t="s">
        <v>97</v>
      </c>
      <c r="E526" s="111" t="s">
        <v>0</v>
      </c>
      <c r="F526" s="112" t="s">
        <v>687</v>
      </c>
      <c r="H526" s="113">
        <v>1.1</v>
      </c>
      <c r="I526" s="114"/>
      <c r="L526" s="110"/>
      <c r="M526" s="115"/>
      <c r="N526" s="116"/>
      <c r="O526" s="116"/>
      <c r="P526" s="116"/>
      <c r="Q526" s="116"/>
      <c r="R526" s="116"/>
      <c r="S526" s="116"/>
      <c r="T526" s="117"/>
      <c r="AT526" s="111" t="s">
        <v>97</v>
      </c>
      <c r="AU526" s="111" t="s">
        <v>46</v>
      </c>
      <c r="AV526" s="7" t="s">
        <v>46</v>
      </c>
      <c r="AW526" s="7" t="s">
        <v>22</v>
      </c>
      <c r="AX526" s="7" t="s">
        <v>43</v>
      </c>
      <c r="AY526" s="111" t="s">
        <v>86</v>
      </c>
    </row>
    <row r="527" spans="2:51" s="7" customFormat="1" ht="12">
      <c r="B527" s="110"/>
      <c r="D527" s="107" t="s">
        <v>97</v>
      </c>
      <c r="E527" s="111" t="s">
        <v>0</v>
      </c>
      <c r="F527" s="112" t="s">
        <v>688</v>
      </c>
      <c r="H527" s="113">
        <v>1.1</v>
      </c>
      <c r="I527" s="114"/>
      <c r="L527" s="110"/>
      <c r="M527" s="115"/>
      <c r="N527" s="116"/>
      <c r="O527" s="116"/>
      <c r="P527" s="116"/>
      <c r="Q527" s="116"/>
      <c r="R527" s="116"/>
      <c r="S527" s="116"/>
      <c r="T527" s="117"/>
      <c r="AT527" s="111" t="s">
        <v>97</v>
      </c>
      <c r="AU527" s="111" t="s">
        <v>46</v>
      </c>
      <c r="AV527" s="7" t="s">
        <v>46</v>
      </c>
      <c r="AW527" s="7" t="s">
        <v>22</v>
      </c>
      <c r="AX527" s="7" t="s">
        <v>43</v>
      </c>
      <c r="AY527" s="111" t="s">
        <v>86</v>
      </c>
    </row>
    <row r="528" spans="2:51" s="7" customFormat="1" ht="22.5">
      <c r="B528" s="110"/>
      <c r="D528" s="107" t="s">
        <v>97</v>
      </c>
      <c r="E528" s="111" t="s">
        <v>0</v>
      </c>
      <c r="F528" s="112" t="s">
        <v>689</v>
      </c>
      <c r="H528" s="113">
        <v>1.25</v>
      </c>
      <c r="I528" s="114"/>
      <c r="L528" s="110"/>
      <c r="M528" s="115"/>
      <c r="N528" s="116"/>
      <c r="O528" s="116"/>
      <c r="P528" s="116"/>
      <c r="Q528" s="116"/>
      <c r="R528" s="116"/>
      <c r="S528" s="116"/>
      <c r="T528" s="117"/>
      <c r="AT528" s="111" t="s">
        <v>97</v>
      </c>
      <c r="AU528" s="111" t="s">
        <v>46</v>
      </c>
      <c r="AV528" s="7" t="s">
        <v>46</v>
      </c>
      <c r="AW528" s="7" t="s">
        <v>22</v>
      </c>
      <c r="AX528" s="7" t="s">
        <v>43</v>
      </c>
      <c r="AY528" s="111" t="s">
        <v>86</v>
      </c>
    </row>
    <row r="529" spans="2:51" s="7" customFormat="1" ht="22.5">
      <c r="B529" s="110"/>
      <c r="D529" s="107" t="s">
        <v>97</v>
      </c>
      <c r="E529" s="111" t="s">
        <v>0</v>
      </c>
      <c r="F529" s="112" t="s">
        <v>690</v>
      </c>
      <c r="H529" s="113">
        <v>1.25</v>
      </c>
      <c r="I529" s="114"/>
      <c r="L529" s="110"/>
      <c r="M529" s="115"/>
      <c r="N529" s="116"/>
      <c r="O529" s="116"/>
      <c r="P529" s="116"/>
      <c r="Q529" s="116"/>
      <c r="R529" s="116"/>
      <c r="S529" s="116"/>
      <c r="T529" s="117"/>
      <c r="AT529" s="111" t="s">
        <v>97</v>
      </c>
      <c r="AU529" s="111" t="s">
        <v>46</v>
      </c>
      <c r="AV529" s="7" t="s">
        <v>46</v>
      </c>
      <c r="AW529" s="7" t="s">
        <v>22</v>
      </c>
      <c r="AX529" s="7" t="s">
        <v>43</v>
      </c>
      <c r="AY529" s="111" t="s">
        <v>86</v>
      </c>
    </row>
    <row r="530" spans="2:51" s="7" customFormat="1" ht="22.5">
      <c r="B530" s="110"/>
      <c r="D530" s="107" t="s">
        <v>97</v>
      </c>
      <c r="E530" s="111" t="s">
        <v>0</v>
      </c>
      <c r="F530" s="112" t="s">
        <v>691</v>
      </c>
      <c r="H530" s="113">
        <v>1.25</v>
      </c>
      <c r="I530" s="114"/>
      <c r="L530" s="110"/>
      <c r="M530" s="115"/>
      <c r="N530" s="116"/>
      <c r="O530" s="116"/>
      <c r="P530" s="116"/>
      <c r="Q530" s="116"/>
      <c r="R530" s="116"/>
      <c r="S530" s="116"/>
      <c r="T530" s="117"/>
      <c r="AT530" s="111" t="s">
        <v>97</v>
      </c>
      <c r="AU530" s="111" t="s">
        <v>46</v>
      </c>
      <c r="AV530" s="7" t="s">
        <v>46</v>
      </c>
      <c r="AW530" s="7" t="s">
        <v>22</v>
      </c>
      <c r="AX530" s="7" t="s">
        <v>43</v>
      </c>
      <c r="AY530" s="111" t="s">
        <v>86</v>
      </c>
    </row>
    <row r="531" spans="2:51" s="7" customFormat="1" ht="22.5">
      <c r="B531" s="110"/>
      <c r="D531" s="107" t="s">
        <v>97</v>
      </c>
      <c r="E531" s="111" t="s">
        <v>0</v>
      </c>
      <c r="F531" s="112" t="s">
        <v>692</v>
      </c>
      <c r="H531" s="113">
        <v>1.25</v>
      </c>
      <c r="I531" s="114"/>
      <c r="L531" s="110"/>
      <c r="M531" s="115"/>
      <c r="N531" s="116"/>
      <c r="O531" s="116"/>
      <c r="P531" s="116"/>
      <c r="Q531" s="116"/>
      <c r="R531" s="116"/>
      <c r="S531" s="116"/>
      <c r="T531" s="117"/>
      <c r="AT531" s="111" t="s">
        <v>97</v>
      </c>
      <c r="AU531" s="111" t="s">
        <v>46</v>
      </c>
      <c r="AV531" s="7" t="s">
        <v>46</v>
      </c>
      <c r="AW531" s="7" t="s">
        <v>22</v>
      </c>
      <c r="AX531" s="7" t="s">
        <v>43</v>
      </c>
      <c r="AY531" s="111" t="s">
        <v>86</v>
      </c>
    </row>
    <row r="532" spans="2:51" s="7" customFormat="1" ht="22.5">
      <c r="B532" s="110"/>
      <c r="D532" s="107" t="s">
        <v>97</v>
      </c>
      <c r="E532" s="111" t="s">
        <v>0</v>
      </c>
      <c r="F532" s="112" t="s">
        <v>693</v>
      </c>
      <c r="H532" s="113">
        <v>1.25</v>
      </c>
      <c r="I532" s="114"/>
      <c r="L532" s="110"/>
      <c r="M532" s="115"/>
      <c r="N532" s="116"/>
      <c r="O532" s="116"/>
      <c r="P532" s="116"/>
      <c r="Q532" s="116"/>
      <c r="R532" s="116"/>
      <c r="S532" s="116"/>
      <c r="T532" s="117"/>
      <c r="AT532" s="111" t="s">
        <v>97</v>
      </c>
      <c r="AU532" s="111" t="s">
        <v>46</v>
      </c>
      <c r="AV532" s="7" t="s">
        <v>46</v>
      </c>
      <c r="AW532" s="7" t="s">
        <v>22</v>
      </c>
      <c r="AX532" s="7" t="s">
        <v>43</v>
      </c>
      <c r="AY532" s="111" t="s">
        <v>86</v>
      </c>
    </row>
    <row r="533" spans="2:51" s="7" customFormat="1" ht="22.5">
      <c r="B533" s="110"/>
      <c r="D533" s="107" t="s">
        <v>97</v>
      </c>
      <c r="E533" s="111" t="s">
        <v>0</v>
      </c>
      <c r="F533" s="112" t="s">
        <v>694</v>
      </c>
      <c r="H533" s="113">
        <v>1.25</v>
      </c>
      <c r="I533" s="114"/>
      <c r="L533" s="110"/>
      <c r="M533" s="115"/>
      <c r="N533" s="116"/>
      <c r="O533" s="116"/>
      <c r="P533" s="116"/>
      <c r="Q533" s="116"/>
      <c r="R533" s="116"/>
      <c r="S533" s="116"/>
      <c r="T533" s="117"/>
      <c r="AT533" s="111" t="s">
        <v>97</v>
      </c>
      <c r="AU533" s="111" t="s">
        <v>46</v>
      </c>
      <c r="AV533" s="7" t="s">
        <v>46</v>
      </c>
      <c r="AW533" s="7" t="s">
        <v>22</v>
      </c>
      <c r="AX533" s="7" t="s">
        <v>43</v>
      </c>
      <c r="AY533" s="111" t="s">
        <v>86</v>
      </c>
    </row>
    <row r="534" spans="2:51" s="7" customFormat="1" ht="22.5">
      <c r="B534" s="110"/>
      <c r="D534" s="107" t="s">
        <v>97</v>
      </c>
      <c r="E534" s="111" t="s">
        <v>0</v>
      </c>
      <c r="F534" s="112" t="s">
        <v>695</v>
      </c>
      <c r="H534" s="113">
        <v>1.25</v>
      </c>
      <c r="I534" s="114"/>
      <c r="L534" s="110"/>
      <c r="M534" s="115"/>
      <c r="N534" s="116"/>
      <c r="O534" s="116"/>
      <c r="P534" s="116"/>
      <c r="Q534" s="116"/>
      <c r="R534" s="116"/>
      <c r="S534" s="116"/>
      <c r="T534" s="117"/>
      <c r="AT534" s="111" t="s">
        <v>97</v>
      </c>
      <c r="AU534" s="111" t="s">
        <v>46</v>
      </c>
      <c r="AV534" s="7" t="s">
        <v>46</v>
      </c>
      <c r="AW534" s="7" t="s">
        <v>22</v>
      </c>
      <c r="AX534" s="7" t="s">
        <v>43</v>
      </c>
      <c r="AY534" s="111" t="s">
        <v>86</v>
      </c>
    </row>
    <row r="535" spans="2:51" s="7" customFormat="1" ht="22.5">
      <c r="B535" s="110"/>
      <c r="D535" s="107" t="s">
        <v>97</v>
      </c>
      <c r="E535" s="111" t="s">
        <v>0</v>
      </c>
      <c r="F535" s="112" t="s">
        <v>696</v>
      </c>
      <c r="H535" s="113">
        <v>1.25</v>
      </c>
      <c r="I535" s="114"/>
      <c r="L535" s="110"/>
      <c r="M535" s="115"/>
      <c r="N535" s="116"/>
      <c r="O535" s="116"/>
      <c r="P535" s="116"/>
      <c r="Q535" s="116"/>
      <c r="R535" s="116"/>
      <c r="S535" s="116"/>
      <c r="T535" s="117"/>
      <c r="AT535" s="111" t="s">
        <v>97</v>
      </c>
      <c r="AU535" s="111" t="s">
        <v>46</v>
      </c>
      <c r="AV535" s="7" t="s">
        <v>46</v>
      </c>
      <c r="AW535" s="7" t="s">
        <v>22</v>
      </c>
      <c r="AX535" s="7" t="s">
        <v>43</v>
      </c>
      <c r="AY535" s="111" t="s">
        <v>86</v>
      </c>
    </row>
    <row r="536" spans="2:51" s="7" customFormat="1" ht="22.5">
      <c r="B536" s="110"/>
      <c r="D536" s="107" t="s">
        <v>97</v>
      </c>
      <c r="E536" s="111" t="s">
        <v>0</v>
      </c>
      <c r="F536" s="112" t="s">
        <v>570</v>
      </c>
      <c r="H536" s="113">
        <v>2.25</v>
      </c>
      <c r="I536" s="114"/>
      <c r="L536" s="110"/>
      <c r="M536" s="115"/>
      <c r="N536" s="116"/>
      <c r="O536" s="116"/>
      <c r="P536" s="116"/>
      <c r="Q536" s="116"/>
      <c r="R536" s="116"/>
      <c r="S536" s="116"/>
      <c r="T536" s="117"/>
      <c r="AT536" s="111" t="s">
        <v>97</v>
      </c>
      <c r="AU536" s="111" t="s">
        <v>46</v>
      </c>
      <c r="AV536" s="7" t="s">
        <v>46</v>
      </c>
      <c r="AW536" s="7" t="s">
        <v>22</v>
      </c>
      <c r="AX536" s="7" t="s">
        <v>43</v>
      </c>
      <c r="AY536" s="111" t="s">
        <v>86</v>
      </c>
    </row>
    <row r="537" spans="2:51" s="7" customFormat="1" ht="22.5">
      <c r="B537" s="110"/>
      <c r="D537" s="107" t="s">
        <v>97</v>
      </c>
      <c r="E537" s="111" t="s">
        <v>0</v>
      </c>
      <c r="F537" s="112" t="s">
        <v>571</v>
      </c>
      <c r="H537" s="113">
        <v>2.25</v>
      </c>
      <c r="I537" s="114"/>
      <c r="L537" s="110"/>
      <c r="M537" s="115"/>
      <c r="N537" s="116"/>
      <c r="O537" s="116"/>
      <c r="P537" s="116"/>
      <c r="Q537" s="116"/>
      <c r="R537" s="116"/>
      <c r="S537" s="116"/>
      <c r="T537" s="117"/>
      <c r="AT537" s="111" t="s">
        <v>97</v>
      </c>
      <c r="AU537" s="111" t="s">
        <v>46</v>
      </c>
      <c r="AV537" s="7" t="s">
        <v>46</v>
      </c>
      <c r="AW537" s="7" t="s">
        <v>22</v>
      </c>
      <c r="AX537" s="7" t="s">
        <v>43</v>
      </c>
      <c r="AY537" s="111" t="s">
        <v>86</v>
      </c>
    </row>
    <row r="538" spans="2:51" s="7" customFormat="1" ht="22.5">
      <c r="B538" s="110"/>
      <c r="D538" s="107" t="s">
        <v>97</v>
      </c>
      <c r="E538" s="111" t="s">
        <v>0</v>
      </c>
      <c r="F538" s="112" t="s">
        <v>572</v>
      </c>
      <c r="H538" s="113">
        <v>2.25</v>
      </c>
      <c r="I538" s="114"/>
      <c r="L538" s="110"/>
      <c r="M538" s="115"/>
      <c r="N538" s="116"/>
      <c r="O538" s="116"/>
      <c r="P538" s="116"/>
      <c r="Q538" s="116"/>
      <c r="R538" s="116"/>
      <c r="S538" s="116"/>
      <c r="T538" s="117"/>
      <c r="AT538" s="111" t="s">
        <v>97</v>
      </c>
      <c r="AU538" s="111" t="s">
        <v>46</v>
      </c>
      <c r="AV538" s="7" t="s">
        <v>46</v>
      </c>
      <c r="AW538" s="7" t="s">
        <v>22</v>
      </c>
      <c r="AX538" s="7" t="s">
        <v>43</v>
      </c>
      <c r="AY538" s="111" t="s">
        <v>86</v>
      </c>
    </row>
    <row r="539" spans="2:51" s="7" customFormat="1" ht="22.5">
      <c r="B539" s="110"/>
      <c r="D539" s="107" t="s">
        <v>97</v>
      </c>
      <c r="E539" s="111" t="s">
        <v>0</v>
      </c>
      <c r="F539" s="112" t="s">
        <v>697</v>
      </c>
      <c r="H539" s="113">
        <v>3.85</v>
      </c>
      <c r="I539" s="114"/>
      <c r="L539" s="110"/>
      <c r="M539" s="115"/>
      <c r="N539" s="116"/>
      <c r="O539" s="116"/>
      <c r="P539" s="116"/>
      <c r="Q539" s="116"/>
      <c r="R539" s="116"/>
      <c r="S539" s="116"/>
      <c r="T539" s="117"/>
      <c r="AT539" s="111" t="s">
        <v>97</v>
      </c>
      <c r="AU539" s="111" t="s">
        <v>46</v>
      </c>
      <c r="AV539" s="7" t="s">
        <v>46</v>
      </c>
      <c r="AW539" s="7" t="s">
        <v>22</v>
      </c>
      <c r="AX539" s="7" t="s">
        <v>43</v>
      </c>
      <c r="AY539" s="111" t="s">
        <v>86</v>
      </c>
    </row>
    <row r="540" spans="2:51" s="7" customFormat="1" ht="22.5">
      <c r="B540" s="110"/>
      <c r="D540" s="107" t="s">
        <v>97</v>
      </c>
      <c r="E540" s="111" t="s">
        <v>0</v>
      </c>
      <c r="F540" s="112" t="s">
        <v>698</v>
      </c>
      <c r="H540" s="113">
        <v>2.25</v>
      </c>
      <c r="I540" s="114"/>
      <c r="L540" s="110"/>
      <c r="M540" s="115"/>
      <c r="N540" s="116"/>
      <c r="O540" s="116"/>
      <c r="P540" s="116"/>
      <c r="Q540" s="116"/>
      <c r="R540" s="116"/>
      <c r="S540" s="116"/>
      <c r="T540" s="117"/>
      <c r="AT540" s="111" t="s">
        <v>97</v>
      </c>
      <c r="AU540" s="111" t="s">
        <v>46</v>
      </c>
      <c r="AV540" s="7" t="s">
        <v>46</v>
      </c>
      <c r="AW540" s="7" t="s">
        <v>22</v>
      </c>
      <c r="AX540" s="7" t="s">
        <v>43</v>
      </c>
      <c r="AY540" s="111" t="s">
        <v>86</v>
      </c>
    </row>
    <row r="541" spans="2:51" s="7" customFormat="1" ht="22.5">
      <c r="B541" s="110"/>
      <c r="D541" s="107" t="s">
        <v>97</v>
      </c>
      <c r="E541" s="111" t="s">
        <v>0</v>
      </c>
      <c r="F541" s="112" t="s">
        <v>699</v>
      </c>
      <c r="H541" s="113">
        <v>2.25</v>
      </c>
      <c r="I541" s="114"/>
      <c r="L541" s="110"/>
      <c r="M541" s="115"/>
      <c r="N541" s="116"/>
      <c r="O541" s="116"/>
      <c r="P541" s="116"/>
      <c r="Q541" s="116"/>
      <c r="R541" s="116"/>
      <c r="S541" s="116"/>
      <c r="T541" s="117"/>
      <c r="AT541" s="111" t="s">
        <v>97</v>
      </c>
      <c r="AU541" s="111" t="s">
        <v>46</v>
      </c>
      <c r="AV541" s="7" t="s">
        <v>46</v>
      </c>
      <c r="AW541" s="7" t="s">
        <v>22</v>
      </c>
      <c r="AX541" s="7" t="s">
        <v>43</v>
      </c>
      <c r="AY541" s="111" t="s">
        <v>86</v>
      </c>
    </row>
    <row r="542" spans="2:51" s="7" customFormat="1" ht="22.5">
      <c r="B542" s="110"/>
      <c r="D542" s="107" t="s">
        <v>97</v>
      </c>
      <c r="E542" s="111" t="s">
        <v>0</v>
      </c>
      <c r="F542" s="112" t="s">
        <v>700</v>
      </c>
      <c r="H542" s="113">
        <v>2.25</v>
      </c>
      <c r="I542" s="114"/>
      <c r="L542" s="110"/>
      <c r="M542" s="115"/>
      <c r="N542" s="116"/>
      <c r="O542" s="116"/>
      <c r="P542" s="116"/>
      <c r="Q542" s="116"/>
      <c r="R542" s="116"/>
      <c r="S542" s="116"/>
      <c r="T542" s="117"/>
      <c r="AT542" s="111" t="s">
        <v>97</v>
      </c>
      <c r="AU542" s="111" t="s">
        <v>46</v>
      </c>
      <c r="AV542" s="7" t="s">
        <v>46</v>
      </c>
      <c r="AW542" s="7" t="s">
        <v>22</v>
      </c>
      <c r="AX542" s="7" t="s">
        <v>43</v>
      </c>
      <c r="AY542" s="111" t="s">
        <v>86</v>
      </c>
    </row>
    <row r="543" spans="2:51" s="7" customFormat="1" ht="22.5">
      <c r="B543" s="110"/>
      <c r="D543" s="107" t="s">
        <v>97</v>
      </c>
      <c r="E543" s="111" t="s">
        <v>0</v>
      </c>
      <c r="F543" s="112" t="s">
        <v>701</v>
      </c>
      <c r="H543" s="113">
        <v>2.25</v>
      </c>
      <c r="I543" s="114"/>
      <c r="L543" s="110"/>
      <c r="M543" s="115"/>
      <c r="N543" s="116"/>
      <c r="O543" s="116"/>
      <c r="P543" s="116"/>
      <c r="Q543" s="116"/>
      <c r="R543" s="116"/>
      <c r="S543" s="116"/>
      <c r="T543" s="117"/>
      <c r="AT543" s="111" t="s">
        <v>97</v>
      </c>
      <c r="AU543" s="111" t="s">
        <v>46</v>
      </c>
      <c r="AV543" s="7" t="s">
        <v>46</v>
      </c>
      <c r="AW543" s="7" t="s">
        <v>22</v>
      </c>
      <c r="AX543" s="7" t="s">
        <v>43</v>
      </c>
      <c r="AY543" s="111" t="s">
        <v>86</v>
      </c>
    </row>
    <row r="544" spans="2:51" s="7" customFormat="1" ht="22.5">
      <c r="B544" s="110"/>
      <c r="D544" s="107" t="s">
        <v>97</v>
      </c>
      <c r="E544" s="111" t="s">
        <v>0</v>
      </c>
      <c r="F544" s="112" t="s">
        <v>702</v>
      </c>
      <c r="H544" s="113">
        <v>2.25</v>
      </c>
      <c r="I544" s="114"/>
      <c r="L544" s="110"/>
      <c r="M544" s="115"/>
      <c r="N544" s="116"/>
      <c r="O544" s="116"/>
      <c r="P544" s="116"/>
      <c r="Q544" s="116"/>
      <c r="R544" s="116"/>
      <c r="S544" s="116"/>
      <c r="T544" s="117"/>
      <c r="AT544" s="111" t="s">
        <v>97</v>
      </c>
      <c r="AU544" s="111" t="s">
        <v>46</v>
      </c>
      <c r="AV544" s="7" t="s">
        <v>46</v>
      </c>
      <c r="AW544" s="7" t="s">
        <v>22</v>
      </c>
      <c r="AX544" s="7" t="s">
        <v>43</v>
      </c>
      <c r="AY544" s="111" t="s">
        <v>86</v>
      </c>
    </row>
    <row r="545" spans="2:51" s="7" customFormat="1" ht="22.5">
      <c r="B545" s="110"/>
      <c r="D545" s="107" t="s">
        <v>97</v>
      </c>
      <c r="E545" s="111" t="s">
        <v>0</v>
      </c>
      <c r="F545" s="112" t="s">
        <v>703</v>
      </c>
      <c r="H545" s="113">
        <v>2.25</v>
      </c>
      <c r="I545" s="114"/>
      <c r="L545" s="110"/>
      <c r="M545" s="115"/>
      <c r="N545" s="116"/>
      <c r="O545" s="116"/>
      <c r="P545" s="116"/>
      <c r="Q545" s="116"/>
      <c r="R545" s="116"/>
      <c r="S545" s="116"/>
      <c r="T545" s="117"/>
      <c r="AT545" s="111" t="s">
        <v>97</v>
      </c>
      <c r="AU545" s="111" t="s">
        <v>46</v>
      </c>
      <c r="AV545" s="7" t="s">
        <v>46</v>
      </c>
      <c r="AW545" s="7" t="s">
        <v>22</v>
      </c>
      <c r="AX545" s="7" t="s">
        <v>43</v>
      </c>
      <c r="AY545" s="111" t="s">
        <v>86</v>
      </c>
    </row>
    <row r="546" spans="2:51" s="7" customFormat="1" ht="22.5">
      <c r="B546" s="110"/>
      <c r="D546" s="107" t="s">
        <v>97</v>
      </c>
      <c r="E546" s="111" t="s">
        <v>0</v>
      </c>
      <c r="F546" s="112" t="s">
        <v>704</v>
      </c>
      <c r="H546" s="113">
        <v>2.25</v>
      </c>
      <c r="I546" s="114"/>
      <c r="L546" s="110"/>
      <c r="M546" s="115"/>
      <c r="N546" s="116"/>
      <c r="O546" s="116"/>
      <c r="P546" s="116"/>
      <c r="Q546" s="116"/>
      <c r="R546" s="116"/>
      <c r="S546" s="116"/>
      <c r="T546" s="117"/>
      <c r="AT546" s="111" t="s">
        <v>97</v>
      </c>
      <c r="AU546" s="111" t="s">
        <v>46</v>
      </c>
      <c r="AV546" s="7" t="s">
        <v>46</v>
      </c>
      <c r="AW546" s="7" t="s">
        <v>22</v>
      </c>
      <c r="AX546" s="7" t="s">
        <v>43</v>
      </c>
      <c r="AY546" s="111" t="s">
        <v>86</v>
      </c>
    </row>
    <row r="547" spans="2:51" s="7" customFormat="1" ht="22.5">
      <c r="B547" s="110"/>
      <c r="D547" s="107" t="s">
        <v>97</v>
      </c>
      <c r="E547" s="111" t="s">
        <v>0</v>
      </c>
      <c r="F547" s="112" t="s">
        <v>705</v>
      </c>
      <c r="H547" s="113">
        <v>2.25</v>
      </c>
      <c r="I547" s="114"/>
      <c r="L547" s="110"/>
      <c r="M547" s="115"/>
      <c r="N547" s="116"/>
      <c r="O547" s="116"/>
      <c r="P547" s="116"/>
      <c r="Q547" s="116"/>
      <c r="R547" s="116"/>
      <c r="S547" s="116"/>
      <c r="T547" s="117"/>
      <c r="AT547" s="111" t="s">
        <v>97</v>
      </c>
      <c r="AU547" s="111" t="s">
        <v>46</v>
      </c>
      <c r="AV547" s="7" t="s">
        <v>46</v>
      </c>
      <c r="AW547" s="7" t="s">
        <v>22</v>
      </c>
      <c r="AX547" s="7" t="s">
        <v>43</v>
      </c>
      <c r="AY547" s="111" t="s">
        <v>86</v>
      </c>
    </row>
    <row r="548" spans="2:51" s="7" customFormat="1" ht="22.5">
      <c r="B548" s="110"/>
      <c r="D548" s="107" t="s">
        <v>97</v>
      </c>
      <c r="E548" s="111" t="s">
        <v>0</v>
      </c>
      <c r="F548" s="112" t="s">
        <v>706</v>
      </c>
      <c r="H548" s="113">
        <v>2.25</v>
      </c>
      <c r="I548" s="114"/>
      <c r="L548" s="110"/>
      <c r="M548" s="115"/>
      <c r="N548" s="116"/>
      <c r="O548" s="116"/>
      <c r="P548" s="116"/>
      <c r="Q548" s="116"/>
      <c r="R548" s="116"/>
      <c r="S548" s="116"/>
      <c r="T548" s="117"/>
      <c r="AT548" s="111" t="s">
        <v>97</v>
      </c>
      <c r="AU548" s="111" t="s">
        <v>46</v>
      </c>
      <c r="AV548" s="7" t="s">
        <v>46</v>
      </c>
      <c r="AW548" s="7" t="s">
        <v>22</v>
      </c>
      <c r="AX548" s="7" t="s">
        <v>43</v>
      </c>
      <c r="AY548" s="111" t="s">
        <v>86</v>
      </c>
    </row>
    <row r="549" spans="2:51" s="7" customFormat="1" ht="22.5">
      <c r="B549" s="110"/>
      <c r="D549" s="107" t="s">
        <v>97</v>
      </c>
      <c r="E549" s="111" t="s">
        <v>0</v>
      </c>
      <c r="F549" s="112" t="s">
        <v>707</v>
      </c>
      <c r="H549" s="113">
        <v>2.25</v>
      </c>
      <c r="I549" s="114"/>
      <c r="L549" s="110"/>
      <c r="M549" s="115"/>
      <c r="N549" s="116"/>
      <c r="O549" s="116"/>
      <c r="P549" s="116"/>
      <c r="Q549" s="116"/>
      <c r="R549" s="116"/>
      <c r="S549" s="116"/>
      <c r="T549" s="117"/>
      <c r="AT549" s="111" t="s">
        <v>97</v>
      </c>
      <c r="AU549" s="111" t="s">
        <v>46</v>
      </c>
      <c r="AV549" s="7" t="s">
        <v>46</v>
      </c>
      <c r="AW549" s="7" t="s">
        <v>22</v>
      </c>
      <c r="AX549" s="7" t="s">
        <v>43</v>
      </c>
      <c r="AY549" s="111" t="s">
        <v>86</v>
      </c>
    </row>
    <row r="550" spans="2:51" s="7" customFormat="1" ht="22.5">
      <c r="B550" s="110"/>
      <c r="D550" s="107" t="s">
        <v>97</v>
      </c>
      <c r="E550" s="111" t="s">
        <v>0</v>
      </c>
      <c r="F550" s="112" t="s">
        <v>708</v>
      </c>
      <c r="H550" s="113">
        <v>2.25</v>
      </c>
      <c r="I550" s="114"/>
      <c r="L550" s="110"/>
      <c r="M550" s="115"/>
      <c r="N550" s="116"/>
      <c r="O550" s="116"/>
      <c r="P550" s="116"/>
      <c r="Q550" s="116"/>
      <c r="R550" s="116"/>
      <c r="S550" s="116"/>
      <c r="T550" s="117"/>
      <c r="AT550" s="111" t="s">
        <v>97</v>
      </c>
      <c r="AU550" s="111" t="s">
        <v>46</v>
      </c>
      <c r="AV550" s="7" t="s">
        <v>46</v>
      </c>
      <c r="AW550" s="7" t="s">
        <v>22</v>
      </c>
      <c r="AX550" s="7" t="s">
        <v>43</v>
      </c>
      <c r="AY550" s="111" t="s">
        <v>86</v>
      </c>
    </row>
    <row r="551" spans="2:51" s="7" customFormat="1" ht="22.5">
      <c r="B551" s="110"/>
      <c r="D551" s="107" t="s">
        <v>97</v>
      </c>
      <c r="E551" s="111" t="s">
        <v>0</v>
      </c>
      <c r="F551" s="112" t="s">
        <v>709</v>
      </c>
      <c r="H551" s="113">
        <v>2.25</v>
      </c>
      <c r="I551" s="114"/>
      <c r="L551" s="110"/>
      <c r="M551" s="115"/>
      <c r="N551" s="116"/>
      <c r="O551" s="116"/>
      <c r="P551" s="116"/>
      <c r="Q551" s="116"/>
      <c r="R551" s="116"/>
      <c r="S551" s="116"/>
      <c r="T551" s="117"/>
      <c r="AT551" s="111" t="s">
        <v>97</v>
      </c>
      <c r="AU551" s="111" t="s">
        <v>46</v>
      </c>
      <c r="AV551" s="7" t="s">
        <v>46</v>
      </c>
      <c r="AW551" s="7" t="s">
        <v>22</v>
      </c>
      <c r="AX551" s="7" t="s">
        <v>43</v>
      </c>
      <c r="AY551" s="111" t="s">
        <v>86</v>
      </c>
    </row>
    <row r="552" spans="2:51" s="7" customFormat="1" ht="22.5">
      <c r="B552" s="110"/>
      <c r="D552" s="107" t="s">
        <v>97</v>
      </c>
      <c r="E552" s="111" t="s">
        <v>0</v>
      </c>
      <c r="F552" s="112" t="s">
        <v>710</v>
      </c>
      <c r="H552" s="113">
        <v>2.25</v>
      </c>
      <c r="I552" s="114"/>
      <c r="L552" s="110"/>
      <c r="M552" s="115"/>
      <c r="N552" s="116"/>
      <c r="O552" s="116"/>
      <c r="P552" s="116"/>
      <c r="Q552" s="116"/>
      <c r="R552" s="116"/>
      <c r="S552" s="116"/>
      <c r="T552" s="117"/>
      <c r="AT552" s="111" t="s">
        <v>97</v>
      </c>
      <c r="AU552" s="111" t="s">
        <v>46</v>
      </c>
      <c r="AV552" s="7" t="s">
        <v>46</v>
      </c>
      <c r="AW552" s="7" t="s">
        <v>22</v>
      </c>
      <c r="AX552" s="7" t="s">
        <v>43</v>
      </c>
      <c r="AY552" s="111" t="s">
        <v>86</v>
      </c>
    </row>
    <row r="553" spans="2:51" s="7" customFormat="1" ht="22.5">
      <c r="B553" s="110"/>
      <c r="D553" s="107" t="s">
        <v>97</v>
      </c>
      <c r="E553" s="111" t="s">
        <v>0</v>
      </c>
      <c r="F553" s="112" t="s">
        <v>711</v>
      </c>
      <c r="H553" s="113">
        <v>2.25</v>
      </c>
      <c r="I553" s="114"/>
      <c r="L553" s="110"/>
      <c r="M553" s="115"/>
      <c r="N553" s="116"/>
      <c r="O553" s="116"/>
      <c r="P553" s="116"/>
      <c r="Q553" s="116"/>
      <c r="R553" s="116"/>
      <c r="S553" s="116"/>
      <c r="T553" s="117"/>
      <c r="AT553" s="111" t="s">
        <v>97</v>
      </c>
      <c r="AU553" s="111" t="s">
        <v>46</v>
      </c>
      <c r="AV553" s="7" t="s">
        <v>46</v>
      </c>
      <c r="AW553" s="7" t="s">
        <v>22</v>
      </c>
      <c r="AX553" s="7" t="s">
        <v>43</v>
      </c>
      <c r="AY553" s="111" t="s">
        <v>86</v>
      </c>
    </row>
    <row r="554" spans="2:51" s="7" customFormat="1" ht="22.5">
      <c r="B554" s="110"/>
      <c r="D554" s="107" t="s">
        <v>97</v>
      </c>
      <c r="E554" s="111" t="s">
        <v>0</v>
      </c>
      <c r="F554" s="112" t="s">
        <v>712</v>
      </c>
      <c r="H554" s="113">
        <v>2.25</v>
      </c>
      <c r="I554" s="114"/>
      <c r="L554" s="110"/>
      <c r="M554" s="115"/>
      <c r="N554" s="116"/>
      <c r="O554" s="116"/>
      <c r="P554" s="116"/>
      <c r="Q554" s="116"/>
      <c r="R554" s="116"/>
      <c r="S554" s="116"/>
      <c r="T554" s="117"/>
      <c r="AT554" s="111" t="s">
        <v>97</v>
      </c>
      <c r="AU554" s="111" t="s">
        <v>46</v>
      </c>
      <c r="AV554" s="7" t="s">
        <v>46</v>
      </c>
      <c r="AW554" s="7" t="s">
        <v>22</v>
      </c>
      <c r="AX554" s="7" t="s">
        <v>43</v>
      </c>
      <c r="AY554" s="111" t="s">
        <v>86</v>
      </c>
    </row>
    <row r="555" spans="2:51" s="7" customFormat="1" ht="22.5">
      <c r="B555" s="110"/>
      <c r="D555" s="107" t="s">
        <v>97</v>
      </c>
      <c r="E555" s="111" t="s">
        <v>0</v>
      </c>
      <c r="F555" s="112" t="s">
        <v>713</v>
      </c>
      <c r="H555" s="113">
        <v>2.25</v>
      </c>
      <c r="I555" s="114"/>
      <c r="L555" s="110"/>
      <c r="M555" s="115"/>
      <c r="N555" s="116"/>
      <c r="O555" s="116"/>
      <c r="P555" s="116"/>
      <c r="Q555" s="116"/>
      <c r="R555" s="116"/>
      <c r="S555" s="116"/>
      <c r="T555" s="117"/>
      <c r="AT555" s="111" t="s">
        <v>97</v>
      </c>
      <c r="AU555" s="111" t="s">
        <v>46</v>
      </c>
      <c r="AV555" s="7" t="s">
        <v>46</v>
      </c>
      <c r="AW555" s="7" t="s">
        <v>22</v>
      </c>
      <c r="AX555" s="7" t="s">
        <v>43</v>
      </c>
      <c r="AY555" s="111" t="s">
        <v>86</v>
      </c>
    </row>
    <row r="556" spans="2:51" s="7" customFormat="1" ht="22.5">
      <c r="B556" s="110"/>
      <c r="D556" s="107" t="s">
        <v>97</v>
      </c>
      <c r="E556" s="111" t="s">
        <v>0</v>
      </c>
      <c r="F556" s="112" t="s">
        <v>714</v>
      </c>
      <c r="H556" s="113">
        <v>2.25</v>
      </c>
      <c r="I556" s="114"/>
      <c r="L556" s="110"/>
      <c r="M556" s="115"/>
      <c r="N556" s="116"/>
      <c r="O556" s="116"/>
      <c r="P556" s="116"/>
      <c r="Q556" s="116"/>
      <c r="R556" s="116"/>
      <c r="S556" s="116"/>
      <c r="T556" s="117"/>
      <c r="AT556" s="111" t="s">
        <v>97</v>
      </c>
      <c r="AU556" s="111" t="s">
        <v>46</v>
      </c>
      <c r="AV556" s="7" t="s">
        <v>46</v>
      </c>
      <c r="AW556" s="7" t="s">
        <v>22</v>
      </c>
      <c r="AX556" s="7" t="s">
        <v>43</v>
      </c>
      <c r="AY556" s="111" t="s">
        <v>86</v>
      </c>
    </row>
    <row r="557" spans="2:51" s="7" customFormat="1" ht="22.5">
      <c r="B557" s="110"/>
      <c r="D557" s="107" t="s">
        <v>97</v>
      </c>
      <c r="E557" s="111" t="s">
        <v>0</v>
      </c>
      <c r="F557" s="112" t="s">
        <v>715</v>
      </c>
      <c r="H557" s="113">
        <v>2.25</v>
      </c>
      <c r="I557" s="114"/>
      <c r="L557" s="110"/>
      <c r="M557" s="115"/>
      <c r="N557" s="116"/>
      <c r="O557" s="116"/>
      <c r="P557" s="116"/>
      <c r="Q557" s="116"/>
      <c r="R557" s="116"/>
      <c r="S557" s="116"/>
      <c r="T557" s="117"/>
      <c r="AT557" s="111" t="s">
        <v>97</v>
      </c>
      <c r="AU557" s="111" t="s">
        <v>46</v>
      </c>
      <c r="AV557" s="7" t="s">
        <v>46</v>
      </c>
      <c r="AW557" s="7" t="s">
        <v>22</v>
      </c>
      <c r="AX557" s="7" t="s">
        <v>43</v>
      </c>
      <c r="AY557" s="111" t="s">
        <v>86</v>
      </c>
    </row>
    <row r="558" spans="2:51" s="7" customFormat="1" ht="22.5">
      <c r="B558" s="110"/>
      <c r="D558" s="107" t="s">
        <v>97</v>
      </c>
      <c r="E558" s="111" t="s">
        <v>0</v>
      </c>
      <c r="F558" s="112" t="s">
        <v>716</v>
      </c>
      <c r="H558" s="113">
        <v>2.25</v>
      </c>
      <c r="I558" s="114"/>
      <c r="L558" s="110"/>
      <c r="M558" s="115"/>
      <c r="N558" s="116"/>
      <c r="O558" s="116"/>
      <c r="P558" s="116"/>
      <c r="Q558" s="116"/>
      <c r="R558" s="116"/>
      <c r="S558" s="116"/>
      <c r="T558" s="117"/>
      <c r="AT558" s="111" t="s">
        <v>97</v>
      </c>
      <c r="AU558" s="111" t="s">
        <v>46</v>
      </c>
      <c r="AV558" s="7" t="s">
        <v>46</v>
      </c>
      <c r="AW558" s="7" t="s">
        <v>22</v>
      </c>
      <c r="AX558" s="7" t="s">
        <v>43</v>
      </c>
      <c r="AY558" s="111" t="s">
        <v>86</v>
      </c>
    </row>
    <row r="559" spans="2:51" s="7" customFormat="1" ht="22.5">
      <c r="B559" s="110"/>
      <c r="D559" s="107" t="s">
        <v>97</v>
      </c>
      <c r="E559" s="111" t="s">
        <v>0</v>
      </c>
      <c r="F559" s="112" t="s">
        <v>717</v>
      </c>
      <c r="H559" s="113">
        <v>2.25</v>
      </c>
      <c r="I559" s="114"/>
      <c r="L559" s="110"/>
      <c r="M559" s="115"/>
      <c r="N559" s="116"/>
      <c r="O559" s="116"/>
      <c r="P559" s="116"/>
      <c r="Q559" s="116"/>
      <c r="R559" s="116"/>
      <c r="S559" s="116"/>
      <c r="T559" s="117"/>
      <c r="AT559" s="111" t="s">
        <v>97</v>
      </c>
      <c r="AU559" s="111" t="s">
        <v>46</v>
      </c>
      <c r="AV559" s="7" t="s">
        <v>46</v>
      </c>
      <c r="AW559" s="7" t="s">
        <v>22</v>
      </c>
      <c r="AX559" s="7" t="s">
        <v>43</v>
      </c>
      <c r="AY559" s="111" t="s">
        <v>86</v>
      </c>
    </row>
    <row r="560" spans="2:51" s="7" customFormat="1" ht="22.5">
      <c r="B560" s="110"/>
      <c r="D560" s="107" t="s">
        <v>97</v>
      </c>
      <c r="E560" s="111" t="s">
        <v>0</v>
      </c>
      <c r="F560" s="112" t="s">
        <v>718</v>
      </c>
      <c r="H560" s="113">
        <v>2.25</v>
      </c>
      <c r="I560" s="114"/>
      <c r="L560" s="110"/>
      <c r="M560" s="115"/>
      <c r="N560" s="116"/>
      <c r="O560" s="116"/>
      <c r="P560" s="116"/>
      <c r="Q560" s="116"/>
      <c r="R560" s="116"/>
      <c r="S560" s="116"/>
      <c r="T560" s="117"/>
      <c r="AT560" s="111" t="s">
        <v>97</v>
      </c>
      <c r="AU560" s="111" t="s">
        <v>46</v>
      </c>
      <c r="AV560" s="7" t="s">
        <v>46</v>
      </c>
      <c r="AW560" s="7" t="s">
        <v>22</v>
      </c>
      <c r="AX560" s="7" t="s">
        <v>43</v>
      </c>
      <c r="AY560" s="111" t="s">
        <v>86</v>
      </c>
    </row>
    <row r="561" spans="2:51" s="7" customFormat="1" ht="22.5">
      <c r="B561" s="110"/>
      <c r="D561" s="107" t="s">
        <v>97</v>
      </c>
      <c r="E561" s="111" t="s">
        <v>0</v>
      </c>
      <c r="F561" s="112" t="s">
        <v>719</v>
      </c>
      <c r="H561" s="113">
        <v>2.25</v>
      </c>
      <c r="I561" s="114"/>
      <c r="L561" s="110"/>
      <c r="M561" s="115"/>
      <c r="N561" s="116"/>
      <c r="O561" s="116"/>
      <c r="P561" s="116"/>
      <c r="Q561" s="116"/>
      <c r="R561" s="116"/>
      <c r="S561" s="116"/>
      <c r="T561" s="117"/>
      <c r="AT561" s="111" t="s">
        <v>97</v>
      </c>
      <c r="AU561" s="111" t="s">
        <v>46</v>
      </c>
      <c r="AV561" s="7" t="s">
        <v>46</v>
      </c>
      <c r="AW561" s="7" t="s">
        <v>22</v>
      </c>
      <c r="AX561" s="7" t="s">
        <v>43</v>
      </c>
      <c r="AY561" s="111" t="s">
        <v>86</v>
      </c>
    </row>
    <row r="562" spans="2:51" s="7" customFormat="1" ht="22.5">
      <c r="B562" s="110"/>
      <c r="D562" s="107" t="s">
        <v>97</v>
      </c>
      <c r="E562" s="111" t="s">
        <v>0</v>
      </c>
      <c r="F562" s="112" t="s">
        <v>720</v>
      </c>
      <c r="H562" s="113">
        <v>3.85</v>
      </c>
      <c r="I562" s="114"/>
      <c r="L562" s="110"/>
      <c r="M562" s="115"/>
      <c r="N562" s="116"/>
      <c r="O562" s="116"/>
      <c r="P562" s="116"/>
      <c r="Q562" s="116"/>
      <c r="R562" s="116"/>
      <c r="S562" s="116"/>
      <c r="T562" s="117"/>
      <c r="AT562" s="111" t="s">
        <v>97</v>
      </c>
      <c r="AU562" s="111" t="s">
        <v>46</v>
      </c>
      <c r="AV562" s="7" t="s">
        <v>46</v>
      </c>
      <c r="AW562" s="7" t="s">
        <v>22</v>
      </c>
      <c r="AX562" s="7" t="s">
        <v>43</v>
      </c>
      <c r="AY562" s="111" t="s">
        <v>86</v>
      </c>
    </row>
    <row r="563" spans="2:51" s="7" customFormat="1" ht="22.5">
      <c r="B563" s="110"/>
      <c r="D563" s="107" t="s">
        <v>97</v>
      </c>
      <c r="E563" s="111" t="s">
        <v>0</v>
      </c>
      <c r="F563" s="112" t="s">
        <v>721</v>
      </c>
      <c r="H563" s="113">
        <v>2.25</v>
      </c>
      <c r="I563" s="114"/>
      <c r="L563" s="110"/>
      <c r="M563" s="115"/>
      <c r="N563" s="116"/>
      <c r="O563" s="116"/>
      <c r="P563" s="116"/>
      <c r="Q563" s="116"/>
      <c r="R563" s="116"/>
      <c r="S563" s="116"/>
      <c r="T563" s="117"/>
      <c r="AT563" s="111" t="s">
        <v>97</v>
      </c>
      <c r="AU563" s="111" t="s">
        <v>46</v>
      </c>
      <c r="AV563" s="7" t="s">
        <v>46</v>
      </c>
      <c r="AW563" s="7" t="s">
        <v>22</v>
      </c>
      <c r="AX563" s="7" t="s">
        <v>43</v>
      </c>
      <c r="AY563" s="111" t="s">
        <v>86</v>
      </c>
    </row>
    <row r="564" spans="2:51" s="7" customFormat="1" ht="22.5">
      <c r="B564" s="110"/>
      <c r="D564" s="107" t="s">
        <v>97</v>
      </c>
      <c r="E564" s="111" t="s">
        <v>0</v>
      </c>
      <c r="F564" s="112" t="s">
        <v>722</v>
      </c>
      <c r="H564" s="113">
        <v>2.25</v>
      </c>
      <c r="I564" s="114"/>
      <c r="L564" s="110"/>
      <c r="M564" s="115"/>
      <c r="N564" s="116"/>
      <c r="O564" s="116"/>
      <c r="P564" s="116"/>
      <c r="Q564" s="116"/>
      <c r="R564" s="116"/>
      <c r="S564" s="116"/>
      <c r="T564" s="117"/>
      <c r="AT564" s="111" t="s">
        <v>97</v>
      </c>
      <c r="AU564" s="111" t="s">
        <v>46</v>
      </c>
      <c r="AV564" s="7" t="s">
        <v>46</v>
      </c>
      <c r="AW564" s="7" t="s">
        <v>22</v>
      </c>
      <c r="AX564" s="7" t="s">
        <v>43</v>
      </c>
      <c r="AY564" s="111" t="s">
        <v>86</v>
      </c>
    </row>
    <row r="565" spans="2:51" s="7" customFormat="1" ht="22.5">
      <c r="B565" s="110"/>
      <c r="D565" s="107" t="s">
        <v>97</v>
      </c>
      <c r="E565" s="111" t="s">
        <v>0</v>
      </c>
      <c r="F565" s="112" t="s">
        <v>723</v>
      </c>
      <c r="H565" s="113">
        <v>2.25</v>
      </c>
      <c r="I565" s="114"/>
      <c r="L565" s="110"/>
      <c r="M565" s="115"/>
      <c r="N565" s="116"/>
      <c r="O565" s="116"/>
      <c r="P565" s="116"/>
      <c r="Q565" s="116"/>
      <c r="R565" s="116"/>
      <c r="S565" s="116"/>
      <c r="T565" s="117"/>
      <c r="AT565" s="111" t="s">
        <v>97</v>
      </c>
      <c r="AU565" s="111" t="s">
        <v>46</v>
      </c>
      <c r="AV565" s="7" t="s">
        <v>46</v>
      </c>
      <c r="AW565" s="7" t="s">
        <v>22</v>
      </c>
      <c r="AX565" s="7" t="s">
        <v>43</v>
      </c>
      <c r="AY565" s="111" t="s">
        <v>86</v>
      </c>
    </row>
    <row r="566" spans="2:51" s="7" customFormat="1" ht="22.5">
      <c r="B566" s="110"/>
      <c r="D566" s="107" t="s">
        <v>97</v>
      </c>
      <c r="E566" s="111" t="s">
        <v>0</v>
      </c>
      <c r="F566" s="112" t="s">
        <v>724</v>
      </c>
      <c r="H566" s="113">
        <v>2.25</v>
      </c>
      <c r="I566" s="114"/>
      <c r="L566" s="110"/>
      <c r="M566" s="115"/>
      <c r="N566" s="116"/>
      <c r="O566" s="116"/>
      <c r="P566" s="116"/>
      <c r="Q566" s="116"/>
      <c r="R566" s="116"/>
      <c r="S566" s="116"/>
      <c r="T566" s="117"/>
      <c r="AT566" s="111" t="s">
        <v>97</v>
      </c>
      <c r="AU566" s="111" t="s">
        <v>46</v>
      </c>
      <c r="AV566" s="7" t="s">
        <v>46</v>
      </c>
      <c r="AW566" s="7" t="s">
        <v>22</v>
      </c>
      <c r="AX566" s="7" t="s">
        <v>43</v>
      </c>
      <c r="AY566" s="111" t="s">
        <v>86</v>
      </c>
    </row>
    <row r="567" spans="2:51" s="7" customFormat="1" ht="22.5">
      <c r="B567" s="110"/>
      <c r="D567" s="107" t="s">
        <v>97</v>
      </c>
      <c r="E567" s="111" t="s">
        <v>0</v>
      </c>
      <c r="F567" s="112" t="s">
        <v>725</v>
      </c>
      <c r="H567" s="113">
        <v>2.25</v>
      </c>
      <c r="I567" s="114"/>
      <c r="L567" s="110"/>
      <c r="M567" s="115"/>
      <c r="N567" s="116"/>
      <c r="O567" s="116"/>
      <c r="P567" s="116"/>
      <c r="Q567" s="116"/>
      <c r="R567" s="116"/>
      <c r="S567" s="116"/>
      <c r="T567" s="117"/>
      <c r="AT567" s="111" t="s">
        <v>97</v>
      </c>
      <c r="AU567" s="111" t="s">
        <v>46</v>
      </c>
      <c r="AV567" s="7" t="s">
        <v>46</v>
      </c>
      <c r="AW567" s="7" t="s">
        <v>22</v>
      </c>
      <c r="AX567" s="7" t="s">
        <v>43</v>
      </c>
      <c r="AY567" s="111" t="s">
        <v>86</v>
      </c>
    </row>
    <row r="568" spans="2:51" s="7" customFormat="1" ht="22.5">
      <c r="B568" s="110"/>
      <c r="D568" s="107" t="s">
        <v>97</v>
      </c>
      <c r="E568" s="111" t="s">
        <v>0</v>
      </c>
      <c r="F568" s="112" t="s">
        <v>726</v>
      </c>
      <c r="H568" s="113">
        <v>2.25</v>
      </c>
      <c r="I568" s="114"/>
      <c r="L568" s="110"/>
      <c r="M568" s="115"/>
      <c r="N568" s="116"/>
      <c r="O568" s="116"/>
      <c r="P568" s="116"/>
      <c r="Q568" s="116"/>
      <c r="R568" s="116"/>
      <c r="S568" s="116"/>
      <c r="T568" s="117"/>
      <c r="AT568" s="111" t="s">
        <v>97</v>
      </c>
      <c r="AU568" s="111" t="s">
        <v>46</v>
      </c>
      <c r="AV568" s="7" t="s">
        <v>46</v>
      </c>
      <c r="AW568" s="7" t="s">
        <v>22</v>
      </c>
      <c r="AX568" s="7" t="s">
        <v>43</v>
      </c>
      <c r="AY568" s="111" t="s">
        <v>86</v>
      </c>
    </row>
    <row r="569" spans="2:51" s="7" customFormat="1" ht="22.5">
      <c r="B569" s="110"/>
      <c r="D569" s="107" t="s">
        <v>97</v>
      </c>
      <c r="E569" s="111" t="s">
        <v>0</v>
      </c>
      <c r="F569" s="112" t="s">
        <v>727</v>
      </c>
      <c r="H569" s="113">
        <v>2.25</v>
      </c>
      <c r="I569" s="114"/>
      <c r="L569" s="110"/>
      <c r="M569" s="115"/>
      <c r="N569" s="116"/>
      <c r="O569" s="116"/>
      <c r="P569" s="116"/>
      <c r="Q569" s="116"/>
      <c r="R569" s="116"/>
      <c r="S569" s="116"/>
      <c r="T569" s="117"/>
      <c r="AT569" s="111" t="s">
        <v>97</v>
      </c>
      <c r="AU569" s="111" t="s">
        <v>46</v>
      </c>
      <c r="AV569" s="7" t="s">
        <v>46</v>
      </c>
      <c r="AW569" s="7" t="s">
        <v>22</v>
      </c>
      <c r="AX569" s="7" t="s">
        <v>43</v>
      </c>
      <c r="AY569" s="111" t="s">
        <v>86</v>
      </c>
    </row>
    <row r="570" spans="2:51" s="7" customFormat="1" ht="22.5">
      <c r="B570" s="110"/>
      <c r="D570" s="107" t="s">
        <v>97</v>
      </c>
      <c r="E570" s="111" t="s">
        <v>0</v>
      </c>
      <c r="F570" s="112" t="s">
        <v>728</v>
      </c>
      <c r="H570" s="113">
        <v>2.25</v>
      </c>
      <c r="I570" s="114"/>
      <c r="L570" s="110"/>
      <c r="M570" s="115"/>
      <c r="N570" s="116"/>
      <c r="O570" s="116"/>
      <c r="P570" s="116"/>
      <c r="Q570" s="116"/>
      <c r="R570" s="116"/>
      <c r="S570" s="116"/>
      <c r="T570" s="117"/>
      <c r="AT570" s="111" t="s">
        <v>97</v>
      </c>
      <c r="AU570" s="111" t="s">
        <v>46</v>
      </c>
      <c r="AV570" s="7" t="s">
        <v>46</v>
      </c>
      <c r="AW570" s="7" t="s">
        <v>22</v>
      </c>
      <c r="AX570" s="7" t="s">
        <v>43</v>
      </c>
      <c r="AY570" s="111" t="s">
        <v>86</v>
      </c>
    </row>
    <row r="571" spans="2:51" s="7" customFormat="1" ht="22.5">
      <c r="B571" s="110"/>
      <c r="D571" s="107" t="s">
        <v>97</v>
      </c>
      <c r="E571" s="111" t="s">
        <v>0</v>
      </c>
      <c r="F571" s="112" t="s">
        <v>729</v>
      </c>
      <c r="H571" s="113">
        <v>2.25</v>
      </c>
      <c r="I571" s="114"/>
      <c r="L571" s="110"/>
      <c r="M571" s="115"/>
      <c r="N571" s="116"/>
      <c r="O571" s="116"/>
      <c r="P571" s="116"/>
      <c r="Q571" s="116"/>
      <c r="R571" s="116"/>
      <c r="S571" s="116"/>
      <c r="T571" s="117"/>
      <c r="AT571" s="111" t="s">
        <v>97</v>
      </c>
      <c r="AU571" s="111" t="s">
        <v>46</v>
      </c>
      <c r="AV571" s="7" t="s">
        <v>46</v>
      </c>
      <c r="AW571" s="7" t="s">
        <v>22</v>
      </c>
      <c r="AX571" s="7" t="s">
        <v>43</v>
      </c>
      <c r="AY571" s="111" t="s">
        <v>86</v>
      </c>
    </row>
    <row r="572" spans="2:51" s="7" customFormat="1" ht="22.5">
      <c r="B572" s="110"/>
      <c r="D572" s="107" t="s">
        <v>97</v>
      </c>
      <c r="E572" s="111" t="s">
        <v>0</v>
      </c>
      <c r="F572" s="112" t="s">
        <v>730</v>
      </c>
      <c r="H572" s="113">
        <v>2.25</v>
      </c>
      <c r="I572" s="114"/>
      <c r="L572" s="110"/>
      <c r="M572" s="115"/>
      <c r="N572" s="116"/>
      <c r="O572" s="116"/>
      <c r="P572" s="116"/>
      <c r="Q572" s="116"/>
      <c r="R572" s="116"/>
      <c r="S572" s="116"/>
      <c r="T572" s="117"/>
      <c r="AT572" s="111" t="s">
        <v>97</v>
      </c>
      <c r="AU572" s="111" t="s">
        <v>46</v>
      </c>
      <c r="AV572" s="7" t="s">
        <v>46</v>
      </c>
      <c r="AW572" s="7" t="s">
        <v>22</v>
      </c>
      <c r="AX572" s="7" t="s">
        <v>43</v>
      </c>
      <c r="AY572" s="111" t="s">
        <v>86</v>
      </c>
    </row>
    <row r="573" spans="2:51" s="7" customFormat="1" ht="22.5">
      <c r="B573" s="110"/>
      <c r="D573" s="107" t="s">
        <v>97</v>
      </c>
      <c r="E573" s="111" t="s">
        <v>0</v>
      </c>
      <c r="F573" s="112" t="s">
        <v>731</v>
      </c>
      <c r="H573" s="113">
        <v>2.25</v>
      </c>
      <c r="I573" s="114"/>
      <c r="L573" s="110"/>
      <c r="M573" s="115"/>
      <c r="N573" s="116"/>
      <c r="O573" s="116"/>
      <c r="P573" s="116"/>
      <c r="Q573" s="116"/>
      <c r="R573" s="116"/>
      <c r="S573" s="116"/>
      <c r="T573" s="117"/>
      <c r="AT573" s="111" t="s">
        <v>97</v>
      </c>
      <c r="AU573" s="111" t="s">
        <v>46</v>
      </c>
      <c r="AV573" s="7" t="s">
        <v>46</v>
      </c>
      <c r="AW573" s="7" t="s">
        <v>22</v>
      </c>
      <c r="AX573" s="7" t="s">
        <v>43</v>
      </c>
      <c r="AY573" s="111" t="s">
        <v>86</v>
      </c>
    </row>
    <row r="574" spans="2:51" s="7" customFormat="1" ht="22.5">
      <c r="B574" s="110"/>
      <c r="D574" s="107" t="s">
        <v>97</v>
      </c>
      <c r="E574" s="111" t="s">
        <v>0</v>
      </c>
      <c r="F574" s="112" t="s">
        <v>732</v>
      </c>
      <c r="H574" s="113">
        <v>2.25</v>
      </c>
      <c r="I574" s="114"/>
      <c r="L574" s="110"/>
      <c r="M574" s="115"/>
      <c r="N574" s="116"/>
      <c r="O574" s="116"/>
      <c r="P574" s="116"/>
      <c r="Q574" s="116"/>
      <c r="R574" s="116"/>
      <c r="S574" s="116"/>
      <c r="T574" s="117"/>
      <c r="AT574" s="111" t="s">
        <v>97</v>
      </c>
      <c r="AU574" s="111" t="s">
        <v>46</v>
      </c>
      <c r="AV574" s="7" t="s">
        <v>46</v>
      </c>
      <c r="AW574" s="7" t="s">
        <v>22</v>
      </c>
      <c r="AX574" s="7" t="s">
        <v>43</v>
      </c>
      <c r="AY574" s="111" t="s">
        <v>86</v>
      </c>
    </row>
    <row r="575" spans="2:51" s="7" customFormat="1" ht="22.5">
      <c r="B575" s="110"/>
      <c r="D575" s="107" t="s">
        <v>97</v>
      </c>
      <c r="E575" s="111" t="s">
        <v>0</v>
      </c>
      <c r="F575" s="112" t="s">
        <v>733</v>
      </c>
      <c r="H575" s="113">
        <v>2.25</v>
      </c>
      <c r="I575" s="114"/>
      <c r="L575" s="110"/>
      <c r="M575" s="115"/>
      <c r="N575" s="116"/>
      <c r="O575" s="116"/>
      <c r="P575" s="116"/>
      <c r="Q575" s="116"/>
      <c r="R575" s="116"/>
      <c r="S575" s="116"/>
      <c r="T575" s="117"/>
      <c r="AT575" s="111" t="s">
        <v>97</v>
      </c>
      <c r="AU575" s="111" t="s">
        <v>46</v>
      </c>
      <c r="AV575" s="7" t="s">
        <v>46</v>
      </c>
      <c r="AW575" s="7" t="s">
        <v>22</v>
      </c>
      <c r="AX575" s="7" t="s">
        <v>43</v>
      </c>
      <c r="AY575" s="111" t="s">
        <v>86</v>
      </c>
    </row>
    <row r="576" spans="2:51" s="7" customFormat="1" ht="22.5">
      <c r="B576" s="110"/>
      <c r="D576" s="107" t="s">
        <v>97</v>
      </c>
      <c r="E576" s="111" t="s">
        <v>0</v>
      </c>
      <c r="F576" s="112" t="s">
        <v>734</v>
      </c>
      <c r="H576" s="113">
        <v>2.25</v>
      </c>
      <c r="I576" s="114"/>
      <c r="L576" s="110"/>
      <c r="M576" s="115"/>
      <c r="N576" s="116"/>
      <c r="O576" s="116"/>
      <c r="P576" s="116"/>
      <c r="Q576" s="116"/>
      <c r="R576" s="116"/>
      <c r="S576" s="116"/>
      <c r="T576" s="117"/>
      <c r="AT576" s="111" t="s">
        <v>97</v>
      </c>
      <c r="AU576" s="111" t="s">
        <v>46</v>
      </c>
      <c r="AV576" s="7" t="s">
        <v>46</v>
      </c>
      <c r="AW576" s="7" t="s">
        <v>22</v>
      </c>
      <c r="AX576" s="7" t="s">
        <v>43</v>
      </c>
      <c r="AY576" s="111" t="s">
        <v>86</v>
      </c>
    </row>
    <row r="577" spans="2:51" s="7" customFormat="1" ht="22.5">
      <c r="B577" s="110"/>
      <c r="D577" s="107" t="s">
        <v>97</v>
      </c>
      <c r="E577" s="111" t="s">
        <v>0</v>
      </c>
      <c r="F577" s="112" t="s">
        <v>735</v>
      </c>
      <c r="H577" s="113">
        <v>2.25</v>
      </c>
      <c r="I577" s="114"/>
      <c r="L577" s="110"/>
      <c r="M577" s="115"/>
      <c r="N577" s="116"/>
      <c r="O577" s="116"/>
      <c r="P577" s="116"/>
      <c r="Q577" s="116"/>
      <c r="R577" s="116"/>
      <c r="S577" s="116"/>
      <c r="T577" s="117"/>
      <c r="AT577" s="111" t="s">
        <v>97</v>
      </c>
      <c r="AU577" s="111" t="s">
        <v>46</v>
      </c>
      <c r="AV577" s="7" t="s">
        <v>46</v>
      </c>
      <c r="AW577" s="7" t="s">
        <v>22</v>
      </c>
      <c r="AX577" s="7" t="s">
        <v>43</v>
      </c>
      <c r="AY577" s="111" t="s">
        <v>86</v>
      </c>
    </row>
    <row r="578" spans="2:51" s="7" customFormat="1" ht="22.5">
      <c r="B578" s="110"/>
      <c r="D578" s="107" t="s">
        <v>97</v>
      </c>
      <c r="E578" s="111" t="s">
        <v>0</v>
      </c>
      <c r="F578" s="112" t="s">
        <v>736</v>
      </c>
      <c r="H578" s="113">
        <v>2.25</v>
      </c>
      <c r="I578" s="114"/>
      <c r="L578" s="110"/>
      <c r="M578" s="115"/>
      <c r="N578" s="116"/>
      <c r="O578" s="116"/>
      <c r="P578" s="116"/>
      <c r="Q578" s="116"/>
      <c r="R578" s="116"/>
      <c r="S578" s="116"/>
      <c r="T578" s="117"/>
      <c r="AT578" s="111" t="s">
        <v>97</v>
      </c>
      <c r="AU578" s="111" t="s">
        <v>46</v>
      </c>
      <c r="AV578" s="7" t="s">
        <v>46</v>
      </c>
      <c r="AW578" s="7" t="s">
        <v>22</v>
      </c>
      <c r="AX578" s="7" t="s">
        <v>43</v>
      </c>
      <c r="AY578" s="111" t="s">
        <v>86</v>
      </c>
    </row>
    <row r="579" spans="2:51" s="7" customFormat="1" ht="12">
      <c r="B579" s="110"/>
      <c r="D579" s="107" t="s">
        <v>97</v>
      </c>
      <c r="E579" s="111" t="s">
        <v>0</v>
      </c>
      <c r="F579" s="112" t="s">
        <v>737</v>
      </c>
      <c r="H579" s="113">
        <v>1</v>
      </c>
      <c r="I579" s="114"/>
      <c r="L579" s="110"/>
      <c r="M579" s="115"/>
      <c r="N579" s="116"/>
      <c r="O579" s="116"/>
      <c r="P579" s="116"/>
      <c r="Q579" s="116"/>
      <c r="R579" s="116"/>
      <c r="S579" s="116"/>
      <c r="T579" s="117"/>
      <c r="AT579" s="111" t="s">
        <v>97</v>
      </c>
      <c r="AU579" s="111" t="s">
        <v>46</v>
      </c>
      <c r="AV579" s="7" t="s">
        <v>46</v>
      </c>
      <c r="AW579" s="7" t="s">
        <v>22</v>
      </c>
      <c r="AX579" s="7" t="s">
        <v>43</v>
      </c>
      <c r="AY579" s="111" t="s">
        <v>86</v>
      </c>
    </row>
    <row r="580" spans="2:51" s="7" customFormat="1" ht="12">
      <c r="B580" s="110"/>
      <c r="D580" s="107" t="s">
        <v>97</v>
      </c>
      <c r="E580" s="111" t="s">
        <v>0</v>
      </c>
      <c r="F580" s="112" t="s">
        <v>738</v>
      </c>
      <c r="H580" s="113">
        <v>1</v>
      </c>
      <c r="I580" s="114"/>
      <c r="L580" s="110"/>
      <c r="M580" s="115"/>
      <c r="N580" s="116"/>
      <c r="O580" s="116"/>
      <c r="P580" s="116"/>
      <c r="Q580" s="116"/>
      <c r="R580" s="116"/>
      <c r="S580" s="116"/>
      <c r="T580" s="117"/>
      <c r="AT580" s="111" t="s">
        <v>97</v>
      </c>
      <c r="AU580" s="111" t="s">
        <v>46</v>
      </c>
      <c r="AV580" s="7" t="s">
        <v>46</v>
      </c>
      <c r="AW580" s="7" t="s">
        <v>22</v>
      </c>
      <c r="AX580" s="7" t="s">
        <v>43</v>
      </c>
      <c r="AY580" s="111" t="s">
        <v>86</v>
      </c>
    </row>
    <row r="581" spans="2:51" s="7" customFormat="1" ht="12">
      <c r="B581" s="110"/>
      <c r="D581" s="107" t="s">
        <v>97</v>
      </c>
      <c r="E581" s="111" t="s">
        <v>0</v>
      </c>
      <c r="F581" s="112" t="s">
        <v>739</v>
      </c>
      <c r="H581" s="113">
        <v>1</v>
      </c>
      <c r="I581" s="114"/>
      <c r="L581" s="110"/>
      <c r="M581" s="115"/>
      <c r="N581" s="116"/>
      <c r="O581" s="116"/>
      <c r="P581" s="116"/>
      <c r="Q581" s="116"/>
      <c r="R581" s="116"/>
      <c r="S581" s="116"/>
      <c r="T581" s="117"/>
      <c r="AT581" s="111" t="s">
        <v>97</v>
      </c>
      <c r="AU581" s="111" t="s">
        <v>46</v>
      </c>
      <c r="AV581" s="7" t="s">
        <v>46</v>
      </c>
      <c r="AW581" s="7" t="s">
        <v>22</v>
      </c>
      <c r="AX581" s="7" t="s">
        <v>43</v>
      </c>
      <c r="AY581" s="111" t="s">
        <v>86</v>
      </c>
    </row>
    <row r="582" spans="2:51" s="7" customFormat="1" ht="12">
      <c r="B582" s="110"/>
      <c r="D582" s="107" t="s">
        <v>97</v>
      </c>
      <c r="E582" s="111" t="s">
        <v>0</v>
      </c>
      <c r="F582" s="112" t="s">
        <v>740</v>
      </c>
      <c r="H582" s="113">
        <v>1</v>
      </c>
      <c r="I582" s="114"/>
      <c r="L582" s="110"/>
      <c r="M582" s="115"/>
      <c r="N582" s="116"/>
      <c r="O582" s="116"/>
      <c r="P582" s="116"/>
      <c r="Q582" s="116"/>
      <c r="R582" s="116"/>
      <c r="S582" s="116"/>
      <c r="T582" s="117"/>
      <c r="AT582" s="111" t="s">
        <v>97</v>
      </c>
      <c r="AU582" s="111" t="s">
        <v>46</v>
      </c>
      <c r="AV582" s="7" t="s">
        <v>46</v>
      </c>
      <c r="AW582" s="7" t="s">
        <v>22</v>
      </c>
      <c r="AX582" s="7" t="s">
        <v>43</v>
      </c>
      <c r="AY582" s="111" t="s">
        <v>86</v>
      </c>
    </row>
    <row r="583" spans="2:51" s="7" customFormat="1" ht="12">
      <c r="B583" s="110"/>
      <c r="D583" s="107" t="s">
        <v>97</v>
      </c>
      <c r="E583" s="111" t="s">
        <v>0</v>
      </c>
      <c r="F583" s="112" t="s">
        <v>741</v>
      </c>
      <c r="H583" s="113">
        <v>1</v>
      </c>
      <c r="I583" s="114"/>
      <c r="L583" s="110"/>
      <c r="M583" s="115"/>
      <c r="N583" s="116"/>
      <c r="O583" s="116"/>
      <c r="P583" s="116"/>
      <c r="Q583" s="116"/>
      <c r="R583" s="116"/>
      <c r="S583" s="116"/>
      <c r="T583" s="117"/>
      <c r="AT583" s="111" t="s">
        <v>97</v>
      </c>
      <c r="AU583" s="111" t="s">
        <v>46</v>
      </c>
      <c r="AV583" s="7" t="s">
        <v>46</v>
      </c>
      <c r="AW583" s="7" t="s">
        <v>22</v>
      </c>
      <c r="AX583" s="7" t="s">
        <v>43</v>
      </c>
      <c r="AY583" s="111" t="s">
        <v>86</v>
      </c>
    </row>
    <row r="584" spans="2:51" s="7" customFormat="1" ht="12">
      <c r="B584" s="110"/>
      <c r="D584" s="107" t="s">
        <v>97</v>
      </c>
      <c r="E584" s="111" t="s">
        <v>0</v>
      </c>
      <c r="F584" s="112" t="s">
        <v>742</v>
      </c>
      <c r="H584" s="113">
        <v>1</v>
      </c>
      <c r="I584" s="114"/>
      <c r="L584" s="110"/>
      <c r="M584" s="115"/>
      <c r="N584" s="116"/>
      <c r="O584" s="116"/>
      <c r="P584" s="116"/>
      <c r="Q584" s="116"/>
      <c r="R584" s="116"/>
      <c r="S584" s="116"/>
      <c r="T584" s="117"/>
      <c r="AT584" s="111" t="s">
        <v>97</v>
      </c>
      <c r="AU584" s="111" t="s">
        <v>46</v>
      </c>
      <c r="AV584" s="7" t="s">
        <v>46</v>
      </c>
      <c r="AW584" s="7" t="s">
        <v>22</v>
      </c>
      <c r="AX584" s="7" t="s">
        <v>43</v>
      </c>
      <c r="AY584" s="111" t="s">
        <v>86</v>
      </c>
    </row>
    <row r="585" spans="2:51" s="7" customFormat="1" ht="12">
      <c r="B585" s="110"/>
      <c r="D585" s="107" t="s">
        <v>97</v>
      </c>
      <c r="E585" s="111" t="s">
        <v>0</v>
      </c>
      <c r="F585" s="112" t="s">
        <v>743</v>
      </c>
      <c r="H585" s="113">
        <v>1</v>
      </c>
      <c r="I585" s="114"/>
      <c r="L585" s="110"/>
      <c r="M585" s="115"/>
      <c r="N585" s="116"/>
      <c r="O585" s="116"/>
      <c r="P585" s="116"/>
      <c r="Q585" s="116"/>
      <c r="R585" s="116"/>
      <c r="S585" s="116"/>
      <c r="T585" s="117"/>
      <c r="AT585" s="111" t="s">
        <v>97</v>
      </c>
      <c r="AU585" s="111" t="s">
        <v>46</v>
      </c>
      <c r="AV585" s="7" t="s">
        <v>46</v>
      </c>
      <c r="AW585" s="7" t="s">
        <v>22</v>
      </c>
      <c r="AX585" s="7" t="s">
        <v>43</v>
      </c>
      <c r="AY585" s="111" t="s">
        <v>86</v>
      </c>
    </row>
    <row r="586" spans="2:51" s="7" customFormat="1" ht="12">
      <c r="B586" s="110"/>
      <c r="D586" s="107" t="s">
        <v>97</v>
      </c>
      <c r="E586" s="111" t="s">
        <v>0</v>
      </c>
      <c r="F586" s="112" t="s">
        <v>744</v>
      </c>
      <c r="H586" s="113">
        <v>1</v>
      </c>
      <c r="I586" s="114"/>
      <c r="L586" s="110"/>
      <c r="M586" s="115"/>
      <c r="N586" s="116"/>
      <c r="O586" s="116"/>
      <c r="P586" s="116"/>
      <c r="Q586" s="116"/>
      <c r="R586" s="116"/>
      <c r="S586" s="116"/>
      <c r="T586" s="117"/>
      <c r="AT586" s="111" t="s">
        <v>97</v>
      </c>
      <c r="AU586" s="111" t="s">
        <v>46</v>
      </c>
      <c r="AV586" s="7" t="s">
        <v>46</v>
      </c>
      <c r="AW586" s="7" t="s">
        <v>22</v>
      </c>
      <c r="AX586" s="7" t="s">
        <v>43</v>
      </c>
      <c r="AY586" s="111" t="s">
        <v>86</v>
      </c>
    </row>
    <row r="587" spans="2:51" s="7" customFormat="1" ht="12">
      <c r="B587" s="110"/>
      <c r="D587" s="107" t="s">
        <v>97</v>
      </c>
      <c r="E587" s="111" t="s">
        <v>0</v>
      </c>
      <c r="F587" s="112" t="s">
        <v>745</v>
      </c>
      <c r="H587" s="113">
        <v>1</v>
      </c>
      <c r="I587" s="114"/>
      <c r="L587" s="110"/>
      <c r="M587" s="115"/>
      <c r="N587" s="116"/>
      <c r="O587" s="116"/>
      <c r="P587" s="116"/>
      <c r="Q587" s="116"/>
      <c r="R587" s="116"/>
      <c r="S587" s="116"/>
      <c r="T587" s="117"/>
      <c r="AT587" s="111" t="s">
        <v>97</v>
      </c>
      <c r="AU587" s="111" t="s">
        <v>46</v>
      </c>
      <c r="AV587" s="7" t="s">
        <v>46</v>
      </c>
      <c r="AW587" s="7" t="s">
        <v>22</v>
      </c>
      <c r="AX587" s="7" t="s">
        <v>43</v>
      </c>
      <c r="AY587" s="111" t="s">
        <v>86</v>
      </c>
    </row>
    <row r="588" spans="2:51" s="7" customFormat="1" ht="12">
      <c r="B588" s="110"/>
      <c r="D588" s="107" t="s">
        <v>97</v>
      </c>
      <c r="E588" s="111" t="s">
        <v>0</v>
      </c>
      <c r="F588" s="112" t="s">
        <v>746</v>
      </c>
      <c r="H588" s="113">
        <v>1</v>
      </c>
      <c r="I588" s="114"/>
      <c r="L588" s="110"/>
      <c r="M588" s="115"/>
      <c r="N588" s="116"/>
      <c r="O588" s="116"/>
      <c r="P588" s="116"/>
      <c r="Q588" s="116"/>
      <c r="R588" s="116"/>
      <c r="S588" s="116"/>
      <c r="T588" s="117"/>
      <c r="AT588" s="111" t="s">
        <v>97</v>
      </c>
      <c r="AU588" s="111" t="s">
        <v>46</v>
      </c>
      <c r="AV588" s="7" t="s">
        <v>46</v>
      </c>
      <c r="AW588" s="7" t="s">
        <v>22</v>
      </c>
      <c r="AX588" s="7" t="s">
        <v>43</v>
      </c>
      <c r="AY588" s="111" t="s">
        <v>86</v>
      </c>
    </row>
    <row r="589" spans="2:51" s="7" customFormat="1" ht="12">
      <c r="B589" s="110"/>
      <c r="D589" s="107" t="s">
        <v>97</v>
      </c>
      <c r="E589" s="111" t="s">
        <v>0</v>
      </c>
      <c r="F589" s="112" t="s">
        <v>747</v>
      </c>
      <c r="H589" s="113">
        <v>1</v>
      </c>
      <c r="I589" s="114"/>
      <c r="L589" s="110"/>
      <c r="M589" s="115"/>
      <c r="N589" s="116"/>
      <c r="O589" s="116"/>
      <c r="P589" s="116"/>
      <c r="Q589" s="116"/>
      <c r="R589" s="116"/>
      <c r="S589" s="116"/>
      <c r="T589" s="117"/>
      <c r="AT589" s="111" t="s">
        <v>97</v>
      </c>
      <c r="AU589" s="111" t="s">
        <v>46</v>
      </c>
      <c r="AV589" s="7" t="s">
        <v>46</v>
      </c>
      <c r="AW589" s="7" t="s">
        <v>22</v>
      </c>
      <c r="AX589" s="7" t="s">
        <v>43</v>
      </c>
      <c r="AY589" s="111" t="s">
        <v>86</v>
      </c>
    </row>
    <row r="590" spans="2:51" s="7" customFormat="1" ht="12">
      <c r="B590" s="110"/>
      <c r="D590" s="107" t="s">
        <v>97</v>
      </c>
      <c r="E590" s="111" t="s">
        <v>0</v>
      </c>
      <c r="F590" s="112" t="s">
        <v>748</v>
      </c>
      <c r="H590" s="113">
        <v>1</v>
      </c>
      <c r="I590" s="114"/>
      <c r="L590" s="110"/>
      <c r="M590" s="115"/>
      <c r="N590" s="116"/>
      <c r="O590" s="116"/>
      <c r="P590" s="116"/>
      <c r="Q590" s="116"/>
      <c r="R590" s="116"/>
      <c r="S590" s="116"/>
      <c r="T590" s="117"/>
      <c r="AT590" s="111" t="s">
        <v>97</v>
      </c>
      <c r="AU590" s="111" t="s">
        <v>46</v>
      </c>
      <c r="AV590" s="7" t="s">
        <v>46</v>
      </c>
      <c r="AW590" s="7" t="s">
        <v>22</v>
      </c>
      <c r="AX590" s="7" t="s">
        <v>43</v>
      </c>
      <c r="AY590" s="111" t="s">
        <v>86</v>
      </c>
    </row>
    <row r="591" spans="2:51" s="7" customFormat="1" ht="12">
      <c r="B591" s="110"/>
      <c r="D591" s="107" t="s">
        <v>97</v>
      </c>
      <c r="E591" s="111" t="s">
        <v>0</v>
      </c>
      <c r="F591" s="112" t="s">
        <v>749</v>
      </c>
      <c r="H591" s="113">
        <v>1</v>
      </c>
      <c r="I591" s="114"/>
      <c r="L591" s="110"/>
      <c r="M591" s="115"/>
      <c r="N591" s="116"/>
      <c r="O591" s="116"/>
      <c r="P591" s="116"/>
      <c r="Q591" s="116"/>
      <c r="R591" s="116"/>
      <c r="S591" s="116"/>
      <c r="T591" s="117"/>
      <c r="AT591" s="111" t="s">
        <v>97</v>
      </c>
      <c r="AU591" s="111" t="s">
        <v>46</v>
      </c>
      <c r="AV591" s="7" t="s">
        <v>46</v>
      </c>
      <c r="AW591" s="7" t="s">
        <v>22</v>
      </c>
      <c r="AX591" s="7" t="s">
        <v>43</v>
      </c>
      <c r="AY591" s="111" t="s">
        <v>86</v>
      </c>
    </row>
    <row r="592" spans="2:51" s="7" customFormat="1" ht="12">
      <c r="B592" s="110"/>
      <c r="D592" s="107" t="s">
        <v>97</v>
      </c>
      <c r="E592" s="111" t="s">
        <v>0</v>
      </c>
      <c r="F592" s="112" t="s">
        <v>750</v>
      </c>
      <c r="H592" s="113">
        <v>1</v>
      </c>
      <c r="I592" s="114"/>
      <c r="L592" s="110"/>
      <c r="M592" s="115"/>
      <c r="N592" s="116"/>
      <c r="O592" s="116"/>
      <c r="P592" s="116"/>
      <c r="Q592" s="116"/>
      <c r="R592" s="116"/>
      <c r="S592" s="116"/>
      <c r="T592" s="117"/>
      <c r="AT592" s="111" t="s">
        <v>97</v>
      </c>
      <c r="AU592" s="111" t="s">
        <v>46</v>
      </c>
      <c r="AV592" s="7" t="s">
        <v>46</v>
      </c>
      <c r="AW592" s="7" t="s">
        <v>22</v>
      </c>
      <c r="AX592" s="7" t="s">
        <v>43</v>
      </c>
      <c r="AY592" s="111" t="s">
        <v>86</v>
      </c>
    </row>
    <row r="593" spans="2:51" s="7" customFormat="1" ht="12">
      <c r="B593" s="110"/>
      <c r="D593" s="107" t="s">
        <v>97</v>
      </c>
      <c r="E593" s="111" t="s">
        <v>0</v>
      </c>
      <c r="F593" s="112" t="s">
        <v>751</v>
      </c>
      <c r="H593" s="113">
        <v>1</v>
      </c>
      <c r="I593" s="114"/>
      <c r="L593" s="110"/>
      <c r="M593" s="115"/>
      <c r="N593" s="116"/>
      <c r="O593" s="116"/>
      <c r="P593" s="116"/>
      <c r="Q593" s="116"/>
      <c r="R593" s="116"/>
      <c r="S593" s="116"/>
      <c r="T593" s="117"/>
      <c r="AT593" s="111" t="s">
        <v>97</v>
      </c>
      <c r="AU593" s="111" t="s">
        <v>46</v>
      </c>
      <c r="AV593" s="7" t="s">
        <v>46</v>
      </c>
      <c r="AW593" s="7" t="s">
        <v>22</v>
      </c>
      <c r="AX593" s="7" t="s">
        <v>43</v>
      </c>
      <c r="AY593" s="111" t="s">
        <v>86</v>
      </c>
    </row>
    <row r="594" spans="2:51" s="7" customFormat="1" ht="22.5">
      <c r="B594" s="110"/>
      <c r="D594" s="107" t="s">
        <v>97</v>
      </c>
      <c r="E594" s="111" t="s">
        <v>0</v>
      </c>
      <c r="F594" s="112" t="s">
        <v>752</v>
      </c>
      <c r="H594" s="113">
        <v>1.25</v>
      </c>
      <c r="I594" s="114"/>
      <c r="L594" s="110"/>
      <c r="M594" s="115"/>
      <c r="N594" s="116"/>
      <c r="O594" s="116"/>
      <c r="P594" s="116"/>
      <c r="Q594" s="116"/>
      <c r="R594" s="116"/>
      <c r="S594" s="116"/>
      <c r="T594" s="117"/>
      <c r="AT594" s="111" t="s">
        <v>97</v>
      </c>
      <c r="AU594" s="111" t="s">
        <v>46</v>
      </c>
      <c r="AV594" s="7" t="s">
        <v>46</v>
      </c>
      <c r="AW594" s="7" t="s">
        <v>22</v>
      </c>
      <c r="AX594" s="7" t="s">
        <v>43</v>
      </c>
      <c r="AY594" s="111" t="s">
        <v>86</v>
      </c>
    </row>
    <row r="595" spans="2:51" s="7" customFormat="1" ht="22.5">
      <c r="B595" s="110"/>
      <c r="D595" s="107" t="s">
        <v>97</v>
      </c>
      <c r="E595" s="111" t="s">
        <v>0</v>
      </c>
      <c r="F595" s="112" t="s">
        <v>753</v>
      </c>
      <c r="H595" s="113">
        <v>1.25</v>
      </c>
      <c r="I595" s="114"/>
      <c r="L595" s="110"/>
      <c r="M595" s="115"/>
      <c r="N595" s="116"/>
      <c r="O595" s="116"/>
      <c r="P595" s="116"/>
      <c r="Q595" s="116"/>
      <c r="R595" s="116"/>
      <c r="S595" s="116"/>
      <c r="T595" s="117"/>
      <c r="AT595" s="111" t="s">
        <v>97</v>
      </c>
      <c r="AU595" s="111" t="s">
        <v>46</v>
      </c>
      <c r="AV595" s="7" t="s">
        <v>46</v>
      </c>
      <c r="AW595" s="7" t="s">
        <v>22</v>
      </c>
      <c r="AX595" s="7" t="s">
        <v>43</v>
      </c>
      <c r="AY595" s="111" t="s">
        <v>86</v>
      </c>
    </row>
    <row r="596" spans="2:51" s="7" customFormat="1" ht="22.5">
      <c r="B596" s="110"/>
      <c r="D596" s="107" t="s">
        <v>97</v>
      </c>
      <c r="E596" s="111" t="s">
        <v>0</v>
      </c>
      <c r="F596" s="112" t="s">
        <v>754</v>
      </c>
      <c r="H596" s="113">
        <v>1.25</v>
      </c>
      <c r="I596" s="114"/>
      <c r="L596" s="110"/>
      <c r="M596" s="115"/>
      <c r="N596" s="116"/>
      <c r="O596" s="116"/>
      <c r="P596" s="116"/>
      <c r="Q596" s="116"/>
      <c r="R596" s="116"/>
      <c r="S596" s="116"/>
      <c r="T596" s="117"/>
      <c r="AT596" s="111" t="s">
        <v>97</v>
      </c>
      <c r="AU596" s="111" t="s">
        <v>46</v>
      </c>
      <c r="AV596" s="7" t="s">
        <v>46</v>
      </c>
      <c r="AW596" s="7" t="s">
        <v>22</v>
      </c>
      <c r="AX596" s="7" t="s">
        <v>43</v>
      </c>
      <c r="AY596" s="111" t="s">
        <v>86</v>
      </c>
    </row>
    <row r="597" spans="2:51" s="7" customFormat="1" ht="22.5">
      <c r="B597" s="110"/>
      <c r="D597" s="107" t="s">
        <v>97</v>
      </c>
      <c r="E597" s="111" t="s">
        <v>0</v>
      </c>
      <c r="F597" s="112" t="s">
        <v>755</v>
      </c>
      <c r="H597" s="113">
        <v>1.25</v>
      </c>
      <c r="I597" s="114"/>
      <c r="L597" s="110"/>
      <c r="M597" s="115"/>
      <c r="N597" s="116"/>
      <c r="O597" s="116"/>
      <c r="P597" s="116"/>
      <c r="Q597" s="116"/>
      <c r="R597" s="116"/>
      <c r="S597" s="116"/>
      <c r="T597" s="117"/>
      <c r="AT597" s="111" t="s">
        <v>97</v>
      </c>
      <c r="AU597" s="111" t="s">
        <v>46</v>
      </c>
      <c r="AV597" s="7" t="s">
        <v>46</v>
      </c>
      <c r="AW597" s="7" t="s">
        <v>22</v>
      </c>
      <c r="AX597" s="7" t="s">
        <v>43</v>
      </c>
      <c r="AY597" s="111" t="s">
        <v>86</v>
      </c>
    </row>
    <row r="598" spans="2:51" s="7" customFormat="1" ht="22.5">
      <c r="B598" s="110"/>
      <c r="D598" s="107" t="s">
        <v>97</v>
      </c>
      <c r="E598" s="111" t="s">
        <v>0</v>
      </c>
      <c r="F598" s="112" t="s">
        <v>756</v>
      </c>
      <c r="H598" s="113">
        <v>1.25</v>
      </c>
      <c r="I598" s="114"/>
      <c r="L598" s="110"/>
      <c r="M598" s="115"/>
      <c r="N598" s="116"/>
      <c r="O598" s="116"/>
      <c r="P598" s="116"/>
      <c r="Q598" s="116"/>
      <c r="R598" s="116"/>
      <c r="S598" s="116"/>
      <c r="T598" s="117"/>
      <c r="AT598" s="111" t="s">
        <v>97</v>
      </c>
      <c r="AU598" s="111" t="s">
        <v>46</v>
      </c>
      <c r="AV598" s="7" t="s">
        <v>46</v>
      </c>
      <c r="AW598" s="7" t="s">
        <v>22</v>
      </c>
      <c r="AX598" s="7" t="s">
        <v>43</v>
      </c>
      <c r="AY598" s="111" t="s">
        <v>86</v>
      </c>
    </row>
    <row r="599" spans="2:51" s="7" customFormat="1" ht="22.5">
      <c r="B599" s="110"/>
      <c r="D599" s="107" t="s">
        <v>97</v>
      </c>
      <c r="E599" s="111" t="s">
        <v>0</v>
      </c>
      <c r="F599" s="112" t="s">
        <v>757</v>
      </c>
      <c r="H599" s="113">
        <v>1.25</v>
      </c>
      <c r="I599" s="114"/>
      <c r="L599" s="110"/>
      <c r="M599" s="115"/>
      <c r="N599" s="116"/>
      <c r="O599" s="116"/>
      <c r="P599" s="116"/>
      <c r="Q599" s="116"/>
      <c r="R599" s="116"/>
      <c r="S599" s="116"/>
      <c r="T599" s="117"/>
      <c r="AT599" s="111" t="s">
        <v>97</v>
      </c>
      <c r="AU599" s="111" t="s">
        <v>46</v>
      </c>
      <c r="AV599" s="7" t="s">
        <v>46</v>
      </c>
      <c r="AW599" s="7" t="s">
        <v>22</v>
      </c>
      <c r="AX599" s="7" t="s">
        <v>43</v>
      </c>
      <c r="AY599" s="111" t="s">
        <v>86</v>
      </c>
    </row>
    <row r="600" spans="2:51" s="7" customFormat="1" ht="22.5">
      <c r="B600" s="110"/>
      <c r="D600" s="107" t="s">
        <v>97</v>
      </c>
      <c r="E600" s="111" t="s">
        <v>0</v>
      </c>
      <c r="F600" s="112" t="s">
        <v>758</v>
      </c>
      <c r="H600" s="113">
        <v>1.25</v>
      </c>
      <c r="I600" s="114"/>
      <c r="L600" s="110"/>
      <c r="M600" s="115"/>
      <c r="N600" s="116"/>
      <c r="O600" s="116"/>
      <c r="P600" s="116"/>
      <c r="Q600" s="116"/>
      <c r="R600" s="116"/>
      <c r="S600" s="116"/>
      <c r="T600" s="117"/>
      <c r="AT600" s="111" t="s">
        <v>97</v>
      </c>
      <c r="AU600" s="111" t="s">
        <v>46</v>
      </c>
      <c r="AV600" s="7" t="s">
        <v>46</v>
      </c>
      <c r="AW600" s="7" t="s">
        <v>22</v>
      </c>
      <c r="AX600" s="7" t="s">
        <v>43</v>
      </c>
      <c r="AY600" s="111" t="s">
        <v>86</v>
      </c>
    </row>
    <row r="601" spans="2:51" s="7" customFormat="1" ht="22.5">
      <c r="B601" s="110"/>
      <c r="D601" s="107" t="s">
        <v>97</v>
      </c>
      <c r="E601" s="111" t="s">
        <v>0</v>
      </c>
      <c r="F601" s="112" t="s">
        <v>759</v>
      </c>
      <c r="H601" s="113">
        <v>1.25</v>
      </c>
      <c r="I601" s="114"/>
      <c r="L601" s="110"/>
      <c r="M601" s="115"/>
      <c r="N601" s="116"/>
      <c r="O601" s="116"/>
      <c r="P601" s="116"/>
      <c r="Q601" s="116"/>
      <c r="R601" s="116"/>
      <c r="S601" s="116"/>
      <c r="T601" s="117"/>
      <c r="AT601" s="111" t="s">
        <v>97</v>
      </c>
      <c r="AU601" s="111" t="s">
        <v>46</v>
      </c>
      <c r="AV601" s="7" t="s">
        <v>46</v>
      </c>
      <c r="AW601" s="7" t="s">
        <v>22</v>
      </c>
      <c r="AX601" s="7" t="s">
        <v>43</v>
      </c>
      <c r="AY601" s="111" t="s">
        <v>86</v>
      </c>
    </row>
    <row r="602" spans="2:51" s="7" customFormat="1" ht="22.5">
      <c r="B602" s="110"/>
      <c r="D602" s="107" t="s">
        <v>97</v>
      </c>
      <c r="E602" s="111" t="s">
        <v>0</v>
      </c>
      <c r="F602" s="112" t="s">
        <v>760</v>
      </c>
      <c r="H602" s="113">
        <v>1.25</v>
      </c>
      <c r="I602" s="114"/>
      <c r="L602" s="110"/>
      <c r="M602" s="115"/>
      <c r="N602" s="116"/>
      <c r="O602" s="116"/>
      <c r="P602" s="116"/>
      <c r="Q602" s="116"/>
      <c r="R602" s="116"/>
      <c r="S602" s="116"/>
      <c r="T602" s="117"/>
      <c r="AT602" s="111" t="s">
        <v>97</v>
      </c>
      <c r="AU602" s="111" t="s">
        <v>46</v>
      </c>
      <c r="AV602" s="7" t="s">
        <v>46</v>
      </c>
      <c r="AW602" s="7" t="s">
        <v>22</v>
      </c>
      <c r="AX602" s="7" t="s">
        <v>43</v>
      </c>
      <c r="AY602" s="111" t="s">
        <v>86</v>
      </c>
    </row>
    <row r="603" spans="2:51" s="7" customFormat="1" ht="22.5">
      <c r="B603" s="110"/>
      <c r="D603" s="107" t="s">
        <v>97</v>
      </c>
      <c r="E603" s="111" t="s">
        <v>0</v>
      </c>
      <c r="F603" s="112" t="s">
        <v>761</v>
      </c>
      <c r="H603" s="113">
        <v>1.25</v>
      </c>
      <c r="I603" s="114"/>
      <c r="L603" s="110"/>
      <c r="M603" s="115"/>
      <c r="N603" s="116"/>
      <c r="O603" s="116"/>
      <c r="P603" s="116"/>
      <c r="Q603" s="116"/>
      <c r="R603" s="116"/>
      <c r="S603" s="116"/>
      <c r="T603" s="117"/>
      <c r="AT603" s="111" t="s">
        <v>97</v>
      </c>
      <c r="AU603" s="111" t="s">
        <v>46</v>
      </c>
      <c r="AV603" s="7" t="s">
        <v>46</v>
      </c>
      <c r="AW603" s="7" t="s">
        <v>22</v>
      </c>
      <c r="AX603" s="7" t="s">
        <v>43</v>
      </c>
      <c r="AY603" s="111" t="s">
        <v>86</v>
      </c>
    </row>
    <row r="604" spans="2:51" s="7" customFormat="1" ht="22.5">
      <c r="B604" s="110"/>
      <c r="D604" s="107" t="s">
        <v>97</v>
      </c>
      <c r="E604" s="111" t="s">
        <v>0</v>
      </c>
      <c r="F604" s="112" t="s">
        <v>762</v>
      </c>
      <c r="H604" s="113">
        <v>1.25</v>
      </c>
      <c r="I604" s="114"/>
      <c r="L604" s="110"/>
      <c r="M604" s="115"/>
      <c r="N604" s="116"/>
      <c r="O604" s="116"/>
      <c r="P604" s="116"/>
      <c r="Q604" s="116"/>
      <c r="R604" s="116"/>
      <c r="S604" s="116"/>
      <c r="T604" s="117"/>
      <c r="AT604" s="111" t="s">
        <v>97</v>
      </c>
      <c r="AU604" s="111" t="s">
        <v>46</v>
      </c>
      <c r="AV604" s="7" t="s">
        <v>46</v>
      </c>
      <c r="AW604" s="7" t="s">
        <v>22</v>
      </c>
      <c r="AX604" s="7" t="s">
        <v>43</v>
      </c>
      <c r="AY604" s="111" t="s">
        <v>86</v>
      </c>
    </row>
    <row r="605" spans="2:51" s="7" customFormat="1" ht="22.5">
      <c r="B605" s="110"/>
      <c r="D605" s="107" t="s">
        <v>97</v>
      </c>
      <c r="E605" s="111" t="s">
        <v>0</v>
      </c>
      <c r="F605" s="112" t="s">
        <v>763</v>
      </c>
      <c r="H605" s="113">
        <v>1.25</v>
      </c>
      <c r="I605" s="114"/>
      <c r="L605" s="110"/>
      <c r="M605" s="115"/>
      <c r="N605" s="116"/>
      <c r="O605" s="116"/>
      <c r="P605" s="116"/>
      <c r="Q605" s="116"/>
      <c r="R605" s="116"/>
      <c r="S605" s="116"/>
      <c r="T605" s="117"/>
      <c r="AT605" s="111" t="s">
        <v>97</v>
      </c>
      <c r="AU605" s="111" t="s">
        <v>46</v>
      </c>
      <c r="AV605" s="7" t="s">
        <v>46</v>
      </c>
      <c r="AW605" s="7" t="s">
        <v>22</v>
      </c>
      <c r="AX605" s="7" t="s">
        <v>43</v>
      </c>
      <c r="AY605" s="111" t="s">
        <v>86</v>
      </c>
    </row>
    <row r="606" spans="2:51" s="7" customFormat="1" ht="22.5">
      <c r="B606" s="110"/>
      <c r="D606" s="107" t="s">
        <v>97</v>
      </c>
      <c r="E606" s="111" t="s">
        <v>0</v>
      </c>
      <c r="F606" s="112" t="s">
        <v>764</v>
      </c>
      <c r="H606" s="113">
        <v>1.25</v>
      </c>
      <c r="I606" s="114"/>
      <c r="L606" s="110"/>
      <c r="M606" s="115"/>
      <c r="N606" s="116"/>
      <c r="O606" s="116"/>
      <c r="P606" s="116"/>
      <c r="Q606" s="116"/>
      <c r="R606" s="116"/>
      <c r="S606" s="116"/>
      <c r="T606" s="117"/>
      <c r="AT606" s="111" t="s">
        <v>97</v>
      </c>
      <c r="AU606" s="111" t="s">
        <v>46</v>
      </c>
      <c r="AV606" s="7" t="s">
        <v>46</v>
      </c>
      <c r="AW606" s="7" t="s">
        <v>22</v>
      </c>
      <c r="AX606" s="7" t="s">
        <v>43</v>
      </c>
      <c r="AY606" s="111" t="s">
        <v>86</v>
      </c>
    </row>
    <row r="607" spans="2:51" s="7" customFormat="1" ht="22.5">
      <c r="B607" s="110"/>
      <c r="D607" s="107" t="s">
        <v>97</v>
      </c>
      <c r="E607" s="111" t="s">
        <v>0</v>
      </c>
      <c r="F607" s="112" t="s">
        <v>765</v>
      </c>
      <c r="H607" s="113">
        <v>1.25</v>
      </c>
      <c r="I607" s="114"/>
      <c r="L607" s="110"/>
      <c r="M607" s="115"/>
      <c r="N607" s="116"/>
      <c r="O607" s="116"/>
      <c r="P607" s="116"/>
      <c r="Q607" s="116"/>
      <c r="R607" s="116"/>
      <c r="S607" s="116"/>
      <c r="T607" s="117"/>
      <c r="AT607" s="111" t="s">
        <v>97</v>
      </c>
      <c r="AU607" s="111" t="s">
        <v>46</v>
      </c>
      <c r="AV607" s="7" t="s">
        <v>46</v>
      </c>
      <c r="AW607" s="7" t="s">
        <v>22</v>
      </c>
      <c r="AX607" s="7" t="s">
        <v>43</v>
      </c>
      <c r="AY607" s="111" t="s">
        <v>86</v>
      </c>
    </row>
    <row r="608" spans="2:51" s="7" customFormat="1" ht="22.5">
      <c r="B608" s="110"/>
      <c r="D608" s="107" t="s">
        <v>97</v>
      </c>
      <c r="E608" s="111" t="s">
        <v>0</v>
      </c>
      <c r="F608" s="112" t="s">
        <v>766</v>
      </c>
      <c r="H608" s="113">
        <v>1.25</v>
      </c>
      <c r="I608" s="114"/>
      <c r="L608" s="110"/>
      <c r="M608" s="115"/>
      <c r="N608" s="116"/>
      <c r="O608" s="116"/>
      <c r="P608" s="116"/>
      <c r="Q608" s="116"/>
      <c r="R608" s="116"/>
      <c r="S608" s="116"/>
      <c r="T608" s="117"/>
      <c r="AT608" s="111" t="s">
        <v>97</v>
      </c>
      <c r="AU608" s="111" t="s">
        <v>46</v>
      </c>
      <c r="AV608" s="7" t="s">
        <v>46</v>
      </c>
      <c r="AW608" s="7" t="s">
        <v>22</v>
      </c>
      <c r="AX608" s="7" t="s">
        <v>43</v>
      </c>
      <c r="AY608" s="111" t="s">
        <v>86</v>
      </c>
    </row>
    <row r="609" spans="2:51" s="7" customFormat="1" ht="22.5">
      <c r="B609" s="110"/>
      <c r="D609" s="107" t="s">
        <v>97</v>
      </c>
      <c r="E609" s="111" t="s">
        <v>0</v>
      </c>
      <c r="F609" s="112" t="s">
        <v>767</v>
      </c>
      <c r="H609" s="113">
        <v>1.25</v>
      </c>
      <c r="I609" s="114"/>
      <c r="L609" s="110"/>
      <c r="M609" s="115"/>
      <c r="N609" s="116"/>
      <c r="O609" s="116"/>
      <c r="P609" s="116"/>
      <c r="Q609" s="116"/>
      <c r="R609" s="116"/>
      <c r="S609" s="116"/>
      <c r="T609" s="117"/>
      <c r="AT609" s="111" t="s">
        <v>97</v>
      </c>
      <c r="AU609" s="111" t="s">
        <v>46</v>
      </c>
      <c r="AV609" s="7" t="s">
        <v>46</v>
      </c>
      <c r="AW609" s="7" t="s">
        <v>22</v>
      </c>
      <c r="AX609" s="7" t="s">
        <v>43</v>
      </c>
      <c r="AY609" s="111" t="s">
        <v>86</v>
      </c>
    </row>
    <row r="610" spans="2:51" s="8" customFormat="1" ht="12">
      <c r="B610" s="129"/>
      <c r="D610" s="107" t="s">
        <v>97</v>
      </c>
      <c r="E610" s="130" t="s">
        <v>0</v>
      </c>
      <c r="F610" s="131" t="s">
        <v>517</v>
      </c>
      <c r="H610" s="132">
        <v>148.25</v>
      </c>
      <c r="I610" s="133"/>
      <c r="L610" s="129"/>
      <c r="M610" s="134"/>
      <c r="N610" s="135"/>
      <c r="O610" s="135"/>
      <c r="P610" s="135"/>
      <c r="Q610" s="135"/>
      <c r="R610" s="135"/>
      <c r="S610" s="135"/>
      <c r="T610" s="136"/>
      <c r="AT610" s="130" t="s">
        <v>97</v>
      </c>
      <c r="AU610" s="130" t="s">
        <v>46</v>
      </c>
      <c r="AV610" s="8" t="s">
        <v>93</v>
      </c>
      <c r="AW610" s="8" t="s">
        <v>22</v>
      </c>
      <c r="AX610" s="8" t="s">
        <v>44</v>
      </c>
      <c r="AY610" s="130" t="s">
        <v>86</v>
      </c>
    </row>
    <row r="611" spans="2:65" s="1" customFormat="1" ht="24" customHeight="1">
      <c r="B611" s="93"/>
      <c r="C611" s="94" t="s">
        <v>768</v>
      </c>
      <c r="D611" s="94" t="s">
        <v>88</v>
      </c>
      <c r="E611" s="95" t="s">
        <v>769</v>
      </c>
      <c r="F611" s="96" t="s">
        <v>770</v>
      </c>
      <c r="G611" s="97" t="s">
        <v>200</v>
      </c>
      <c r="H611" s="98">
        <v>302.73</v>
      </c>
      <c r="I611" s="99"/>
      <c r="J611" s="100">
        <f>ROUND(I611*H611,2)</f>
        <v>0</v>
      </c>
      <c r="K611" s="96" t="s">
        <v>92</v>
      </c>
      <c r="L611" s="18"/>
      <c r="M611" s="101" t="s">
        <v>0</v>
      </c>
      <c r="N611" s="102" t="s">
        <v>30</v>
      </c>
      <c r="O611" s="26"/>
      <c r="P611" s="103">
        <f>O611*H611</f>
        <v>0</v>
      </c>
      <c r="Q611" s="103">
        <v>0.00351</v>
      </c>
      <c r="R611" s="103">
        <f>Q611*H611</f>
        <v>1.0625823</v>
      </c>
      <c r="S611" s="103">
        <v>0</v>
      </c>
      <c r="T611" s="104">
        <f>S611*H611</f>
        <v>0</v>
      </c>
      <c r="AR611" s="105" t="s">
        <v>176</v>
      </c>
      <c r="AT611" s="105" t="s">
        <v>88</v>
      </c>
      <c r="AU611" s="105" t="s">
        <v>46</v>
      </c>
      <c r="AY611" s="9" t="s">
        <v>86</v>
      </c>
      <c r="BE611" s="106">
        <f>IF(N611="základní",J611,0)</f>
        <v>0</v>
      </c>
      <c r="BF611" s="106">
        <f>IF(N611="snížená",J611,0)</f>
        <v>0</v>
      </c>
      <c r="BG611" s="106">
        <f>IF(N611="zákl. přenesená",J611,0)</f>
        <v>0</v>
      </c>
      <c r="BH611" s="106">
        <f>IF(N611="sníž. přenesená",J611,0)</f>
        <v>0</v>
      </c>
      <c r="BI611" s="106">
        <f>IF(N611="nulová",J611,0)</f>
        <v>0</v>
      </c>
      <c r="BJ611" s="9" t="s">
        <v>44</v>
      </c>
      <c r="BK611" s="106">
        <f>ROUND(I611*H611,2)</f>
        <v>0</v>
      </c>
      <c r="BL611" s="9" t="s">
        <v>176</v>
      </c>
      <c r="BM611" s="105" t="s">
        <v>771</v>
      </c>
    </row>
    <row r="612" spans="2:47" s="1" customFormat="1" ht="29.25">
      <c r="B612" s="18"/>
      <c r="D612" s="107" t="s">
        <v>95</v>
      </c>
      <c r="F612" s="108" t="s">
        <v>772</v>
      </c>
      <c r="I612" s="38"/>
      <c r="L612" s="18"/>
      <c r="M612" s="109"/>
      <c r="N612" s="26"/>
      <c r="O612" s="26"/>
      <c r="P612" s="26"/>
      <c r="Q612" s="26"/>
      <c r="R612" s="26"/>
      <c r="S612" s="26"/>
      <c r="T612" s="27"/>
      <c r="AT612" s="9" t="s">
        <v>95</v>
      </c>
      <c r="AU612" s="9" t="s">
        <v>46</v>
      </c>
    </row>
    <row r="613" spans="2:51" s="7" customFormat="1" ht="22.5">
      <c r="B613" s="110"/>
      <c r="D613" s="107" t="s">
        <v>97</v>
      </c>
      <c r="E613" s="111" t="s">
        <v>0</v>
      </c>
      <c r="F613" s="112" t="s">
        <v>773</v>
      </c>
      <c r="H613" s="113">
        <v>197.66</v>
      </c>
      <c r="I613" s="114"/>
      <c r="L613" s="110"/>
      <c r="M613" s="115"/>
      <c r="N613" s="116"/>
      <c r="O613" s="116"/>
      <c r="P613" s="116"/>
      <c r="Q613" s="116"/>
      <c r="R613" s="116"/>
      <c r="S613" s="116"/>
      <c r="T613" s="117"/>
      <c r="AT613" s="111" t="s">
        <v>97</v>
      </c>
      <c r="AU613" s="111" t="s">
        <v>46</v>
      </c>
      <c r="AV613" s="7" t="s">
        <v>46</v>
      </c>
      <c r="AW613" s="7" t="s">
        <v>22</v>
      </c>
      <c r="AX613" s="7" t="s">
        <v>43</v>
      </c>
      <c r="AY613" s="111" t="s">
        <v>86</v>
      </c>
    </row>
    <row r="614" spans="2:51" s="7" customFormat="1" ht="22.5">
      <c r="B614" s="110"/>
      <c r="D614" s="107" t="s">
        <v>97</v>
      </c>
      <c r="E614" s="111" t="s">
        <v>0</v>
      </c>
      <c r="F614" s="112" t="s">
        <v>774</v>
      </c>
      <c r="H614" s="113">
        <v>12.95</v>
      </c>
      <c r="I614" s="114"/>
      <c r="L614" s="110"/>
      <c r="M614" s="115"/>
      <c r="N614" s="116"/>
      <c r="O614" s="116"/>
      <c r="P614" s="116"/>
      <c r="Q614" s="116"/>
      <c r="R614" s="116"/>
      <c r="S614" s="116"/>
      <c r="T614" s="117"/>
      <c r="AT614" s="111" t="s">
        <v>97</v>
      </c>
      <c r="AU614" s="111" t="s">
        <v>46</v>
      </c>
      <c r="AV614" s="7" t="s">
        <v>46</v>
      </c>
      <c r="AW614" s="7" t="s">
        <v>22</v>
      </c>
      <c r="AX614" s="7" t="s">
        <v>43</v>
      </c>
      <c r="AY614" s="111" t="s">
        <v>86</v>
      </c>
    </row>
    <row r="615" spans="2:51" s="7" customFormat="1" ht="22.5">
      <c r="B615" s="110"/>
      <c r="D615" s="107" t="s">
        <v>97</v>
      </c>
      <c r="E615" s="111" t="s">
        <v>0</v>
      </c>
      <c r="F615" s="112" t="s">
        <v>775</v>
      </c>
      <c r="H615" s="113">
        <v>92.12</v>
      </c>
      <c r="I615" s="114"/>
      <c r="L615" s="110"/>
      <c r="M615" s="115"/>
      <c r="N615" s="116"/>
      <c r="O615" s="116"/>
      <c r="P615" s="116"/>
      <c r="Q615" s="116"/>
      <c r="R615" s="116"/>
      <c r="S615" s="116"/>
      <c r="T615" s="117"/>
      <c r="AT615" s="111" t="s">
        <v>97</v>
      </c>
      <c r="AU615" s="111" t="s">
        <v>46</v>
      </c>
      <c r="AV615" s="7" t="s">
        <v>46</v>
      </c>
      <c r="AW615" s="7" t="s">
        <v>22</v>
      </c>
      <c r="AX615" s="7" t="s">
        <v>43</v>
      </c>
      <c r="AY615" s="111" t="s">
        <v>86</v>
      </c>
    </row>
    <row r="616" spans="2:51" s="8" customFormat="1" ht="12">
      <c r="B616" s="129"/>
      <c r="D616" s="107" t="s">
        <v>97</v>
      </c>
      <c r="E616" s="130" t="s">
        <v>0</v>
      </c>
      <c r="F616" s="131" t="s">
        <v>517</v>
      </c>
      <c r="H616" s="132">
        <v>302.73</v>
      </c>
      <c r="I616" s="133"/>
      <c r="L616" s="129"/>
      <c r="M616" s="134"/>
      <c r="N616" s="135"/>
      <c r="O616" s="135"/>
      <c r="P616" s="135"/>
      <c r="Q616" s="135"/>
      <c r="R616" s="135"/>
      <c r="S616" s="135"/>
      <c r="T616" s="136"/>
      <c r="AT616" s="130" t="s">
        <v>97</v>
      </c>
      <c r="AU616" s="130" t="s">
        <v>46</v>
      </c>
      <c r="AV616" s="8" t="s">
        <v>93</v>
      </c>
      <c r="AW616" s="8" t="s">
        <v>22</v>
      </c>
      <c r="AX616" s="8" t="s">
        <v>44</v>
      </c>
      <c r="AY616" s="130" t="s">
        <v>86</v>
      </c>
    </row>
    <row r="617" spans="2:65" s="1" customFormat="1" ht="24" customHeight="1">
      <c r="B617" s="93"/>
      <c r="C617" s="94" t="s">
        <v>776</v>
      </c>
      <c r="D617" s="94" t="s">
        <v>88</v>
      </c>
      <c r="E617" s="95" t="s">
        <v>777</v>
      </c>
      <c r="F617" s="96" t="s">
        <v>778</v>
      </c>
      <c r="G617" s="97" t="s">
        <v>200</v>
      </c>
      <c r="H617" s="98">
        <v>169.95</v>
      </c>
      <c r="I617" s="99"/>
      <c r="J617" s="100">
        <f>ROUND(I617*H617,2)</f>
        <v>0</v>
      </c>
      <c r="K617" s="96" t="s">
        <v>92</v>
      </c>
      <c r="L617" s="18"/>
      <c r="M617" s="101" t="s">
        <v>0</v>
      </c>
      <c r="N617" s="102" t="s">
        <v>30</v>
      </c>
      <c r="O617" s="26"/>
      <c r="P617" s="103">
        <f>O617*H617</f>
        <v>0</v>
      </c>
      <c r="Q617" s="103">
        <v>0.00432</v>
      </c>
      <c r="R617" s="103">
        <f>Q617*H617</f>
        <v>0.734184</v>
      </c>
      <c r="S617" s="103">
        <v>0</v>
      </c>
      <c r="T617" s="104">
        <f>S617*H617</f>
        <v>0</v>
      </c>
      <c r="AR617" s="105" t="s">
        <v>176</v>
      </c>
      <c r="AT617" s="105" t="s">
        <v>88</v>
      </c>
      <c r="AU617" s="105" t="s">
        <v>46</v>
      </c>
      <c r="AY617" s="9" t="s">
        <v>86</v>
      </c>
      <c r="BE617" s="106">
        <f>IF(N617="základní",J617,0)</f>
        <v>0</v>
      </c>
      <c r="BF617" s="106">
        <f>IF(N617="snížená",J617,0)</f>
        <v>0</v>
      </c>
      <c r="BG617" s="106">
        <f>IF(N617="zákl. přenesená",J617,0)</f>
        <v>0</v>
      </c>
      <c r="BH617" s="106">
        <f>IF(N617="sníž. přenesená",J617,0)</f>
        <v>0</v>
      </c>
      <c r="BI617" s="106">
        <f>IF(N617="nulová",J617,0)</f>
        <v>0</v>
      </c>
      <c r="BJ617" s="9" t="s">
        <v>44</v>
      </c>
      <c r="BK617" s="106">
        <f>ROUND(I617*H617,2)</f>
        <v>0</v>
      </c>
      <c r="BL617" s="9" t="s">
        <v>176</v>
      </c>
      <c r="BM617" s="105" t="s">
        <v>779</v>
      </c>
    </row>
    <row r="618" spans="2:47" s="1" customFormat="1" ht="29.25">
      <c r="B618" s="18"/>
      <c r="D618" s="107" t="s">
        <v>95</v>
      </c>
      <c r="F618" s="108" t="s">
        <v>780</v>
      </c>
      <c r="I618" s="38"/>
      <c r="L618" s="18"/>
      <c r="M618" s="109"/>
      <c r="N618" s="26"/>
      <c r="O618" s="26"/>
      <c r="P618" s="26"/>
      <c r="Q618" s="26"/>
      <c r="R618" s="26"/>
      <c r="S618" s="26"/>
      <c r="T618" s="27"/>
      <c r="AT618" s="9" t="s">
        <v>95</v>
      </c>
      <c r="AU618" s="9" t="s">
        <v>46</v>
      </c>
    </row>
    <row r="619" spans="2:51" s="7" customFormat="1" ht="22.5">
      <c r="B619" s="110"/>
      <c r="D619" s="107" t="s">
        <v>97</v>
      </c>
      <c r="E619" s="111" t="s">
        <v>0</v>
      </c>
      <c r="F619" s="112" t="s">
        <v>781</v>
      </c>
      <c r="H619" s="113">
        <v>169.95</v>
      </c>
      <c r="I619" s="114"/>
      <c r="L619" s="110"/>
      <c r="M619" s="115"/>
      <c r="N619" s="116"/>
      <c r="O619" s="116"/>
      <c r="P619" s="116"/>
      <c r="Q619" s="116"/>
      <c r="R619" s="116"/>
      <c r="S619" s="116"/>
      <c r="T619" s="117"/>
      <c r="AT619" s="111" t="s">
        <v>97</v>
      </c>
      <c r="AU619" s="111" t="s">
        <v>46</v>
      </c>
      <c r="AV619" s="7" t="s">
        <v>46</v>
      </c>
      <c r="AW619" s="7" t="s">
        <v>22</v>
      </c>
      <c r="AX619" s="7" t="s">
        <v>43</v>
      </c>
      <c r="AY619" s="111" t="s">
        <v>86</v>
      </c>
    </row>
    <row r="620" spans="2:51" s="8" customFormat="1" ht="12">
      <c r="B620" s="129"/>
      <c r="D620" s="107" t="s">
        <v>97</v>
      </c>
      <c r="E620" s="130" t="s">
        <v>0</v>
      </c>
      <c r="F620" s="131" t="s">
        <v>517</v>
      </c>
      <c r="H620" s="132">
        <v>169.95</v>
      </c>
      <c r="I620" s="133"/>
      <c r="L620" s="129"/>
      <c r="M620" s="134"/>
      <c r="N620" s="135"/>
      <c r="O620" s="135"/>
      <c r="P620" s="135"/>
      <c r="Q620" s="135"/>
      <c r="R620" s="135"/>
      <c r="S620" s="135"/>
      <c r="T620" s="136"/>
      <c r="AT620" s="130" t="s">
        <v>97</v>
      </c>
      <c r="AU620" s="130" t="s">
        <v>46</v>
      </c>
      <c r="AV620" s="8" t="s">
        <v>93</v>
      </c>
      <c r="AW620" s="8" t="s">
        <v>22</v>
      </c>
      <c r="AX620" s="8" t="s">
        <v>44</v>
      </c>
      <c r="AY620" s="130" t="s">
        <v>86</v>
      </c>
    </row>
    <row r="621" spans="2:65" s="1" customFormat="1" ht="24" customHeight="1">
      <c r="B621" s="93"/>
      <c r="C621" s="94" t="s">
        <v>782</v>
      </c>
      <c r="D621" s="94" t="s">
        <v>88</v>
      </c>
      <c r="E621" s="95" t="s">
        <v>783</v>
      </c>
      <c r="F621" s="96" t="s">
        <v>784</v>
      </c>
      <c r="G621" s="97" t="s">
        <v>200</v>
      </c>
      <c r="H621" s="98">
        <v>50.01</v>
      </c>
      <c r="I621" s="99"/>
      <c r="J621" s="100">
        <f>ROUND(I621*H621,2)</f>
        <v>0</v>
      </c>
      <c r="K621" s="96" t="s">
        <v>92</v>
      </c>
      <c r="L621" s="18"/>
      <c r="M621" s="101" t="s">
        <v>0</v>
      </c>
      <c r="N621" s="102" t="s">
        <v>30</v>
      </c>
      <c r="O621" s="26"/>
      <c r="P621" s="103">
        <f>O621*H621</f>
        <v>0</v>
      </c>
      <c r="Q621" s="103">
        <v>0.00647</v>
      </c>
      <c r="R621" s="103">
        <f>Q621*H621</f>
        <v>0.3235647</v>
      </c>
      <c r="S621" s="103">
        <v>0</v>
      </c>
      <c r="T621" s="104">
        <f>S621*H621</f>
        <v>0</v>
      </c>
      <c r="AR621" s="105" t="s">
        <v>176</v>
      </c>
      <c r="AT621" s="105" t="s">
        <v>88</v>
      </c>
      <c r="AU621" s="105" t="s">
        <v>46</v>
      </c>
      <c r="AY621" s="9" t="s">
        <v>86</v>
      </c>
      <c r="BE621" s="106">
        <f>IF(N621="základní",J621,0)</f>
        <v>0</v>
      </c>
      <c r="BF621" s="106">
        <f>IF(N621="snížená",J621,0)</f>
        <v>0</v>
      </c>
      <c r="BG621" s="106">
        <f>IF(N621="zákl. přenesená",J621,0)</f>
        <v>0</v>
      </c>
      <c r="BH621" s="106">
        <f>IF(N621="sníž. přenesená",J621,0)</f>
        <v>0</v>
      </c>
      <c r="BI621" s="106">
        <f>IF(N621="nulová",J621,0)</f>
        <v>0</v>
      </c>
      <c r="BJ621" s="9" t="s">
        <v>44</v>
      </c>
      <c r="BK621" s="106">
        <f>ROUND(I621*H621,2)</f>
        <v>0</v>
      </c>
      <c r="BL621" s="9" t="s">
        <v>176</v>
      </c>
      <c r="BM621" s="105" t="s">
        <v>785</v>
      </c>
    </row>
    <row r="622" spans="2:47" s="1" customFormat="1" ht="29.25">
      <c r="B622" s="18"/>
      <c r="D622" s="107" t="s">
        <v>95</v>
      </c>
      <c r="F622" s="108" t="s">
        <v>786</v>
      </c>
      <c r="I622" s="38"/>
      <c r="L622" s="18"/>
      <c r="M622" s="109"/>
      <c r="N622" s="26"/>
      <c r="O622" s="26"/>
      <c r="P622" s="26"/>
      <c r="Q622" s="26"/>
      <c r="R622" s="26"/>
      <c r="S622" s="26"/>
      <c r="T622" s="27"/>
      <c r="AT622" s="9" t="s">
        <v>95</v>
      </c>
      <c r="AU622" s="9" t="s">
        <v>46</v>
      </c>
    </row>
    <row r="623" spans="2:51" s="7" customFormat="1" ht="22.5">
      <c r="B623" s="110"/>
      <c r="D623" s="107" t="s">
        <v>97</v>
      </c>
      <c r="E623" s="111" t="s">
        <v>0</v>
      </c>
      <c r="F623" s="112" t="s">
        <v>787</v>
      </c>
      <c r="H623" s="113">
        <v>50.01</v>
      </c>
      <c r="I623" s="114"/>
      <c r="L623" s="110"/>
      <c r="M623" s="115"/>
      <c r="N623" s="116"/>
      <c r="O623" s="116"/>
      <c r="P623" s="116"/>
      <c r="Q623" s="116"/>
      <c r="R623" s="116"/>
      <c r="S623" s="116"/>
      <c r="T623" s="117"/>
      <c r="AT623" s="111" t="s">
        <v>97</v>
      </c>
      <c r="AU623" s="111" t="s">
        <v>46</v>
      </c>
      <c r="AV623" s="7" t="s">
        <v>46</v>
      </c>
      <c r="AW623" s="7" t="s">
        <v>22</v>
      </c>
      <c r="AX623" s="7" t="s">
        <v>43</v>
      </c>
      <c r="AY623" s="111" t="s">
        <v>86</v>
      </c>
    </row>
    <row r="624" spans="2:51" s="8" customFormat="1" ht="12">
      <c r="B624" s="129"/>
      <c r="D624" s="107" t="s">
        <v>97</v>
      </c>
      <c r="E624" s="130" t="s">
        <v>0</v>
      </c>
      <c r="F624" s="131" t="s">
        <v>517</v>
      </c>
      <c r="H624" s="132">
        <v>50.01</v>
      </c>
      <c r="I624" s="133"/>
      <c r="L624" s="129"/>
      <c r="M624" s="134"/>
      <c r="N624" s="135"/>
      <c r="O624" s="135"/>
      <c r="P624" s="135"/>
      <c r="Q624" s="135"/>
      <c r="R624" s="135"/>
      <c r="S624" s="135"/>
      <c r="T624" s="136"/>
      <c r="AT624" s="130" t="s">
        <v>97</v>
      </c>
      <c r="AU624" s="130" t="s">
        <v>46</v>
      </c>
      <c r="AV624" s="8" t="s">
        <v>93</v>
      </c>
      <c r="AW624" s="8" t="s">
        <v>22</v>
      </c>
      <c r="AX624" s="8" t="s">
        <v>44</v>
      </c>
      <c r="AY624" s="130" t="s">
        <v>86</v>
      </c>
    </row>
    <row r="625" spans="2:65" s="1" customFormat="1" ht="24" customHeight="1">
      <c r="B625" s="93"/>
      <c r="C625" s="94" t="s">
        <v>788</v>
      </c>
      <c r="D625" s="94" t="s">
        <v>88</v>
      </c>
      <c r="E625" s="95" t="s">
        <v>789</v>
      </c>
      <c r="F625" s="96" t="s">
        <v>790</v>
      </c>
      <c r="G625" s="97" t="s">
        <v>91</v>
      </c>
      <c r="H625" s="98">
        <v>123.183</v>
      </c>
      <c r="I625" s="99"/>
      <c r="J625" s="100">
        <f>ROUND(I625*H625,2)</f>
        <v>0</v>
      </c>
      <c r="K625" s="96" t="s">
        <v>92</v>
      </c>
      <c r="L625" s="18"/>
      <c r="M625" s="101" t="s">
        <v>0</v>
      </c>
      <c r="N625" s="102" t="s">
        <v>30</v>
      </c>
      <c r="O625" s="26"/>
      <c r="P625" s="103">
        <f>O625*H625</f>
        <v>0</v>
      </c>
      <c r="Q625" s="103">
        <v>0.0096</v>
      </c>
      <c r="R625" s="103">
        <f>Q625*H625</f>
        <v>1.1825568</v>
      </c>
      <c r="S625" s="103">
        <v>0</v>
      </c>
      <c r="T625" s="104">
        <f>S625*H625</f>
        <v>0</v>
      </c>
      <c r="AR625" s="105" t="s">
        <v>176</v>
      </c>
      <c r="AT625" s="105" t="s">
        <v>88</v>
      </c>
      <c r="AU625" s="105" t="s">
        <v>46</v>
      </c>
      <c r="AY625" s="9" t="s">
        <v>86</v>
      </c>
      <c r="BE625" s="106">
        <f>IF(N625="základní",J625,0)</f>
        <v>0</v>
      </c>
      <c r="BF625" s="106">
        <f>IF(N625="snížená",J625,0)</f>
        <v>0</v>
      </c>
      <c r="BG625" s="106">
        <f>IF(N625="zákl. přenesená",J625,0)</f>
        <v>0</v>
      </c>
      <c r="BH625" s="106">
        <f>IF(N625="sníž. přenesená",J625,0)</f>
        <v>0</v>
      </c>
      <c r="BI625" s="106">
        <f>IF(N625="nulová",J625,0)</f>
        <v>0</v>
      </c>
      <c r="BJ625" s="9" t="s">
        <v>44</v>
      </c>
      <c r="BK625" s="106">
        <f>ROUND(I625*H625,2)</f>
        <v>0</v>
      </c>
      <c r="BL625" s="9" t="s">
        <v>176</v>
      </c>
      <c r="BM625" s="105" t="s">
        <v>791</v>
      </c>
    </row>
    <row r="626" spans="2:47" s="1" customFormat="1" ht="29.25">
      <c r="B626" s="18"/>
      <c r="D626" s="107" t="s">
        <v>95</v>
      </c>
      <c r="F626" s="108" t="s">
        <v>792</v>
      </c>
      <c r="I626" s="38"/>
      <c r="L626" s="18"/>
      <c r="M626" s="109"/>
      <c r="N626" s="26"/>
      <c r="O626" s="26"/>
      <c r="P626" s="26"/>
      <c r="Q626" s="26"/>
      <c r="R626" s="26"/>
      <c r="S626" s="26"/>
      <c r="T626" s="27"/>
      <c r="AT626" s="9" t="s">
        <v>95</v>
      </c>
      <c r="AU626" s="9" t="s">
        <v>46</v>
      </c>
    </row>
    <row r="627" spans="2:51" s="7" customFormat="1" ht="22.5">
      <c r="B627" s="110"/>
      <c r="D627" s="107" t="s">
        <v>97</v>
      </c>
      <c r="E627" s="111" t="s">
        <v>0</v>
      </c>
      <c r="F627" s="112" t="s">
        <v>793</v>
      </c>
      <c r="H627" s="113">
        <v>105.28</v>
      </c>
      <c r="I627" s="114"/>
      <c r="L627" s="110"/>
      <c r="M627" s="115"/>
      <c r="N627" s="116"/>
      <c r="O627" s="116"/>
      <c r="P627" s="116"/>
      <c r="Q627" s="116"/>
      <c r="R627" s="116"/>
      <c r="S627" s="116"/>
      <c r="T627" s="117"/>
      <c r="AT627" s="111" t="s">
        <v>97</v>
      </c>
      <c r="AU627" s="111" t="s">
        <v>46</v>
      </c>
      <c r="AV627" s="7" t="s">
        <v>46</v>
      </c>
      <c r="AW627" s="7" t="s">
        <v>22</v>
      </c>
      <c r="AX627" s="7" t="s">
        <v>43</v>
      </c>
      <c r="AY627" s="111" t="s">
        <v>86</v>
      </c>
    </row>
    <row r="628" spans="2:51" s="7" customFormat="1" ht="22.5">
      <c r="B628" s="110"/>
      <c r="D628" s="107" t="s">
        <v>97</v>
      </c>
      <c r="E628" s="111" t="s">
        <v>0</v>
      </c>
      <c r="F628" s="112" t="s">
        <v>794</v>
      </c>
      <c r="H628" s="113">
        <v>17.903</v>
      </c>
      <c r="I628" s="114"/>
      <c r="L628" s="110"/>
      <c r="M628" s="115"/>
      <c r="N628" s="116"/>
      <c r="O628" s="116"/>
      <c r="P628" s="116"/>
      <c r="Q628" s="116"/>
      <c r="R628" s="116"/>
      <c r="S628" s="116"/>
      <c r="T628" s="117"/>
      <c r="AT628" s="111" t="s">
        <v>97</v>
      </c>
      <c r="AU628" s="111" t="s">
        <v>46</v>
      </c>
      <c r="AV628" s="7" t="s">
        <v>46</v>
      </c>
      <c r="AW628" s="7" t="s">
        <v>22</v>
      </c>
      <c r="AX628" s="7" t="s">
        <v>43</v>
      </c>
      <c r="AY628" s="111" t="s">
        <v>86</v>
      </c>
    </row>
    <row r="629" spans="2:51" s="8" customFormat="1" ht="12">
      <c r="B629" s="129"/>
      <c r="D629" s="107" t="s">
        <v>97</v>
      </c>
      <c r="E629" s="130" t="s">
        <v>0</v>
      </c>
      <c r="F629" s="131" t="s">
        <v>517</v>
      </c>
      <c r="H629" s="132">
        <v>123.18299999999999</v>
      </c>
      <c r="I629" s="133"/>
      <c r="L629" s="129"/>
      <c r="M629" s="134"/>
      <c r="N629" s="135"/>
      <c r="O629" s="135"/>
      <c r="P629" s="135"/>
      <c r="Q629" s="135"/>
      <c r="R629" s="135"/>
      <c r="S629" s="135"/>
      <c r="T629" s="136"/>
      <c r="AT629" s="130" t="s">
        <v>97</v>
      </c>
      <c r="AU629" s="130" t="s">
        <v>46</v>
      </c>
      <c r="AV629" s="8" t="s">
        <v>93</v>
      </c>
      <c r="AW629" s="8" t="s">
        <v>22</v>
      </c>
      <c r="AX629" s="8" t="s">
        <v>44</v>
      </c>
      <c r="AY629" s="130" t="s">
        <v>86</v>
      </c>
    </row>
    <row r="630" spans="2:65" s="1" customFormat="1" ht="24" customHeight="1">
      <c r="B630" s="93"/>
      <c r="C630" s="94" t="s">
        <v>795</v>
      </c>
      <c r="D630" s="94" t="s">
        <v>88</v>
      </c>
      <c r="E630" s="95" t="s">
        <v>796</v>
      </c>
      <c r="F630" s="96" t="s">
        <v>797</v>
      </c>
      <c r="G630" s="97" t="s">
        <v>200</v>
      </c>
      <c r="H630" s="98">
        <v>28.34</v>
      </c>
      <c r="I630" s="99"/>
      <c r="J630" s="100">
        <f>ROUND(I630*H630,2)</f>
        <v>0</v>
      </c>
      <c r="K630" s="96" t="s">
        <v>92</v>
      </c>
      <c r="L630" s="18"/>
      <c r="M630" s="101" t="s">
        <v>0</v>
      </c>
      <c r="N630" s="102" t="s">
        <v>30</v>
      </c>
      <c r="O630" s="26"/>
      <c r="P630" s="103">
        <f>O630*H630</f>
        <v>0</v>
      </c>
      <c r="Q630" s="103">
        <v>0.00199</v>
      </c>
      <c r="R630" s="103">
        <f>Q630*H630</f>
        <v>0.0563966</v>
      </c>
      <c r="S630" s="103">
        <v>0</v>
      </c>
      <c r="T630" s="104">
        <f>S630*H630</f>
        <v>0</v>
      </c>
      <c r="AR630" s="105" t="s">
        <v>176</v>
      </c>
      <c r="AT630" s="105" t="s">
        <v>88</v>
      </c>
      <c r="AU630" s="105" t="s">
        <v>46</v>
      </c>
      <c r="AY630" s="9" t="s">
        <v>86</v>
      </c>
      <c r="BE630" s="106">
        <f>IF(N630="základní",J630,0)</f>
        <v>0</v>
      </c>
      <c r="BF630" s="106">
        <f>IF(N630="snížená",J630,0)</f>
        <v>0</v>
      </c>
      <c r="BG630" s="106">
        <f>IF(N630="zákl. přenesená",J630,0)</f>
        <v>0</v>
      </c>
      <c r="BH630" s="106">
        <f>IF(N630="sníž. přenesená",J630,0)</f>
        <v>0</v>
      </c>
      <c r="BI630" s="106">
        <f>IF(N630="nulová",J630,0)</f>
        <v>0</v>
      </c>
      <c r="BJ630" s="9" t="s">
        <v>44</v>
      </c>
      <c r="BK630" s="106">
        <f>ROUND(I630*H630,2)</f>
        <v>0</v>
      </c>
      <c r="BL630" s="9" t="s">
        <v>176</v>
      </c>
      <c r="BM630" s="105" t="s">
        <v>798</v>
      </c>
    </row>
    <row r="631" spans="2:47" s="1" customFormat="1" ht="29.25">
      <c r="B631" s="18"/>
      <c r="D631" s="107" t="s">
        <v>95</v>
      </c>
      <c r="F631" s="108" t="s">
        <v>799</v>
      </c>
      <c r="I631" s="38"/>
      <c r="L631" s="18"/>
      <c r="M631" s="109"/>
      <c r="N631" s="26"/>
      <c r="O631" s="26"/>
      <c r="P631" s="26"/>
      <c r="Q631" s="26"/>
      <c r="R631" s="26"/>
      <c r="S631" s="26"/>
      <c r="T631" s="27"/>
      <c r="AT631" s="9" t="s">
        <v>95</v>
      </c>
      <c r="AU631" s="9" t="s">
        <v>46</v>
      </c>
    </row>
    <row r="632" spans="2:51" s="7" customFormat="1" ht="22.5">
      <c r="B632" s="110"/>
      <c r="D632" s="107" t="s">
        <v>97</v>
      </c>
      <c r="E632" s="111" t="s">
        <v>0</v>
      </c>
      <c r="F632" s="112" t="s">
        <v>800</v>
      </c>
      <c r="H632" s="113">
        <v>2.87</v>
      </c>
      <c r="I632" s="114"/>
      <c r="L632" s="110"/>
      <c r="M632" s="115"/>
      <c r="N632" s="116"/>
      <c r="O632" s="116"/>
      <c r="P632" s="116"/>
      <c r="Q632" s="116"/>
      <c r="R632" s="116"/>
      <c r="S632" s="116"/>
      <c r="T632" s="117"/>
      <c r="AT632" s="111" t="s">
        <v>97</v>
      </c>
      <c r="AU632" s="111" t="s">
        <v>46</v>
      </c>
      <c r="AV632" s="7" t="s">
        <v>46</v>
      </c>
      <c r="AW632" s="7" t="s">
        <v>22</v>
      </c>
      <c r="AX632" s="7" t="s">
        <v>43</v>
      </c>
      <c r="AY632" s="111" t="s">
        <v>86</v>
      </c>
    </row>
    <row r="633" spans="2:51" s="7" customFormat="1" ht="22.5">
      <c r="B633" s="110"/>
      <c r="D633" s="107" t="s">
        <v>97</v>
      </c>
      <c r="E633" s="111" t="s">
        <v>0</v>
      </c>
      <c r="F633" s="112" t="s">
        <v>801</v>
      </c>
      <c r="H633" s="113">
        <v>13.83</v>
      </c>
      <c r="I633" s="114"/>
      <c r="L633" s="110"/>
      <c r="M633" s="115"/>
      <c r="N633" s="116"/>
      <c r="O633" s="116"/>
      <c r="P633" s="116"/>
      <c r="Q633" s="116"/>
      <c r="R633" s="116"/>
      <c r="S633" s="116"/>
      <c r="T633" s="117"/>
      <c r="AT633" s="111" t="s">
        <v>97</v>
      </c>
      <c r="AU633" s="111" t="s">
        <v>46</v>
      </c>
      <c r="AV633" s="7" t="s">
        <v>46</v>
      </c>
      <c r="AW633" s="7" t="s">
        <v>22</v>
      </c>
      <c r="AX633" s="7" t="s">
        <v>43</v>
      </c>
      <c r="AY633" s="111" t="s">
        <v>86</v>
      </c>
    </row>
    <row r="634" spans="2:51" s="7" customFormat="1" ht="22.5">
      <c r="B634" s="110"/>
      <c r="D634" s="107" t="s">
        <v>97</v>
      </c>
      <c r="E634" s="111" t="s">
        <v>0</v>
      </c>
      <c r="F634" s="112" t="s">
        <v>802</v>
      </c>
      <c r="H634" s="113">
        <v>6.6</v>
      </c>
      <c r="I634" s="114"/>
      <c r="L634" s="110"/>
      <c r="M634" s="115"/>
      <c r="N634" s="116"/>
      <c r="O634" s="116"/>
      <c r="P634" s="116"/>
      <c r="Q634" s="116"/>
      <c r="R634" s="116"/>
      <c r="S634" s="116"/>
      <c r="T634" s="117"/>
      <c r="AT634" s="111" t="s">
        <v>97</v>
      </c>
      <c r="AU634" s="111" t="s">
        <v>46</v>
      </c>
      <c r="AV634" s="7" t="s">
        <v>46</v>
      </c>
      <c r="AW634" s="7" t="s">
        <v>22</v>
      </c>
      <c r="AX634" s="7" t="s">
        <v>43</v>
      </c>
      <c r="AY634" s="111" t="s">
        <v>86</v>
      </c>
    </row>
    <row r="635" spans="2:51" s="7" customFormat="1" ht="22.5">
      <c r="B635" s="110"/>
      <c r="D635" s="107" t="s">
        <v>97</v>
      </c>
      <c r="E635" s="111" t="s">
        <v>0</v>
      </c>
      <c r="F635" s="112" t="s">
        <v>803</v>
      </c>
      <c r="H635" s="113">
        <v>5.04</v>
      </c>
      <c r="I635" s="114"/>
      <c r="L635" s="110"/>
      <c r="M635" s="115"/>
      <c r="N635" s="116"/>
      <c r="O635" s="116"/>
      <c r="P635" s="116"/>
      <c r="Q635" s="116"/>
      <c r="R635" s="116"/>
      <c r="S635" s="116"/>
      <c r="T635" s="117"/>
      <c r="AT635" s="111" t="s">
        <v>97</v>
      </c>
      <c r="AU635" s="111" t="s">
        <v>46</v>
      </c>
      <c r="AV635" s="7" t="s">
        <v>46</v>
      </c>
      <c r="AW635" s="7" t="s">
        <v>22</v>
      </c>
      <c r="AX635" s="7" t="s">
        <v>43</v>
      </c>
      <c r="AY635" s="111" t="s">
        <v>86</v>
      </c>
    </row>
    <row r="636" spans="2:51" s="8" customFormat="1" ht="12">
      <c r="B636" s="129"/>
      <c r="D636" s="107" t="s">
        <v>97</v>
      </c>
      <c r="E636" s="130" t="s">
        <v>0</v>
      </c>
      <c r="F636" s="131" t="s">
        <v>517</v>
      </c>
      <c r="H636" s="132">
        <v>28.339999999999996</v>
      </c>
      <c r="I636" s="133"/>
      <c r="L636" s="129"/>
      <c r="M636" s="134"/>
      <c r="N636" s="135"/>
      <c r="O636" s="135"/>
      <c r="P636" s="135"/>
      <c r="Q636" s="135"/>
      <c r="R636" s="135"/>
      <c r="S636" s="135"/>
      <c r="T636" s="136"/>
      <c r="AT636" s="130" t="s">
        <v>97</v>
      </c>
      <c r="AU636" s="130" t="s">
        <v>46</v>
      </c>
      <c r="AV636" s="8" t="s">
        <v>93</v>
      </c>
      <c r="AW636" s="8" t="s">
        <v>22</v>
      </c>
      <c r="AX636" s="8" t="s">
        <v>44</v>
      </c>
      <c r="AY636" s="130" t="s">
        <v>86</v>
      </c>
    </row>
    <row r="637" spans="2:65" s="1" customFormat="1" ht="24" customHeight="1">
      <c r="B637" s="93"/>
      <c r="C637" s="94" t="s">
        <v>804</v>
      </c>
      <c r="D637" s="94" t="s">
        <v>88</v>
      </c>
      <c r="E637" s="95" t="s">
        <v>3</v>
      </c>
      <c r="F637" s="96" t="s">
        <v>805</v>
      </c>
      <c r="G637" s="97" t="s">
        <v>200</v>
      </c>
      <c r="H637" s="98">
        <v>92.8</v>
      </c>
      <c r="I637" s="99"/>
      <c r="J637" s="100">
        <f>ROUND(I637*H637,2)</f>
        <v>0</v>
      </c>
      <c r="K637" s="96" t="s">
        <v>0</v>
      </c>
      <c r="L637" s="18"/>
      <c r="M637" s="101" t="s">
        <v>0</v>
      </c>
      <c r="N637" s="102" t="s">
        <v>30</v>
      </c>
      <c r="O637" s="26"/>
      <c r="P637" s="103">
        <f>O637*H637</f>
        <v>0</v>
      </c>
      <c r="Q637" s="103">
        <v>0.00172</v>
      </c>
      <c r="R637" s="103">
        <f>Q637*H637</f>
        <v>0.15961599999999998</v>
      </c>
      <c r="S637" s="103">
        <v>0</v>
      </c>
      <c r="T637" s="104">
        <f>S637*H637</f>
        <v>0</v>
      </c>
      <c r="AR637" s="105" t="s">
        <v>176</v>
      </c>
      <c r="AT637" s="105" t="s">
        <v>88</v>
      </c>
      <c r="AU637" s="105" t="s">
        <v>46</v>
      </c>
      <c r="AY637" s="9" t="s">
        <v>86</v>
      </c>
      <c r="BE637" s="106">
        <f>IF(N637="základní",J637,0)</f>
        <v>0</v>
      </c>
      <c r="BF637" s="106">
        <f>IF(N637="snížená",J637,0)</f>
        <v>0</v>
      </c>
      <c r="BG637" s="106">
        <f>IF(N637="zákl. přenesená",J637,0)</f>
        <v>0</v>
      </c>
      <c r="BH637" s="106">
        <f>IF(N637="sníž. přenesená",J637,0)</f>
        <v>0</v>
      </c>
      <c r="BI637" s="106">
        <f>IF(N637="nulová",J637,0)</f>
        <v>0</v>
      </c>
      <c r="BJ637" s="9" t="s">
        <v>44</v>
      </c>
      <c r="BK637" s="106">
        <f>ROUND(I637*H637,2)</f>
        <v>0</v>
      </c>
      <c r="BL637" s="9" t="s">
        <v>176</v>
      </c>
      <c r="BM637" s="105" t="s">
        <v>806</v>
      </c>
    </row>
    <row r="638" spans="2:47" s="1" customFormat="1" ht="29.25">
      <c r="B638" s="18"/>
      <c r="D638" s="107" t="s">
        <v>95</v>
      </c>
      <c r="F638" s="108" t="s">
        <v>807</v>
      </c>
      <c r="I638" s="38"/>
      <c r="L638" s="18"/>
      <c r="M638" s="109"/>
      <c r="N638" s="26"/>
      <c r="O638" s="26"/>
      <c r="P638" s="26"/>
      <c r="Q638" s="26"/>
      <c r="R638" s="26"/>
      <c r="S638" s="26"/>
      <c r="T638" s="27"/>
      <c r="AT638" s="9" t="s">
        <v>95</v>
      </c>
      <c r="AU638" s="9" t="s">
        <v>46</v>
      </c>
    </row>
    <row r="639" spans="2:51" s="7" customFormat="1" ht="22.5">
      <c r="B639" s="110"/>
      <c r="D639" s="107" t="s">
        <v>97</v>
      </c>
      <c r="E639" s="111" t="s">
        <v>0</v>
      </c>
      <c r="F639" s="112" t="s">
        <v>808</v>
      </c>
      <c r="H639" s="113">
        <v>13.3</v>
      </c>
      <c r="I639" s="114"/>
      <c r="L639" s="110"/>
      <c r="M639" s="115"/>
      <c r="N639" s="116"/>
      <c r="O639" s="116"/>
      <c r="P639" s="116"/>
      <c r="Q639" s="116"/>
      <c r="R639" s="116"/>
      <c r="S639" s="116"/>
      <c r="T639" s="117"/>
      <c r="AT639" s="111" t="s">
        <v>97</v>
      </c>
      <c r="AU639" s="111" t="s">
        <v>46</v>
      </c>
      <c r="AV639" s="7" t="s">
        <v>46</v>
      </c>
      <c r="AW639" s="7" t="s">
        <v>22</v>
      </c>
      <c r="AX639" s="7" t="s">
        <v>43</v>
      </c>
      <c r="AY639" s="111" t="s">
        <v>86</v>
      </c>
    </row>
    <row r="640" spans="2:51" s="7" customFormat="1" ht="22.5">
      <c r="B640" s="110"/>
      <c r="D640" s="107" t="s">
        <v>97</v>
      </c>
      <c r="E640" s="111" t="s">
        <v>0</v>
      </c>
      <c r="F640" s="112" t="s">
        <v>809</v>
      </c>
      <c r="H640" s="113">
        <v>15.9</v>
      </c>
      <c r="I640" s="114"/>
      <c r="L640" s="110"/>
      <c r="M640" s="115"/>
      <c r="N640" s="116"/>
      <c r="O640" s="116"/>
      <c r="P640" s="116"/>
      <c r="Q640" s="116"/>
      <c r="R640" s="116"/>
      <c r="S640" s="116"/>
      <c r="T640" s="117"/>
      <c r="AT640" s="111" t="s">
        <v>97</v>
      </c>
      <c r="AU640" s="111" t="s">
        <v>46</v>
      </c>
      <c r="AV640" s="7" t="s">
        <v>46</v>
      </c>
      <c r="AW640" s="7" t="s">
        <v>22</v>
      </c>
      <c r="AX640" s="7" t="s">
        <v>43</v>
      </c>
      <c r="AY640" s="111" t="s">
        <v>86</v>
      </c>
    </row>
    <row r="641" spans="2:51" s="7" customFormat="1" ht="22.5">
      <c r="B641" s="110"/>
      <c r="D641" s="107" t="s">
        <v>97</v>
      </c>
      <c r="E641" s="111" t="s">
        <v>0</v>
      </c>
      <c r="F641" s="112" t="s">
        <v>810</v>
      </c>
      <c r="H641" s="113">
        <v>16.1</v>
      </c>
      <c r="I641" s="114"/>
      <c r="L641" s="110"/>
      <c r="M641" s="115"/>
      <c r="N641" s="116"/>
      <c r="O641" s="116"/>
      <c r="P641" s="116"/>
      <c r="Q641" s="116"/>
      <c r="R641" s="116"/>
      <c r="S641" s="116"/>
      <c r="T641" s="117"/>
      <c r="AT641" s="111" t="s">
        <v>97</v>
      </c>
      <c r="AU641" s="111" t="s">
        <v>46</v>
      </c>
      <c r="AV641" s="7" t="s">
        <v>46</v>
      </c>
      <c r="AW641" s="7" t="s">
        <v>22</v>
      </c>
      <c r="AX641" s="7" t="s">
        <v>43</v>
      </c>
      <c r="AY641" s="111" t="s">
        <v>86</v>
      </c>
    </row>
    <row r="642" spans="2:51" s="7" customFormat="1" ht="22.5">
      <c r="B642" s="110"/>
      <c r="D642" s="107" t="s">
        <v>97</v>
      </c>
      <c r="E642" s="111" t="s">
        <v>0</v>
      </c>
      <c r="F642" s="112" t="s">
        <v>811</v>
      </c>
      <c r="H642" s="113">
        <v>16.1</v>
      </c>
      <c r="I642" s="114"/>
      <c r="L642" s="110"/>
      <c r="M642" s="115"/>
      <c r="N642" s="116"/>
      <c r="O642" s="116"/>
      <c r="P642" s="116"/>
      <c r="Q642" s="116"/>
      <c r="R642" s="116"/>
      <c r="S642" s="116"/>
      <c r="T642" s="117"/>
      <c r="AT642" s="111" t="s">
        <v>97</v>
      </c>
      <c r="AU642" s="111" t="s">
        <v>46</v>
      </c>
      <c r="AV642" s="7" t="s">
        <v>46</v>
      </c>
      <c r="AW642" s="7" t="s">
        <v>22</v>
      </c>
      <c r="AX642" s="7" t="s">
        <v>43</v>
      </c>
      <c r="AY642" s="111" t="s">
        <v>86</v>
      </c>
    </row>
    <row r="643" spans="2:51" s="7" customFormat="1" ht="22.5">
      <c r="B643" s="110"/>
      <c r="D643" s="107" t="s">
        <v>97</v>
      </c>
      <c r="E643" s="111" t="s">
        <v>0</v>
      </c>
      <c r="F643" s="112" t="s">
        <v>812</v>
      </c>
      <c r="H643" s="113">
        <v>15.4</v>
      </c>
      <c r="I643" s="114"/>
      <c r="L643" s="110"/>
      <c r="M643" s="115"/>
      <c r="N643" s="116"/>
      <c r="O643" s="116"/>
      <c r="P643" s="116"/>
      <c r="Q643" s="116"/>
      <c r="R643" s="116"/>
      <c r="S643" s="116"/>
      <c r="T643" s="117"/>
      <c r="AT643" s="111" t="s">
        <v>97</v>
      </c>
      <c r="AU643" s="111" t="s">
        <v>46</v>
      </c>
      <c r="AV643" s="7" t="s">
        <v>46</v>
      </c>
      <c r="AW643" s="7" t="s">
        <v>22</v>
      </c>
      <c r="AX643" s="7" t="s">
        <v>43</v>
      </c>
      <c r="AY643" s="111" t="s">
        <v>86</v>
      </c>
    </row>
    <row r="644" spans="2:51" s="7" customFormat="1" ht="22.5">
      <c r="B644" s="110"/>
      <c r="D644" s="107" t="s">
        <v>97</v>
      </c>
      <c r="E644" s="111" t="s">
        <v>0</v>
      </c>
      <c r="F644" s="112" t="s">
        <v>813</v>
      </c>
      <c r="H644" s="113">
        <v>16</v>
      </c>
      <c r="I644" s="114"/>
      <c r="L644" s="110"/>
      <c r="M644" s="115"/>
      <c r="N644" s="116"/>
      <c r="O644" s="116"/>
      <c r="P644" s="116"/>
      <c r="Q644" s="116"/>
      <c r="R644" s="116"/>
      <c r="S644" s="116"/>
      <c r="T644" s="117"/>
      <c r="AT644" s="111" t="s">
        <v>97</v>
      </c>
      <c r="AU644" s="111" t="s">
        <v>46</v>
      </c>
      <c r="AV644" s="7" t="s">
        <v>46</v>
      </c>
      <c r="AW644" s="7" t="s">
        <v>22</v>
      </c>
      <c r="AX644" s="7" t="s">
        <v>43</v>
      </c>
      <c r="AY644" s="111" t="s">
        <v>86</v>
      </c>
    </row>
    <row r="645" spans="2:65" s="1" customFormat="1" ht="36" customHeight="1">
      <c r="B645" s="93"/>
      <c r="C645" s="94" t="s">
        <v>814</v>
      </c>
      <c r="D645" s="94" t="s">
        <v>88</v>
      </c>
      <c r="E645" s="95" t="s">
        <v>211</v>
      </c>
      <c r="F645" s="96" t="s">
        <v>815</v>
      </c>
      <c r="G645" s="97" t="s">
        <v>342</v>
      </c>
      <c r="H645" s="98">
        <v>9</v>
      </c>
      <c r="I645" s="99"/>
      <c r="J645" s="100">
        <f>ROUND(I645*H645,2)</f>
        <v>0</v>
      </c>
      <c r="K645" s="96" t="s">
        <v>0</v>
      </c>
      <c r="L645" s="18"/>
      <c r="M645" s="101" t="s">
        <v>0</v>
      </c>
      <c r="N645" s="102" t="s">
        <v>30</v>
      </c>
      <c r="O645" s="26"/>
      <c r="P645" s="103">
        <f>O645*H645</f>
        <v>0</v>
      </c>
      <c r="Q645" s="103">
        <v>0</v>
      </c>
      <c r="R645" s="103">
        <f>Q645*H645</f>
        <v>0</v>
      </c>
      <c r="S645" s="103">
        <v>0</v>
      </c>
      <c r="T645" s="104">
        <f>S645*H645</f>
        <v>0</v>
      </c>
      <c r="AR645" s="105" t="s">
        <v>176</v>
      </c>
      <c r="AT645" s="105" t="s">
        <v>88</v>
      </c>
      <c r="AU645" s="105" t="s">
        <v>46</v>
      </c>
      <c r="AY645" s="9" t="s">
        <v>86</v>
      </c>
      <c r="BE645" s="106">
        <f>IF(N645="základní",J645,0)</f>
        <v>0</v>
      </c>
      <c r="BF645" s="106">
        <f>IF(N645="snížená",J645,0)</f>
        <v>0</v>
      </c>
      <c r="BG645" s="106">
        <f>IF(N645="zákl. přenesená",J645,0)</f>
        <v>0</v>
      </c>
      <c r="BH645" s="106">
        <f>IF(N645="sníž. přenesená",J645,0)</f>
        <v>0</v>
      </c>
      <c r="BI645" s="106">
        <f>IF(N645="nulová",J645,0)</f>
        <v>0</v>
      </c>
      <c r="BJ645" s="9" t="s">
        <v>44</v>
      </c>
      <c r="BK645" s="106">
        <f>ROUND(I645*H645,2)</f>
        <v>0</v>
      </c>
      <c r="BL645" s="9" t="s">
        <v>176</v>
      </c>
      <c r="BM645" s="105" t="s">
        <v>816</v>
      </c>
    </row>
    <row r="646" spans="2:47" s="1" customFormat="1" ht="29.25">
      <c r="B646" s="18"/>
      <c r="D646" s="107" t="s">
        <v>95</v>
      </c>
      <c r="F646" s="108" t="s">
        <v>817</v>
      </c>
      <c r="I646" s="38"/>
      <c r="L646" s="18"/>
      <c r="M646" s="109"/>
      <c r="N646" s="26"/>
      <c r="O646" s="26"/>
      <c r="P646" s="26"/>
      <c r="Q646" s="26"/>
      <c r="R646" s="26"/>
      <c r="S646" s="26"/>
      <c r="T646" s="27"/>
      <c r="AT646" s="9" t="s">
        <v>95</v>
      </c>
      <c r="AU646" s="9" t="s">
        <v>46</v>
      </c>
    </row>
    <row r="647" spans="2:51" s="7" customFormat="1" ht="12">
      <c r="B647" s="110"/>
      <c r="D647" s="107" t="s">
        <v>97</v>
      </c>
      <c r="E647" s="111" t="s">
        <v>0</v>
      </c>
      <c r="F647" s="112" t="s">
        <v>818</v>
      </c>
      <c r="H647" s="113">
        <v>9</v>
      </c>
      <c r="I647" s="114"/>
      <c r="L647" s="110"/>
      <c r="M647" s="115"/>
      <c r="N647" s="116"/>
      <c r="O647" s="116"/>
      <c r="P647" s="116"/>
      <c r="Q647" s="116"/>
      <c r="R647" s="116"/>
      <c r="S647" s="116"/>
      <c r="T647" s="117"/>
      <c r="AT647" s="111" t="s">
        <v>97</v>
      </c>
      <c r="AU647" s="111" t="s">
        <v>46</v>
      </c>
      <c r="AV647" s="7" t="s">
        <v>46</v>
      </c>
      <c r="AW647" s="7" t="s">
        <v>22</v>
      </c>
      <c r="AX647" s="7" t="s">
        <v>43</v>
      </c>
      <c r="AY647" s="111" t="s">
        <v>86</v>
      </c>
    </row>
    <row r="648" spans="2:65" s="1" customFormat="1" ht="24" customHeight="1">
      <c r="B648" s="93"/>
      <c r="C648" s="94" t="s">
        <v>819</v>
      </c>
      <c r="D648" s="94" t="s">
        <v>88</v>
      </c>
      <c r="E648" s="95" t="s">
        <v>218</v>
      </c>
      <c r="F648" s="96" t="s">
        <v>820</v>
      </c>
      <c r="G648" s="97" t="s">
        <v>200</v>
      </c>
      <c r="H648" s="98">
        <v>181.7</v>
      </c>
      <c r="I648" s="99"/>
      <c r="J648" s="100">
        <f>ROUND(I648*H648,2)</f>
        <v>0</v>
      </c>
      <c r="K648" s="96" t="s">
        <v>0</v>
      </c>
      <c r="L648" s="18"/>
      <c r="M648" s="101" t="s">
        <v>0</v>
      </c>
      <c r="N648" s="102" t="s">
        <v>30</v>
      </c>
      <c r="O648" s="26"/>
      <c r="P648" s="103">
        <f>O648*H648</f>
        <v>0</v>
      </c>
      <c r="Q648" s="103">
        <v>0</v>
      </c>
      <c r="R648" s="103">
        <f>Q648*H648</f>
        <v>0</v>
      </c>
      <c r="S648" s="103">
        <v>0</v>
      </c>
      <c r="T648" s="104">
        <f>S648*H648</f>
        <v>0</v>
      </c>
      <c r="AR648" s="105" t="s">
        <v>176</v>
      </c>
      <c r="AT648" s="105" t="s">
        <v>88</v>
      </c>
      <c r="AU648" s="105" t="s">
        <v>46</v>
      </c>
      <c r="AY648" s="9" t="s">
        <v>86</v>
      </c>
      <c r="BE648" s="106">
        <f>IF(N648="základní",J648,0)</f>
        <v>0</v>
      </c>
      <c r="BF648" s="106">
        <f>IF(N648="snížená",J648,0)</f>
        <v>0</v>
      </c>
      <c r="BG648" s="106">
        <f>IF(N648="zákl. přenesená",J648,0)</f>
        <v>0</v>
      </c>
      <c r="BH648" s="106">
        <f>IF(N648="sníž. přenesená",J648,0)</f>
        <v>0</v>
      </c>
      <c r="BI648" s="106">
        <f>IF(N648="nulová",J648,0)</f>
        <v>0</v>
      </c>
      <c r="BJ648" s="9" t="s">
        <v>44</v>
      </c>
      <c r="BK648" s="106">
        <f>ROUND(I648*H648,2)</f>
        <v>0</v>
      </c>
      <c r="BL648" s="9" t="s">
        <v>176</v>
      </c>
      <c r="BM648" s="105" t="s">
        <v>821</v>
      </c>
    </row>
    <row r="649" spans="2:47" s="1" customFormat="1" ht="39">
      <c r="B649" s="18"/>
      <c r="D649" s="107" t="s">
        <v>95</v>
      </c>
      <c r="F649" s="108" t="s">
        <v>822</v>
      </c>
      <c r="I649" s="38"/>
      <c r="L649" s="18"/>
      <c r="M649" s="109"/>
      <c r="N649" s="26"/>
      <c r="O649" s="26"/>
      <c r="P649" s="26"/>
      <c r="Q649" s="26"/>
      <c r="R649" s="26"/>
      <c r="S649" s="26"/>
      <c r="T649" s="27"/>
      <c r="AT649" s="9" t="s">
        <v>95</v>
      </c>
      <c r="AU649" s="9" t="s">
        <v>46</v>
      </c>
    </row>
    <row r="650" spans="2:51" s="7" customFormat="1" ht="22.5">
      <c r="B650" s="110"/>
      <c r="D650" s="107" t="s">
        <v>97</v>
      </c>
      <c r="E650" s="111" t="s">
        <v>0</v>
      </c>
      <c r="F650" s="112" t="s">
        <v>823</v>
      </c>
      <c r="H650" s="113">
        <v>181.7</v>
      </c>
      <c r="I650" s="114"/>
      <c r="L650" s="110"/>
      <c r="M650" s="115"/>
      <c r="N650" s="116"/>
      <c r="O650" s="116"/>
      <c r="P650" s="116"/>
      <c r="Q650" s="116"/>
      <c r="R650" s="116"/>
      <c r="S650" s="116"/>
      <c r="T650" s="117"/>
      <c r="AT650" s="111" t="s">
        <v>97</v>
      </c>
      <c r="AU650" s="111" t="s">
        <v>46</v>
      </c>
      <c r="AV650" s="7" t="s">
        <v>46</v>
      </c>
      <c r="AW650" s="7" t="s">
        <v>22</v>
      </c>
      <c r="AX650" s="7" t="s">
        <v>43</v>
      </c>
      <c r="AY650" s="111" t="s">
        <v>86</v>
      </c>
    </row>
    <row r="651" spans="2:65" s="1" customFormat="1" ht="24" customHeight="1">
      <c r="B651" s="93"/>
      <c r="C651" s="94" t="s">
        <v>824</v>
      </c>
      <c r="D651" s="94" t="s">
        <v>88</v>
      </c>
      <c r="E651" s="95" t="s">
        <v>825</v>
      </c>
      <c r="F651" s="96" t="s">
        <v>826</v>
      </c>
      <c r="G651" s="97" t="s">
        <v>135</v>
      </c>
      <c r="H651" s="98">
        <v>4.987</v>
      </c>
      <c r="I651" s="99"/>
      <c r="J651" s="100">
        <f>ROUND(I651*H651,2)</f>
        <v>0</v>
      </c>
      <c r="K651" s="96" t="s">
        <v>92</v>
      </c>
      <c r="L651" s="18"/>
      <c r="M651" s="101" t="s">
        <v>0</v>
      </c>
      <c r="N651" s="102" t="s">
        <v>30</v>
      </c>
      <c r="O651" s="26"/>
      <c r="P651" s="103">
        <f>O651*H651</f>
        <v>0</v>
      </c>
      <c r="Q651" s="103">
        <v>0</v>
      </c>
      <c r="R651" s="103">
        <f>Q651*H651</f>
        <v>0</v>
      </c>
      <c r="S651" s="103">
        <v>0</v>
      </c>
      <c r="T651" s="104">
        <f>S651*H651</f>
        <v>0</v>
      </c>
      <c r="AR651" s="105" t="s">
        <v>176</v>
      </c>
      <c r="AT651" s="105" t="s">
        <v>88</v>
      </c>
      <c r="AU651" s="105" t="s">
        <v>46</v>
      </c>
      <c r="AY651" s="9" t="s">
        <v>86</v>
      </c>
      <c r="BE651" s="106">
        <f>IF(N651="základní",J651,0)</f>
        <v>0</v>
      </c>
      <c r="BF651" s="106">
        <f>IF(N651="snížená",J651,0)</f>
        <v>0</v>
      </c>
      <c r="BG651" s="106">
        <f>IF(N651="zákl. přenesená",J651,0)</f>
        <v>0</v>
      </c>
      <c r="BH651" s="106">
        <f>IF(N651="sníž. přenesená",J651,0)</f>
        <v>0</v>
      </c>
      <c r="BI651" s="106">
        <f>IF(N651="nulová",J651,0)</f>
        <v>0</v>
      </c>
      <c r="BJ651" s="9" t="s">
        <v>44</v>
      </c>
      <c r="BK651" s="106">
        <f>ROUND(I651*H651,2)</f>
        <v>0</v>
      </c>
      <c r="BL651" s="9" t="s">
        <v>176</v>
      </c>
      <c r="BM651" s="105" t="s">
        <v>827</v>
      </c>
    </row>
    <row r="652" spans="2:47" s="1" customFormat="1" ht="19.5">
      <c r="B652" s="18"/>
      <c r="D652" s="107" t="s">
        <v>95</v>
      </c>
      <c r="F652" s="108" t="s">
        <v>826</v>
      </c>
      <c r="I652" s="38"/>
      <c r="L652" s="18"/>
      <c r="M652" s="109"/>
      <c r="N652" s="26"/>
      <c r="O652" s="26"/>
      <c r="P652" s="26"/>
      <c r="Q652" s="26"/>
      <c r="R652" s="26"/>
      <c r="S652" s="26"/>
      <c r="T652" s="27"/>
      <c r="AT652" s="9" t="s">
        <v>95</v>
      </c>
      <c r="AU652" s="9" t="s">
        <v>46</v>
      </c>
    </row>
    <row r="653" spans="2:51" s="7" customFormat="1" ht="12">
      <c r="B653" s="110"/>
      <c r="D653" s="107" t="s">
        <v>97</v>
      </c>
      <c r="E653" s="111" t="s">
        <v>0</v>
      </c>
      <c r="F653" s="112" t="s">
        <v>828</v>
      </c>
      <c r="H653" s="113">
        <v>4.987</v>
      </c>
      <c r="I653" s="114"/>
      <c r="L653" s="110"/>
      <c r="M653" s="115"/>
      <c r="N653" s="116"/>
      <c r="O653" s="116"/>
      <c r="P653" s="116"/>
      <c r="Q653" s="116"/>
      <c r="R653" s="116"/>
      <c r="S653" s="116"/>
      <c r="T653" s="117"/>
      <c r="AT653" s="111" t="s">
        <v>97</v>
      </c>
      <c r="AU653" s="111" t="s">
        <v>46</v>
      </c>
      <c r="AV653" s="7" t="s">
        <v>46</v>
      </c>
      <c r="AW653" s="7" t="s">
        <v>22</v>
      </c>
      <c r="AX653" s="7" t="s">
        <v>43</v>
      </c>
      <c r="AY653" s="111" t="s">
        <v>86</v>
      </c>
    </row>
    <row r="654" spans="2:63" s="6" customFormat="1" ht="22.9" customHeight="1">
      <c r="B654" s="80"/>
      <c r="D654" s="81" t="s">
        <v>42</v>
      </c>
      <c r="E654" s="91" t="s">
        <v>829</v>
      </c>
      <c r="F654" s="91" t="s">
        <v>830</v>
      </c>
      <c r="I654" s="83"/>
      <c r="J654" s="92">
        <f>BK654</f>
        <v>0</v>
      </c>
      <c r="L654" s="80"/>
      <c r="M654" s="85"/>
      <c r="N654" s="86"/>
      <c r="O654" s="86"/>
      <c r="P654" s="87">
        <f>SUM(P655:P1650)</f>
        <v>0</v>
      </c>
      <c r="Q654" s="86"/>
      <c r="R654" s="87">
        <f>SUM(R655:R1650)</f>
        <v>0</v>
      </c>
      <c r="S654" s="86"/>
      <c r="T654" s="88">
        <f>SUM(T655:T1650)</f>
        <v>0</v>
      </c>
      <c r="AR654" s="81" t="s">
        <v>46</v>
      </c>
      <c r="AT654" s="89" t="s">
        <v>42</v>
      </c>
      <c r="AU654" s="89" t="s">
        <v>44</v>
      </c>
      <c r="AY654" s="81" t="s">
        <v>86</v>
      </c>
      <c r="BK654" s="90">
        <f>SUM(BK655:BK1650)</f>
        <v>0</v>
      </c>
    </row>
    <row r="655" spans="2:65" s="1" customFormat="1" ht="36" customHeight="1">
      <c r="B655" s="93"/>
      <c r="C655" s="94" t="s">
        <v>831</v>
      </c>
      <c r="D655" s="94" t="s">
        <v>88</v>
      </c>
      <c r="E655" s="95" t="s">
        <v>224</v>
      </c>
      <c r="F655" s="96" t="s">
        <v>832</v>
      </c>
      <c r="G655" s="97" t="s">
        <v>171</v>
      </c>
      <c r="H655" s="98">
        <v>1</v>
      </c>
      <c r="I655" s="99"/>
      <c r="J655" s="100">
        <f>ROUND(I655*H655,2)</f>
        <v>0</v>
      </c>
      <c r="K655" s="96" t="s">
        <v>0</v>
      </c>
      <c r="L655" s="18"/>
      <c r="M655" s="101" t="s">
        <v>0</v>
      </c>
      <c r="N655" s="102" t="s">
        <v>30</v>
      </c>
      <c r="O655" s="26"/>
      <c r="P655" s="103">
        <f>O655*H655</f>
        <v>0</v>
      </c>
      <c r="Q655" s="103">
        <v>0</v>
      </c>
      <c r="R655" s="103">
        <f>Q655*H655</f>
        <v>0</v>
      </c>
      <c r="S655" s="103">
        <v>0</v>
      </c>
      <c r="T655" s="104">
        <f>S655*H655</f>
        <v>0</v>
      </c>
      <c r="AR655" s="105" t="s">
        <v>176</v>
      </c>
      <c r="AT655" s="105" t="s">
        <v>88</v>
      </c>
      <c r="AU655" s="105" t="s">
        <v>46</v>
      </c>
      <c r="AY655" s="9" t="s">
        <v>86</v>
      </c>
      <c r="BE655" s="106">
        <f>IF(N655="základní",J655,0)</f>
        <v>0</v>
      </c>
      <c r="BF655" s="106">
        <f>IF(N655="snížená",J655,0)</f>
        <v>0</v>
      </c>
      <c r="BG655" s="106">
        <f>IF(N655="zákl. přenesená",J655,0)</f>
        <v>0</v>
      </c>
      <c r="BH655" s="106">
        <f>IF(N655="sníž. přenesená",J655,0)</f>
        <v>0</v>
      </c>
      <c r="BI655" s="106">
        <f>IF(N655="nulová",J655,0)</f>
        <v>0</v>
      </c>
      <c r="BJ655" s="9" t="s">
        <v>44</v>
      </c>
      <c r="BK655" s="106">
        <f>ROUND(I655*H655,2)</f>
        <v>0</v>
      </c>
      <c r="BL655" s="9" t="s">
        <v>176</v>
      </c>
      <c r="BM655" s="105" t="s">
        <v>833</v>
      </c>
    </row>
    <row r="656" spans="2:47" s="1" customFormat="1" ht="19.5">
      <c r="B656" s="18"/>
      <c r="D656" s="107" t="s">
        <v>95</v>
      </c>
      <c r="F656" s="108" t="s">
        <v>832</v>
      </c>
      <c r="I656" s="38"/>
      <c r="L656" s="18"/>
      <c r="M656" s="109"/>
      <c r="N656" s="26"/>
      <c r="O656" s="26"/>
      <c r="P656" s="26"/>
      <c r="Q656" s="26"/>
      <c r="R656" s="26"/>
      <c r="S656" s="26"/>
      <c r="T656" s="27"/>
      <c r="AT656" s="9" t="s">
        <v>95</v>
      </c>
      <c r="AU656" s="9" t="s">
        <v>46</v>
      </c>
    </row>
    <row r="657" spans="2:47" s="1" customFormat="1" ht="292.5">
      <c r="B657" s="18"/>
      <c r="D657" s="107" t="s">
        <v>239</v>
      </c>
      <c r="F657" s="128" t="s">
        <v>834</v>
      </c>
      <c r="I657" s="38"/>
      <c r="L657" s="18"/>
      <c r="M657" s="109"/>
      <c r="N657" s="26"/>
      <c r="O657" s="26"/>
      <c r="P657" s="26"/>
      <c r="Q657" s="26"/>
      <c r="R657" s="26"/>
      <c r="S657" s="26"/>
      <c r="T657" s="27"/>
      <c r="AT657" s="9" t="s">
        <v>239</v>
      </c>
      <c r="AU657" s="9" t="s">
        <v>46</v>
      </c>
    </row>
    <row r="658" spans="2:51" s="7" customFormat="1" ht="12">
      <c r="B658" s="110"/>
      <c r="D658" s="107" t="s">
        <v>97</v>
      </c>
      <c r="E658" s="111" t="s">
        <v>0</v>
      </c>
      <c r="F658" s="112" t="s">
        <v>835</v>
      </c>
      <c r="H658" s="113">
        <v>1</v>
      </c>
      <c r="I658" s="114"/>
      <c r="L658" s="110"/>
      <c r="M658" s="115"/>
      <c r="N658" s="116"/>
      <c r="O658" s="116"/>
      <c r="P658" s="116"/>
      <c r="Q658" s="116"/>
      <c r="R658" s="116"/>
      <c r="S658" s="116"/>
      <c r="T658" s="117"/>
      <c r="AT658" s="111" t="s">
        <v>97</v>
      </c>
      <c r="AU658" s="111" t="s">
        <v>46</v>
      </c>
      <c r="AV658" s="7" t="s">
        <v>46</v>
      </c>
      <c r="AW658" s="7" t="s">
        <v>22</v>
      </c>
      <c r="AX658" s="7" t="s">
        <v>43</v>
      </c>
      <c r="AY658" s="111" t="s">
        <v>86</v>
      </c>
    </row>
    <row r="659" spans="2:65" s="1" customFormat="1" ht="36" customHeight="1">
      <c r="B659" s="93"/>
      <c r="C659" s="94" t="s">
        <v>836</v>
      </c>
      <c r="D659" s="94" t="s">
        <v>88</v>
      </c>
      <c r="E659" s="95" t="s">
        <v>231</v>
      </c>
      <c r="F659" s="96" t="s">
        <v>837</v>
      </c>
      <c r="G659" s="97" t="s">
        <v>171</v>
      </c>
      <c r="H659" s="98">
        <v>1</v>
      </c>
      <c r="I659" s="99"/>
      <c r="J659" s="100">
        <f>ROUND(I659*H659,2)</f>
        <v>0</v>
      </c>
      <c r="K659" s="96" t="s">
        <v>0</v>
      </c>
      <c r="L659" s="18"/>
      <c r="M659" s="101" t="s">
        <v>0</v>
      </c>
      <c r="N659" s="102" t="s">
        <v>30</v>
      </c>
      <c r="O659" s="26"/>
      <c r="P659" s="103">
        <f>O659*H659</f>
        <v>0</v>
      </c>
      <c r="Q659" s="103">
        <v>0</v>
      </c>
      <c r="R659" s="103">
        <f>Q659*H659</f>
        <v>0</v>
      </c>
      <c r="S659" s="103">
        <v>0</v>
      </c>
      <c r="T659" s="104">
        <f>S659*H659</f>
        <v>0</v>
      </c>
      <c r="AR659" s="105" t="s">
        <v>176</v>
      </c>
      <c r="AT659" s="105" t="s">
        <v>88</v>
      </c>
      <c r="AU659" s="105" t="s">
        <v>46</v>
      </c>
      <c r="AY659" s="9" t="s">
        <v>86</v>
      </c>
      <c r="BE659" s="106">
        <f>IF(N659="základní",J659,0)</f>
        <v>0</v>
      </c>
      <c r="BF659" s="106">
        <f>IF(N659="snížená",J659,0)</f>
        <v>0</v>
      </c>
      <c r="BG659" s="106">
        <f>IF(N659="zákl. přenesená",J659,0)</f>
        <v>0</v>
      </c>
      <c r="BH659" s="106">
        <f>IF(N659="sníž. přenesená",J659,0)</f>
        <v>0</v>
      </c>
      <c r="BI659" s="106">
        <f>IF(N659="nulová",J659,0)</f>
        <v>0</v>
      </c>
      <c r="BJ659" s="9" t="s">
        <v>44</v>
      </c>
      <c r="BK659" s="106">
        <f>ROUND(I659*H659,2)</f>
        <v>0</v>
      </c>
      <c r="BL659" s="9" t="s">
        <v>176</v>
      </c>
      <c r="BM659" s="105" t="s">
        <v>838</v>
      </c>
    </row>
    <row r="660" spans="2:47" s="1" customFormat="1" ht="19.5">
      <c r="B660" s="18"/>
      <c r="D660" s="107" t="s">
        <v>95</v>
      </c>
      <c r="F660" s="108" t="s">
        <v>837</v>
      </c>
      <c r="I660" s="38"/>
      <c r="L660" s="18"/>
      <c r="M660" s="109"/>
      <c r="N660" s="26"/>
      <c r="O660" s="26"/>
      <c r="P660" s="26"/>
      <c r="Q660" s="26"/>
      <c r="R660" s="26"/>
      <c r="S660" s="26"/>
      <c r="T660" s="27"/>
      <c r="AT660" s="9" t="s">
        <v>95</v>
      </c>
      <c r="AU660" s="9" t="s">
        <v>46</v>
      </c>
    </row>
    <row r="661" spans="2:47" s="1" customFormat="1" ht="292.5">
      <c r="B661" s="18"/>
      <c r="D661" s="107" t="s">
        <v>239</v>
      </c>
      <c r="F661" s="128" t="s">
        <v>834</v>
      </c>
      <c r="I661" s="38"/>
      <c r="L661" s="18"/>
      <c r="M661" s="109"/>
      <c r="N661" s="26"/>
      <c r="O661" s="26"/>
      <c r="P661" s="26"/>
      <c r="Q661" s="26"/>
      <c r="R661" s="26"/>
      <c r="S661" s="26"/>
      <c r="T661" s="27"/>
      <c r="AT661" s="9" t="s">
        <v>239</v>
      </c>
      <c r="AU661" s="9" t="s">
        <v>46</v>
      </c>
    </row>
    <row r="662" spans="2:51" s="7" customFormat="1" ht="12">
      <c r="B662" s="110"/>
      <c r="D662" s="107" t="s">
        <v>97</v>
      </c>
      <c r="E662" s="111" t="s">
        <v>0</v>
      </c>
      <c r="F662" s="112" t="s">
        <v>839</v>
      </c>
      <c r="H662" s="113">
        <v>1</v>
      </c>
      <c r="I662" s="114"/>
      <c r="L662" s="110"/>
      <c r="M662" s="115"/>
      <c r="N662" s="116"/>
      <c r="O662" s="116"/>
      <c r="P662" s="116"/>
      <c r="Q662" s="116"/>
      <c r="R662" s="116"/>
      <c r="S662" s="116"/>
      <c r="T662" s="117"/>
      <c r="AT662" s="111" t="s">
        <v>97</v>
      </c>
      <c r="AU662" s="111" t="s">
        <v>46</v>
      </c>
      <c r="AV662" s="7" t="s">
        <v>46</v>
      </c>
      <c r="AW662" s="7" t="s">
        <v>22</v>
      </c>
      <c r="AX662" s="7" t="s">
        <v>43</v>
      </c>
      <c r="AY662" s="111" t="s">
        <v>86</v>
      </c>
    </row>
    <row r="663" spans="2:65" s="1" customFormat="1" ht="36" customHeight="1">
      <c r="B663" s="93"/>
      <c r="C663" s="94" t="s">
        <v>840</v>
      </c>
      <c r="D663" s="94" t="s">
        <v>88</v>
      </c>
      <c r="E663" s="95" t="s">
        <v>235</v>
      </c>
      <c r="F663" s="96" t="s">
        <v>841</v>
      </c>
      <c r="G663" s="97" t="s">
        <v>171</v>
      </c>
      <c r="H663" s="98">
        <v>1</v>
      </c>
      <c r="I663" s="99"/>
      <c r="J663" s="100">
        <f>ROUND(I663*H663,2)</f>
        <v>0</v>
      </c>
      <c r="K663" s="96" t="s">
        <v>0</v>
      </c>
      <c r="L663" s="18"/>
      <c r="M663" s="101" t="s">
        <v>0</v>
      </c>
      <c r="N663" s="102" t="s">
        <v>30</v>
      </c>
      <c r="O663" s="26"/>
      <c r="P663" s="103">
        <f>O663*H663</f>
        <v>0</v>
      </c>
      <c r="Q663" s="103">
        <v>0</v>
      </c>
      <c r="R663" s="103">
        <f>Q663*H663</f>
        <v>0</v>
      </c>
      <c r="S663" s="103">
        <v>0</v>
      </c>
      <c r="T663" s="104">
        <f>S663*H663</f>
        <v>0</v>
      </c>
      <c r="AR663" s="105" t="s">
        <v>176</v>
      </c>
      <c r="AT663" s="105" t="s">
        <v>88</v>
      </c>
      <c r="AU663" s="105" t="s">
        <v>46</v>
      </c>
      <c r="AY663" s="9" t="s">
        <v>86</v>
      </c>
      <c r="BE663" s="106">
        <f>IF(N663="základní",J663,0)</f>
        <v>0</v>
      </c>
      <c r="BF663" s="106">
        <f>IF(N663="snížená",J663,0)</f>
        <v>0</v>
      </c>
      <c r="BG663" s="106">
        <f>IF(N663="zákl. přenesená",J663,0)</f>
        <v>0</v>
      </c>
      <c r="BH663" s="106">
        <f>IF(N663="sníž. přenesená",J663,0)</f>
        <v>0</v>
      </c>
      <c r="BI663" s="106">
        <f>IF(N663="nulová",J663,0)</f>
        <v>0</v>
      </c>
      <c r="BJ663" s="9" t="s">
        <v>44</v>
      </c>
      <c r="BK663" s="106">
        <f>ROUND(I663*H663,2)</f>
        <v>0</v>
      </c>
      <c r="BL663" s="9" t="s">
        <v>176</v>
      </c>
      <c r="BM663" s="105" t="s">
        <v>842</v>
      </c>
    </row>
    <row r="664" spans="2:47" s="1" customFormat="1" ht="19.5">
      <c r="B664" s="18"/>
      <c r="D664" s="107" t="s">
        <v>95</v>
      </c>
      <c r="F664" s="108" t="s">
        <v>841</v>
      </c>
      <c r="I664" s="38"/>
      <c r="L664" s="18"/>
      <c r="M664" s="109"/>
      <c r="N664" s="26"/>
      <c r="O664" s="26"/>
      <c r="P664" s="26"/>
      <c r="Q664" s="26"/>
      <c r="R664" s="26"/>
      <c r="S664" s="26"/>
      <c r="T664" s="27"/>
      <c r="AT664" s="9" t="s">
        <v>95</v>
      </c>
      <c r="AU664" s="9" t="s">
        <v>46</v>
      </c>
    </row>
    <row r="665" spans="2:47" s="1" customFormat="1" ht="292.5">
      <c r="B665" s="18"/>
      <c r="D665" s="107" t="s">
        <v>239</v>
      </c>
      <c r="F665" s="128" t="s">
        <v>834</v>
      </c>
      <c r="I665" s="38"/>
      <c r="L665" s="18"/>
      <c r="M665" s="109"/>
      <c r="N665" s="26"/>
      <c r="O665" s="26"/>
      <c r="P665" s="26"/>
      <c r="Q665" s="26"/>
      <c r="R665" s="26"/>
      <c r="S665" s="26"/>
      <c r="T665" s="27"/>
      <c r="AT665" s="9" t="s">
        <v>239</v>
      </c>
      <c r="AU665" s="9" t="s">
        <v>46</v>
      </c>
    </row>
    <row r="666" spans="2:51" s="7" customFormat="1" ht="12">
      <c r="B666" s="110"/>
      <c r="D666" s="107" t="s">
        <v>97</v>
      </c>
      <c r="E666" s="111" t="s">
        <v>0</v>
      </c>
      <c r="F666" s="112" t="s">
        <v>843</v>
      </c>
      <c r="H666" s="113">
        <v>1</v>
      </c>
      <c r="I666" s="114"/>
      <c r="L666" s="110"/>
      <c r="M666" s="115"/>
      <c r="N666" s="116"/>
      <c r="O666" s="116"/>
      <c r="P666" s="116"/>
      <c r="Q666" s="116"/>
      <c r="R666" s="116"/>
      <c r="S666" s="116"/>
      <c r="T666" s="117"/>
      <c r="AT666" s="111" t="s">
        <v>97</v>
      </c>
      <c r="AU666" s="111" t="s">
        <v>46</v>
      </c>
      <c r="AV666" s="7" t="s">
        <v>46</v>
      </c>
      <c r="AW666" s="7" t="s">
        <v>22</v>
      </c>
      <c r="AX666" s="7" t="s">
        <v>43</v>
      </c>
      <c r="AY666" s="111" t="s">
        <v>86</v>
      </c>
    </row>
    <row r="667" spans="2:65" s="1" customFormat="1" ht="36" customHeight="1">
      <c r="B667" s="93"/>
      <c r="C667" s="94" t="s">
        <v>844</v>
      </c>
      <c r="D667" s="94" t="s">
        <v>88</v>
      </c>
      <c r="E667" s="95" t="s">
        <v>248</v>
      </c>
      <c r="F667" s="96" t="s">
        <v>845</v>
      </c>
      <c r="G667" s="97" t="s">
        <v>171</v>
      </c>
      <c r="H667" s="98">
        <v>1</v>
      </c>
      <c r="I667" s="99"/>
      <c r="J667" s="100">
        <f>ROUND(I667*H667,2)</f>
        <v>0</v>
      </c>
      <c r="K667" s="96" t="s">
        <v>0</v>
      </c>
      <c r="L667" s="18"/>
      <c r="M667" s="101" t="s">
        <v>0</v>
      </c>
      <c r="N667" s="102" t="s">
        <v>30</v>
      </c>
      <c r="O667" s="26"/>
      <c r="P667" s="103">
        <f>O667*H667</f>
        <v>0</v>
      </c>
      <c r="Q667" s="103">
        <v>0</v>
      </c>
      <c r="R667" s="103">
        <f>Q667*H667</f>
        <v>0</v>
      </c>
      <c r="S667" s="103">
        <v>0</v>
      </c>
      <c r="T667" s="104">
        <f>S667*H667</f>
        <v>0</v>
      </c>
      <c r="AR667" s="105" t="s">
        <v>176</v>
      </c>
      <c r="AT667" s="105" t="s">
        <v>88</v>
      </c>
      <c r="AU667" s="105" t="s">
        <v>46</v>
      </c>
      <c r="AY667" s="9" t="s">
        <v>86</v>
      </c>
      <c r="BE667" s="106">
        <f>IF(N667="základní",J667,0)</f>
        <v>0</v>
      </c>
      <c r="BF667" s="106">
        <f>IF(N667="snížená",J667,0)</f>
        <v>0</v>
      </c>
      <c r="BG667" s="106">
        <f>IF(N667="zákl. přenesená",J667,0)</f>
        <v>0</v>
      </c>
      <c r="BH667" s="106">
        <f>IF(N667="sníž. přenesená",J667,0)</f>
        <v>0</v>
      </c>
      <c r="BI667" s="106">
        <f>IF(N667="nulová",J667,0)</f>
        <v>0</v>
      </c>
      <c r="BJ667" s="9" t="s">
        <v>44</v>
      </c>
      <c r="BK667" s="106">
        <f>ROUND(I667*H667,2)</f>
        <v>0</v>
      </c>
      <c r="BL667" s="9" t="s">
        <v>176</v>
      </c>
      <c r="BM667" s="105" t="s">
        <v>846</v>
      </c>
    </row>
    <row r="668" spans="2:47" s="1" customFormat="1" ht="19.5">
      <c r="B668" s="18"/>
      <c r="D668" s="107" t="s">
        <v>95</v>
      </c>
      <c r="F668" s="108" t="s">
        <v>845</v>
      </c>
      <c r="I668" s="38"/>
      <c r="L668" s="18"/>
      <c r="M668" s="109"/>
      <c r="N668" s="26"/>
      <c r="O668" s="26"/>
      <c r="P668" s="26"/>
      <c r="Q668" s="26"/>
      <c r="R668" s="26"/>
      <c r="S668" s="26"/>
      <c r="T668" s="27"/>
      <c r="AT668" s="9" t="s">
        <v>95</v>
      </c>
      <c r="AU668" s="9" t="s">
        <v>46</v>
      </c>
    </row>
    <row r="669" spans="2:47" s="1" customFormat="1" ht="292.5">
      <c r="B669" s="18"/>
      <c r="D669" s="107" t="s">
        <v>239</v>
      </c>
      <c r="F669" s="128" t="s">
        <v>834</v>
      </c>
      <c r="I669" s="38"/>
      <c r="L669" s="18"/>
      <c r="M669" s="109"/>
      <c r="N669" s="26"/>
      <c r="O669" s="26"/>
      <c r="P669" s="26"/>
      <c r="Q669" s="26"/>
      <c r="R669" s="26"/>
      <c r="S669" s="26"/>
      <c r="T669" s="27"/>
      <c r="AT669" s="9" t="s">
        <v>239</v>
      </c>
      <c r="AU669" s="9" t="s">
        <v>46</v>
      </c>
    </row>
    <row r="670" spans="2:51" s="7" customFormat="1" ht="12">
      <c r="B670" s="110"/>
      <c r="D670" s="107" t="s">
        <v>97</v>
      </c>
      <c r="E670" s="111" t="s">
        <v>0</v>
      </c>
      <c r="F670" s="112" t="s">
        <v>847</v>
      </c>
      <c r="H670" s="113">
        <v>1</v>
      </c>
      <c r="I670" s="114"/>
      <c r="L670" s="110"/>
      <c r="M670" s="115"/>
      <c r="N670" s="116"/>
      <c r="O670" s="116"/>
      <c r="P670" s="116"/>
      <c r="Q670" s="116"/>
      <c r="R670" s="116"/>
      <c r="S670" s="116"/>
      <c r="T670" s="117"/>
      <c r="AT670" s="111" t="s">
        <v>97</v>
      </c>
      <c r="AU670" s="111" t="s">
        <v>46</v>
      </c>
      <c r="AV670" s="7" t="s">
        <v>46</v>
      </c>
      <c r="AW670" s="7" t="s">
        <v>22</v>
      </c>
      <c r="AX670" s="7" t="s">
        <v>43</v>
      </c>
      <c r="AY670" s="111" t="s">
        <v>86</v>
      </c>
    </row>
    <row r="671" spans="2:65" s="1" customFormat="1" ht="36" customHeight="1">
      <c r="B671" s="93"/>
      <c r="C671" s="94" t="s">
        <v>848</v>
      </c>
      <c r="D671" s="94" t="s">
        <v>88</v>
      </c>
      <c r="E671" s="95" t="s">
        <v>256</v>
      </c>
      <c r="F671" s="96" t="s">
        <v>849</v>
      </c>
      <c r="G671" s="97" t="s">
        <v>171</v>
      </c>
      <c r="H671" s="98">
        <v>1</v>
      </c>
      <c r="I671" s="99"/>
      <c r="J671" s="100">
        <f>ROUND(I671*H671,2)</f>
        <v>0</v>
      </c>
      <c r="K671" s="96" t="s">
        <v>0</v>
      </c>
      <c r="L671" s="18"/>
      <c r="M671" s="101" t="s">
        <v>0</v>
      </c>
      <c r="N671" s="102" t="s">
        <v>30</v>
      </c>
      <c r="O671" s="26"/>
      <c r="P671" s="103">
        <f>O671*H671</f>
        <v>0</v>
      </c>
      <c r="Q671" s="103">
        <v>0</v>
      </c>
      <c r="R671" s="103">
        <f>Q671*H671</f>
        <v>0</v>
      </c>
      <c r="S671" s="103">
        <v>0</v>
      </c>
      <c r="T671" s="104">
        <f>S671*H671</f>
        <v>0</v>
      </c>
      <c r="AR671" s="105" t="s">
        <v>176</v>
      </c>
      <c r="AT671" s="105" t="s">
        <v>88</v>
      </c>
      <c r="AU671" s="105" t="s">
        <v>46</v>
      </c>
      <c r="AY671" s="9" t="s">
        <v>86</v>
      </c>
      <c r="BE671" s="106">
        <f>IF(N671="základní",J671,0)</f>
        <v>0</v>
      </c>
      <c r="BF671" s="106">
        <f>IF(N671="snížená",J671,0)</f>
        <v>0</v>
      </c>
      <c r="BG671" s="106">
        <f>IF(N671="zákl. přenesená",J671,0)</f>
        <v>0</v>
      </c>
      <c r="BH671" s="106">
        <f>IF(N671="sníž. přenesená",J671,0)</f>
        <v>0</v>
      </c>
      <c r="BI671" s="106">
        <f>IF(N671="nulová",J671,0)</f>
        <v>0</v>
      </c>
      <c r="BJ671" s="9" t="s">
        <v>44</v>
      </c>
      <c r="BK671" s="106">
        <f>ROUND(I671*H671,2)</f>
        <v>0</v>
      </c>
      <c r="BL671" s="9" t="s">
        <v>176</v>
      </c>
      <c r="BM671" s="105" t="s">
        <v>850</v>
      </c>
    </row>
    <row r="672" spans="2:47" s="1" customFormat="1" ht="19.5">
      <c r="B672" s="18"/>
      <c r="D672" s="107" t="s">
        <v>95</v>
      </c>
      <c r="F672" s="108" t="s">
        <v>849</v>
      </c>
      <c r="I672" s="38"/>
      <c r="L672" s="18"/>
      <c r="M672" s="109"/>
      <c r="N672" s="26"/>
      <c r="O672" s="26"/>
      <c r="P672" s="26"/>
      <c r="Q672" s="26"/>
      <c r="R672" s="26"/>
      <c r="S672" s="26"/>
      <c r="T672" s="27"/>
      <c r="AT672" s="9" t="s">
        <v>95</v>
      </c>
      <c r="AU672" s="9" t="s">
        <v>46</v>
      </c>
    </row>
    <row r="673" spans="2:47" s="1" customFormat="1" ht="292.5">
      <c r="B673" s="18"/>
      <c r="D673" s="107" t="s">
        <v>239</v>
      </c>
      <c r="F673" s="128" t="s">
        <v>834</v>
      </c>
      <c r="I673" s="38"/>
      <c r="L673" s="18"/>
      <c r="M673" s="109"/>
      <c r="N673" s="26"/>
      <c r="O673" s="26"/>
      <c r="P673" s="26"/>
      <c r="Q673" s="26"/>
      <c r="R673" s="26"/>
      <c r="S673" s="26"/>
      <c r="T673" s="27"/>
      <c r="AT673" s="9" t="s">
        <v>239</v>
      </c>
      <c r="AU673" s="9" t="s">
        <v>46</v>
      </c>
    </row>
    <row r="674" spans="2:51" s="7" customFormat="1" ht="12">
      <c r="B674" s="110"/>
      <c r="D674" s="107" t="s">
        <v>97</v>
      </c>
      <c r="E674" s="111" t="s">
        <v>0</v>
      </c>
      <c r="F674" s="112" t="s">
        <v>851</v>
      </c>
      <c r="H674" s="113">
        <v>1</v>
      </c>
      <c r="I674" s="114"/>
      <c r="L674" s="110"/>
      <c r="M674" s="115"/>
      <c r="N674" s="116"/>
      <c r="O674" s="116"/>
      <c r="P674" s="116"/>
      <c r="Q674" s="116"/>
      <c r="R674" s="116"/>
      <c r="S674" s="116"/>
      <c r="T674" s="117"/>
      <c r="AT674" s="111" t="s">
        <v>97</v>
      </c>
      <c r="AU674" s="111" t="s">
        <v>46</v>
      </c>
      <c r="AV674" s="7" t="s">
        <v>46</v>
      </c>
      <c r="AW674" s="7" t="s">
        <v>22</v>
      </c>
      <c r="AX674" s="7" t="s">
        <v>43</v>
      </c>
      <c r="AY674" s="111" t="s">
        <v>86</v>
      </c>
    </row>
    <row r="675" spans="2:65" s="1" customFormat="1" ht="36" customHeight="1">
      <c r="B675" s="93"/>
      <c r="C675" s="94" t="s">
        <v>852</v>
      </c>
      <c r="D675" s="94" t="s">
        <v>88</v>
      </c>
      <c r="E675" s="95" t="s">
        <v>266</v>
      </c>
      <c r="F675" s="96" t="s">
        <v>853</v>
      </c>
      <c r="G675" s="97" t="s">
        <v>171</v>
      </c>
      <c r="H675" s="98">
        <v>1</v>
      </c>
      <c r="I675" s="99"/>
      <c r="J675" s="100">
        <f>ROUND(I675*H675,2)</f>
        <v>0</v>
      </c>
      <c r="K675" s="96" t="s">
        <v>0</v>
      </c>
      <c r="L675" s="18"/>
      <c r="M675" s="101" t="s">
        <v>0</v>
      </c>
      <c r="N675" s="102" t="s">
        <v>30</v>
      </c>
      <c r="O675" s="26"/>
      <c r="P675" s="103">
        <f>O675*H675</f>
        <v>0</v>
      </c>
      <c r="Q675" s="103">
        <v>0</v>
      </c>
      <c r="R675" s="103">
        <f>Q675*H675</f>
        <v>0</v>
      </c>
      <c r="S675" s="103">
        <v>0</v>
      </c>
      <c r="T675" s="104">
        <f>S675*H675</f>
        <v>0</v>
      </c>
      <c r="AR675" s="105" t="s">
        <v>176</v>
      </c>
      <c r="AT675" s="105" t="s">
        <v>88</v>
      </c>
      <c r="AU675" s="105" t="s">
        <v>46</v>
      </c>
      <c r="AY675" s="9" t="s">
        <v>86</v>
      </c>
      <c r="BE675" s="106">
        <f>IF(N675="základní",J675,0)</f>
        <v>0</v>
      </c>
      <c r="BF675" s="106">
        <f>IF(N675="snížená",J675,0)</f>
        <v>0</v>
      </c>
      <c r="BG675" s="106">
        <f>IF(N675="zákl. přenesená",J675,0)</f>
        <v>0</v>
      </c>
      <c r="BH675" s="106">
        <f>IF(N675="sníž. přenesená",J675,0)</f>
        <v>0</v>
      </c>
      <c r="BI675" s="106">
        <f>IF(N675="nulová",J675,0)</f>
        <v>0</v>
      </c>
      <c r="BJ675" s="9" t="s">
        <v>44</v>
      </c>
      <c r="BK675" s="106">
        <f>ROUND(I675*H675,2)</f>
        <v>0</v>
      </c>
      <c r="BL675" s="9" t="s">
        <v>176</v>
      </c>
      <c r="BM675" s="105" t="s">
        <v>854</v>
      </c>
    </row>
    <row r="676" spans="2:47" s="1" customFormat="1" ht="19.5">
      <c r="B676" s="18"/>
      <c r="D676" s="107" t="s">
        <v>95</v>
      </c>
      <c r="F676" s="108" t="s">
        <v>853</v>
      </c>
      <c r="I676" s="38"/>
      <c r="L676" s="18"/>
      <c r="M676" s="109"/>
      <c r="N676" s="26"/>
      <c r="O676" s="26"/>
      <c r="P676" s="26"/>
      <c r="Q676" s="26"/>
      <c r="R676" s="26"/>
      <c r="S676" s="26"/>
      <c r="T676" s="27"/>
      <c r="AT676" s="9" t="s">
        <v>95</v>
      </c>
      <c r="AU676" s="9" t="s">
        <v>46</v>
      </c>
    </row>
    <row r="677" spans="2:47" s="1" customFormat="1" ht="292.5">
      <c r="B677" s="18"/>
      <c r="D677" s="107" t="s">
        <v>239</v>
      </c>
      <c r="F677" s="128" t="s">
        <v>834</v>
      </c>
      <c r="I677" s="38"/>
      <c r="L677" s="18"/>
      <c r="M677" s="109"/>
      <c r="N677" s="26"/>
      <c r="O677" s="26"/>
      <c r="P677" s="26"/>
      <c r="Q677" s="26"/>
      <c r="R677" s="26"/>
      <c r="S677" s="26"/>
      <c r="T677" s="27"/>
      <c r="AT677" s="9" t="s">
        <v>239</v>
      </c>
      <c r="AU677" s="9" t="s">
        <v>46</v>
      </c>
    </row>
    <row r="678" spans="2:51" s="7" customFormat="1" ht="12">
      <c r="B678" s="110"/>
      <c r="D678" s="107" t="s">
        <v>97</v>
      </c>
      <c r="E678" s="111" t="s">
        <v>0</v>
      </c>
      <c r="F678" s="112" t="s">
        <v>855</v>
      </c>
      <c r="H678" s="113">
        <v>1</v>
      </c>
      <c r="I678" s="114"/>
      <c r="L678" s="110"/>
      <c r="M678" s="115"/>
      <c r="N678" s="116"/>
      <c r="O678" s="116"/>
      <c r="P678" s="116"/>
      <c r="Q678" s="116"/>
      <c r="R678" s="116"/>
      <c r="S678" s="116"/>
      <c r="T678" s="117"/>
      <c r="AT678" s="111" t="s">
        <v>97</v>
      </c>
      <c r="AU678" s="111" t="s">
        <v>46</v>
      </c>
      <c r="AV678" s="7" t="s">
        <v>46</v>
      </c>
      <c r="AW678" s="7" t="s">
        <v>22</v>
      </c>
      <c r="AX678" s="7" t="s">
        <v>43</v>
      </c>
      <c r="AY678" s="111" t="s">
        <v>86</v>
      </c>
    </row>
    <row r="679" spans="2:65" s="1" customFormat="1" ht="36" customHeight="1">
      <c r="B679" s="93"/>
      <c r="C679" s="94" t="s">
        <v>856</v>
      </c>
      <c r="D679" s="94" t="s">
        <v>88</v>
      </c>
      <c r="E679" s="95" t="s">
        <v>274</v>
      </c>
      <c r="F679" s="96" t="s">
        <v>857</v>
      </c>
      <c r="G679" s="97" t="s">
        <v>171</v>
      </c>
      <c r="H679" s="98">
        <v>1</v>
      </c>
      <c r="I679" s="99"/>
      <c r="J679" s="100">
        <f>ROUND(I679*H679,2)</f>
        <v>0</v>
      </c>
      <c r="K679" s="96" t="s">
        <v>0</v>
      </c>
      <c r="L679" s="18"/>
      <c r="M679" s="101" t="s">
        <v>0</v>
      </c>
      <c r="N679" s="102" t="s">
        <v>30</v>
      </c>
      <c r="O679" s="26"/>
      <c r="P679" s="103">
        <f>O679*H679</f>
        <v>0</v>
      </c>
      <c r="Q679" s="103">
        <v>0</v>
      </c>
      <c r="R679" s="103">
        <f>Q679*H679</f>
        <v>0</v>
      </c>
      <c r="S679" s="103">
        <v>0</v>
      </c>
      <c r="T679" s="104">
        <f>S679*H679</f>
        <v>0</v>
      </c>
      <c r="AR679" s="105" t="s">
        <v>176</v>
      </c>
      <c r="AT679" s="105" t="s">
        <v>88</v>
      </c>
      <c r="AU679" s="105" t="s">
        <v>46</v>
      </c>
      <c r="AY679" s="9" t="s">
        <v>86</v>
      </c>
      <c r="BE679" s="106">
        <f>IF(N679="základní",J679,0)</f>
        <v>0</v>
      </c>
      <c r="BF679" s="106">
        <f>IF(N679="snížená",J679,0)</f>
        <v>0</v>
      </c>
      <c r="BG679" s="106">
        <f>IF(N679="zákl. přenesená",J679,0)</f>
        <v>0</v>
      </c>
      <c r="BH679" s="106">
        <f>IF(N679="sníž. přenesená",J679,0)</f>
        <v>0</v>
      </c>
      <c r="BI679" s="106">
        <f>IF(N679="nulová",J679,0)</f>
        <v>0</v>
      </c>
      <c r="BJ679" s="9" t="s">
        <v>44</v>
      </c>
      <c r="BK679" s="106">
        <f>ROUND(I679*H679,2)</f>
        <v>0</v>
      </c>
      <c r="BL679" s="9" t="s">
        <v>176</v>
      </c>
      <c r="BM679" s="105" t="s">
        <v>858</v>
      </c>
    </row>
    <row r="680" spans="2:47" s="1" customFormat="1" ht="19.5">
      <c r="B680" s="18"/>
      <c r="D680" s="107" t="s">
        <v>95</v>
      </c>
      <c r="F680" s="108" t="s">
        <v>857</v>
      </c>
      <c r="I680" s="38"/>
      <c r="L680" s="18"/>
      <c r="M680" s="109"/>
      <c r="N680" s="26"/>
      <c r="O680" s="26"/>
      <c r="P680" s="26"/>
      <c r="Q680" s="26"/>
      <c r="R680" s="26"/>
      <c r="S680" s="26"/>
      <c r="T680" s="27"/>
      <c r="AT680" s="9" t="s">
        <v>95</v>
      </c>
      <c r="AU680" s="9" t="s">
        <v>46</v>
      </c>
    </row>
    <row r="681" spans="2:47" s="1" customFormat="1" ht="292.5">
      <c r="B681" s="18"/>
      <c r="D681" s="107" t="s">
        <v>239</v>
      </c>
      <c r="F681" s="128" t="s">
        <v>834</v>
      </c>
      <c r="I681" s="38"/>
      <c r="L681" s="18"/>
      <c r="M681" s="109"/>
      <c r="N681" s="26"/>
      <c r="O681" s="26"/>
      <c r="P681" s="26"/>
      <c r="Q681" s="26"/>
      <c r="R681" s="26"/>
      <c r="S681" s="26"/>
      <c r="T681" s="27"/>
      <c r="AT681" s="9" t="s">
        <v>239</v>
      </c>
      <c r="AU681" s="9" t="s">
        <v>46</v>
      </c>
    </row>
    <row r="682" spans="2:51" s="7" customFormat="1" ht="12">
      <c r="B682" s="110"/>
      <c r="D682" s="107" t="s">
        <v>97</v>
      </c>
      <c r="E682" s="111" t="s">
        <v>0</v>
      </c>
      <c r="F682" s="112" t="s">
        <v>859</v>
      </c>
      <c r="H682" s="113">
        <v>1</v>
      </c>
      <c r="I682" s="114"/>
      <c r="L682" s="110"/>
      <c r="M682" s="115"/>
      <c r="N682" s="116"/>
      <c r="O682" s="116"/>
      <c r="P682" s="116"/>
      <c r="Q682" s="116"/>
      <c r="R682" s="116"/>
      <c r="S682" s="116"/>
      <c r="T682" s="117"/>
      <c r="AT682" s="111" t="s">
        <v>97</v>
      </c>
      <c r="AU682" s="111" t="s">
        <v>46</v>
      </c>
      <c r="AV682" s="7" t="s">
        <v>46</v>
      </c>
      <c r="AW682" s="7" t="s">
        <v>22</v>
      </c>
      <c r="AX682" s="7" t="s">
        <v>43</v>
      </c>
      <c r="AY682" s="111" t="s">
        <v>86</v>
      </c>
    </row>
    <row r="683" spans="2:65" s="1" customFormat="1" ht="36" customHeight="1">
      <c r="B683" s="93"/>
      <c r="C683" s="94" t="s">
        <v>860</v>
      </c>
      <c r="D683" s="94" t="s">
        <v>88</v>
      </c>
      <c r="E683" s="95" t="s">
        <v>285</v>
      </c>
      <c r="F683" s="96" t="s">
        <v>861</v>
      </c>
      <c r="G683" s="97" t="s">
        <v>171</v>
      </c>
      <c r="H683" s="98">
        <v>1</v>
      </c>
      <c r="I683" s="99"/>
      <c r="J683" s="100">
        <f>ROUND(I683*H683,2)</f>
        <v>0</v>
      </c>
      <c r="K683" s="96" t="s">
        <v>0</v>
      </c>
      <c r="L683" s="18"/>
      <c r="M683" s="101" t="s">
        <v>0</v>
      </c>
      <c r="N683" s="102" t="s">
        <v>30</v>
      </c>
      <c r="O683" s="26"/>
      <c r="P683" s="103">
        <f>O683*H683</f>
        <v>0</v>
      </c>
      <c r="Q683" s="103">
        <v>0</v>
      </c>
      <c r="R683" s="103">
        <f>Q683*H683</f>
        <v>0</v>
      </c>
      <c r="S683" s="103">
        <v>0</v>
      </c>
      <c r="T683" s="104">
        <f>S683*H683</f>
        <v>0</v>
      </c>
      <c r="AR683" s="105" t="s">
        <v>176</v>
      </c>
      <c r="AT683" s="105" t="s">
        <v>88</v>
      </c>
      <c r="AU683" s="105" t="s">
        <v>46</v>
      </c>
      <c r="AY683" s="9" t="s">
        <v>86</v>
      </c>
      <c r="BE683" s="106">
        <f>IF(N683="základní",J683,0)</f>
        <v>0</v>
      </c>
      <c r="BF683" s="106">
        <f>IF(N683="snížená",J683,0)</f>
        <v>0</v>
      </c>
      <c r="BG683" s="106">
        <f>IF(N683="zákl. přenesená",J683,0)</f>
        <v>0</v>
      </c>
      <c r="BH683" s="106">
        <f>IF(N683="sníž. přenesená",J683,0)</f>
        <v>0</v>
      </c>
      <c r="BI683" s="106">
        <f>IF(N683="nulová",J683,0)</f>
        <v>0</v>
      </c>
      <c r="BJ683" s="9" t="s">
        <v>44</v>
      </c>
      <c r="BK683" s="106">
        <f>ROUND(I683*H683,2)</f>
        <v>0</v>
      </c>
      <c r="BL683" s="9" t="s">
        <v>176</v>
      </c>
      <c r="BM683" s="105" t="s">
        <v>862</v>
      </c>
    </row>
    <row r="684" spans="2:47" s="1" customFormat="1" ht="19.5">
      <c r="B684" s="18"/>
      <c r="D684" s="107" t="s">
        <v>95</v>
      </c>
      <c r="F684" s="108" t="s">
        <v>861</v>
      </c>
      <c r="I684" s="38"/>
      <c r="L684" s="18"/>
      <c r="M684" s="109"/>
      <c r="N684" s="26"/>
      <c r="O684" s="26"/>
      <c r="P684" s="26"/>
      <c r="Q684" s="26"/>
      <c r="R684" s="26"/>
      <c r="S684" s="26"/>
      <c r="T684" s="27"/>
      <c r="AT684" s="9" t="s">
        <v>95</v>
      </c>
      <c r="AU684" s="9" t="s">
        <v>46</v>
      </c>
    </row>
    <row r="685" spans="2:47" s="1" customFormat="1" ht="292.5">
      <c r="B685" s="18"/>
      <c r="D685" s="107" t="s">
        <v>239</v>
      </c>
      <c r="F685" s="128" t="s">
        <v>834</v>
      </c>
      <c r="I685" s="38"/>
      <c r="L685" s="18"/>
      <c r="M685" s="109"/>
      <c r="N685" s="26"/>
      <c r="O685" s="26"/>
      <c r="P685" s="26"/>
      <c r="Q685" s="26"/>
      <c r="R685" s="26"/>
      <c r="S685" s="26"/>
      <c r="T685" s="27"/>
      <c r="AT685" s="9" t="s">
        <v>239</v>
      </c>
      <c r="AU685" s="9" t="s">
        <v>46</v>
      </c>
    </row>
    <row r="686" spans="2:51" s="7" customFormat="1" ht="12">
      <c r="B686" s="110"/>
      <c r="D686" s="107" t="s">
        <v>97</v>
      </c>
      <c r="E686" s="111" t="s">
        <v>0</v>
      </c>
      <c r="F686" s="112" t="s">
        <v>863</v>
      </c>
      <c r="H686" s="113">
        <v>1</v>
      </c>
      <c r="I686" s="114"/>
      <c r="L686" s="110"/>
      <c r="M686" s="115"/>
      <c r="N686" s="116"/>
      <c r="O686" s="116"/>
      <c r="P686" s="116"/>
      <c r="Q686" s="116"/>
      <c r="R686" s="116"/>
      <c r="S686" s="116"/>
      <c r="T686" s="117"/>
      <c r="AT686" s="111" t="s">
        <v>97</v>
      </c>
      <c r="AU686" s="111" t="s">
        <v>46</v>
      </c>
      <c r="AV686" s="7" t="s">
        <v>46</v>
      </c>
      <c r="AW686" s="7" t="s">
        <v>22</v>
      </c>
      <c r="AX686" s="7" t="s">
        <v>43</v>
      </c>
      <c r="AY686" s="111" t="s">
        <v>86</v>
      </c>
    </row>
    <row r="687" spans="2:65" s="1" customFormat="1" ht="36" customHeight="1">
      <c r="B687" s="93"/>
      <c r="C687" s="94" t="s">
        <v>864</v>
      </c>
      <c r="D687" s="94" t="s">
        <v>88</v>
      </c>
      <c r="E687" s="95" t="s">
        <v>226</v>
      </c>
      <c r="F687" s="96" t="s">
        <v>865</v>
      </c>
      <c r="G687" s="97" t="s">
        <v>171</v>
      </c>
      <c r="H687" s="98">
        <v>1</v>
      </c>
      <c r="I687" s="99"/>
      <c r="J687" s="100">
        <f>ROUND(I687*H687,2)</f>
        <v>0</v>
      </c>
      <c r="K687" s="96" t="s">
        <v>0</v>
      </c>
      <c r="L687" s="18"/>
      <c r="M687" s="101" t="s">
        <v>0</v>
      </c>
      <c r="N687" s="102" t="s">
        <v>30</v>
      </c>
      <c r="O687" s="26"/>
      <c r="P687" s="103">
        <f>O687*H687</f>
        <v>0</v>
      </c>
      <c r="Q687" s="103">
        <v>0</v>
      </c>
      <c r="R687" s="103">
        <f>Q687*H687</f>
        <v>0</v>
      </c>
      <c r="S687" s="103">
        <v>0</v>
      </c>
      <c r="T687" s="104">
        <f>S687*H687</f>
        <v>0</v>
      </c>
      <c r="AR687" s="105" t="s">
        <v>176</v>
      </c>
      <c r="AT687" s="105" t="s">
        <v>88</v>
      </c>
      <c r="AU687" s="105" t="s">
        <v>46</v>
      </c>
      <c r="AY687" s="9" t="s">
        <v>86</v>
      </c>
      <c r="BE687" s="106">
        <f>IF(N687="základní",J687,0)</f>
        <v>0</v>
      </c>
      <c r="BF687" s="106">
        <f>IF(N687="snížená",J687,0)</f>
        <v>0</v>
      </c>
      <c r="BG687" s="106">
        <f>IF(N687="zákl. přenesená",J687,0)</f>
        <v>0</v>
      </c>
      <c r="BH687" s="106">
        <f>IF(N687="sníž. přenesená",J687,0)</f>
        <v>0</v>
      </c>
      <c r="BI687" s="106">
        <f>IF(N687="nulová",J687,0)</f>
        <v>0</v>
      </c>
      <c r="BJ687" s="9" t="s">
        <v>44</v>
      </c>
      <c r="BK687" s="106">
        <f>ROUND(I687*H687,2)</f>
        <v>0</v>
      </c>
      <c r="BL687" s="9" t="s">
        <v>176</v>
      </c>
      <c r="BM687" s="105" t="s">
        <v>866</v>
      </c>
    </row>
    <row r="688" spans="2:47" s="1" customFormat="1" ht="19.5">
      <c r="B688" s="18"/>
      <c r="D688" s="107" t="s">
        <v>95</v>
      </c>
      <c r="F688" s="108" t="s">
        <v>865</v>
      </c>
      <c r="I688" s="38"/>
      <c r="L688" s="18"/>
      <c r="M688" s="109"/>
      <c r="N688" s="26"/>
      <c r="O688" s="26"/>
      <c r="P688" s="26"/>
      <c r="Q688" s="26"/>
      <c r="R688" s="26"/>
      <c r="S688" s="26"/>
      <c r="T688" s="27"/>
      <c r="AT688" s="9" t="s">
        <v>95</v>
      </c>
      <c r="AU688" s="9" t="s">
        <v>46</v>
      </c>
    </row>
    <row r="689" spans="2:47" s="1" customFormat="1" ht="292.5">
      <c r="B689" s="18"/>
      <c r="D689" s="107" t="s">
        <v>239</v>
      </c>
      <c r="F689" s="128" t="s">
        <v>834</v>
      </c>
      <c r="I689" s="38"/>
      <c r="L689" s="18"/>
      <c r="M689" s="109"/>
      <c r="N689" s="26"/>
      <c r="O689" s="26"/>
      <c r="P689" s="26"/>
      <c r="Q689" s="26"/>
      <c r="R689" s="26"/>
      <c r="S689" s="26"/>
      <c r="T689" s="27"/>
      <c r="AT689" s="9" t="s">
        <v>239</v>
      </c>
      <c r="AU689" s="9" t="s">
        <v>46</v>
      </c>
    </row>
    <row r="690" spans="2:51" s="7" customFormat="1" ht="12">
      <c r="B690" s="110"/>
      <c r="D690" s="107" t="s">
        <v>97</v>
      </c>
      <c r="E690" s="111" t="s">
        <v>0</v>
      </c>
      <c r="F690" s="112" t="s">
        <v>867</v>
      </c>
      <c r="H690" s="113">
        <v>1</v>
      </c>
      <c r="I690" s="114"/>
      <c r="L690" s="110"/>
      <c r="M690" s="115"/>
      <c r="N690" s="116"/>
      <c r="O690" s="116"/>
      <c r="P690" s="116"/>
      <c r="Q690" s="116"/>
      <c r="R690" s="116"/>
      <c r="S690" s="116"/>
      <c r="T690" s="117"/>
      <c r="AT690" s="111" t="s">
        <v>97</v>
      </c>
      <c r="AU690" s="111" t="s">
        <v>46</v>
      </c>
      <c r="AV690" s="7" t="s">
        <v>46</v>
      </c>
      <c r="AW690" s="7" t="s">
        <v>22</v>
      </c>
      <c r="AX690" s="7" t="s">
        <v>43</v>
      </c>
      <c r="AY690" s="111" t="s">
        <v>86</v>
      </c>
    </row>
    <row r="691" spans="2:65" s="1" customFormat="1" ht="36" customHeight="1">
      <c r="B691" s="93"/>
      <c r="C691" s="94" t="s">
        <v>868</v>
      </c>
      <c r="D691" s="94" t="s">
        <v>88</v>
      </c>
      <c r="E691" s="95" t="s">
        <v>299</v>
      </c>
      <c r="F691" s="96" t="s">
        <v>869</v>
      </c>
      <c r="G691" s="97" t="s">
        <v>171</v>
      </c>
      <c r="H691" s="98">
        <v>1</v>
      </c>
      <c r="I691" s="99"/>
      <c r="J691" s="100">
        <f>ROUND(I691*H691,2)</f>
        <v>0</v>
      </c>
      <c r="K691" s="96" t="s">
        <v>0</v>
      </c>
      <c r="L691" s="18"/>
      <c r="M691" s="101" t="s">
        <v>0</v>
      </c>
      <c r="N691" s="102" t="s">
        <v>30</v>
      </c>
      <c r="O691" s="26"/>
      <c r="P691" s="103">
        <f>O691*H691</f>
        <v>0</v>
      </c>
      <c r="Q691" s="103">
        <v>0</v>
      </c>
      <c r="R691" s="103">
        <f>Q691*H691</f>
        <v>0</v>
      </c>
      <c r="S691" s="103">
        <v>0</v>
      </c>
      <c r="T691" s="104">
        <f>S691*H691</f>
        <v>0</v>
      </c>
      <c r="AR691" s="105" t="s">
        <v>176</v>
      </c>
      <c r="AT691" s="105" t="s">
        <v>88</v>
      </c>
      <c r="AU691" s="105" t="s">
        <v>46</v>
      </c>
      <c r="AY691" s="9" t="s">
        <v>86</v>
      </c>
      <c r="BE691" s="106">
        <f>IF(N691="základní",J691,0)</f>
        <v>0</v>
      </c>
      <c r="BF691" s="106">
        <f>IF(N691="snížená",J691,0)</f>
        <v>0</v>
      </c>
      <c r="BG691" s="106">
        <f>IF(N691="zákl. přenesená",J691,0)</f>
        <v>0</v>
      </c>
      <c r="BH691" s="106">
        <f>IF(N691="sníž. přenesená",J691,0)</f>
        <v>0</v>
      </c>
      <c r="BI691" s="106">
        <f>IF(N691="nulová",J691,0)</f>
        <v>0</v>
      </c>
      <c r="BJ691" s="9" t="s">
        <v>44</v>
      </c>
      <c r="BK691" s="106">
        <f>ROUND(I691*H691,2)</f>
        <v>0</v>
      </c>
      <c r="BL691" s="9" t="s">
        <v>176</v>
      </c>
      <c r="BM691" s="105" t="s">
        <v>870</v>
      </c>
    </row>
    <row r="692" spans="2:47" s="1" customFormat="1" ht="19.5">
      <c r="B692" s="18"/>
      <c r="D692" s="107" t="s">
        <v>95</v>
      </c>
      <c r="F692" s="108" t="s">
        <v>869</v>
      </c>
      <c r="I692" s="38"/>
      <c r="L692" s="18"/>
      <c r="M692" s="109"/>
      <c r="N692" s="26"/>
      <c r="O692" s="26"/>
      <c r="P692" s="26"/>
      <c r="Q692" s="26"/>
      <c r="R692" s="26"/>
      <c r="S692" s="26"/>
      <c r="T692" s="27"/>
      <c r="AT692" s="9" t="s">
        <v>95</v>
      </c>
      <c r="AU692" s="9" t="s">
        <v>46</v>
      </c>
    </row>
    <row r="693" spans="2:47" s="1" customFormat="1" ht="292.5">
      <c r="B693" s="18"/>
      <c r="D693" s="107" t="s">
        <v>239</v>
      </c>
      <c r="F693" s="128" t="s">
        <v>834</v>
      </c>
      <c r="I693" s="38"/>
      <c r="L693" s="18"/>
      <c r="M693" s="109"/>
      <c r="N693" s="26"/>
      <c r="O693" s="26"/>
      <c r="P693" s="26"/>
      <c r="Q693" s="26"/>
      <c r="R693" s="26"/>
      <c r="S693" s="26"/>
      <c r="T693" s="27"/>
      <c r="AT693" s="9" t="s">
        <v>239</v>
      </c>
      <c r="AU693" s="9" t="s">
        <v>46</v>
      </c>
    </row>
    <row r="694" spans="2:51" s="7" customFormat="1" ht="12">
      <c r="B694" s="110"/>
      <c r="D694" s="107" t="s">
        <v>97</v>
      </c>
      <c r="E694" s="111" t="s">
        <v>0</v>
      </c>
      <c r="F694" s="112" t="s">
        <v>871</v>
      </c>
      <c r="H694" s="113">
        <v>1</v>
      </c>
      <c r="I694" s="114"/>
      <c r="L694" s="110"/>
      <c r="M694" s="115"/>
      <c r="N694" s="116"/>
      <c r="O694" s="116"/>
      <c r="P694" s="116"/>
      <c r="Q694" s="116"/>
      <c r="R694" s="116"/>
      <c r="S694" s="116"/>
      <c r="T694" s="117"/>
      <c r="AT694" s="111" t="s">
        <v>97</v>
      </c>
      <c r="AU694" s="111" t="s">
        <v>46</v>
      </c>
      <c r="AV694" s="7" t="s">
        <v>46</v>
      </c>
      <c r="AW694" s="7" t="s">
        <v>22</v>
      </c>
      <c r="AX694" s="7" t="s">
        <v>43</v>
      </c>
      <c r="AY694" s="111" t="s">
        <v>86</v>
      </c>
    </row>
    <row r="695" spans="2:65" s="1" customFormat="1" ht="36" customHeight="1">
      <c r="B695" s="93"/>
      <c r="C695" s="94" t="s">
        <v>872</v>
      </c>
      <c r="D695" s="94" t="s">
        <v>88</v>
      </c>
      <c r="E695" s="95" t="s">
        <v>307</v>
      </c>
      <c r="F695" s="96" t="s">
        <v>873</v>
      </c>
      <c r="G695" s="97" t="s">
        <v>171</v>
      </c>
      <c r="H695" s="98">
        <v>1</v>
      </c>
      <c r="I695" s="99"/>
      <c r="J695" s="100">
        <f>ROUND(I695*H695,2)</f>
        <v>0</v>
      </c>
      <c r="K695" s="96" t="s">
        <v>0</v>
      </c>
      <c r="L695" s="18"/>
      <c r="M695" s="101" t="s">
        <v>0</v>
      </c>
      <c r="N695" s="102" t="s">
        <v>30</v>
      </c>
      <c r="O695" s="26"/>
      <c r="P695" s="103">
        <f>O695*H695</f>
        <v>0</v>
      </c>
      <c r="Q695" s="103">
        <v>0</v>
      </c>
      <c r="R695" s="103">
        <f>Q695*H695</f>
        <v>0</v>
      </c>
      <c r="S695" s="103">
        <v>0</v>
      </c>
      <c r="T695" s="104">
        <f>S695*H695</f>
        <v>0</v>
      </c>
      <c r="AR695" s="105" t="s">
        <v>176</v>
      </c>
      <c r="AT695" s="105" t="s">
        <v>88</v>
      </c>
      <c r="AU695" s="105" t="s">
        <v>46</v>
      </c>
      <c r="AY695" s="9" t="s">
        <v>86</v>
      </c>
      <c r="BE695" s="106">
        <f>IF(N695="základní",J695,0)</f>
        <v>0</v>
      </c>
      <c r="BF695" s="106">
        <f>IF(N695="snížená",J695,0)</f>
        <v>0</v>
      </c>
      <c r="BG695" s="106">
        <f>IF(N695="zákl. přenesená",J695,0)</f>
        <v>0</v>
      </c>
      <c r="BH695" s="106">
        <f>IF(N695="sníž. přenesená",J695,0)</f>
        <v>0</v>
      </c>
      <c r="BI695" s="106">
        <f>IF(N695="nulová",J695,0)</f>
        <v>0</v>
      </c>
      <c r="BJ695" s="9" t="s">
        <v>44</v>
      </c>
      <c r="BK695" s="106">
        <f>ROUND(I695*H695,2)</f>
        <v>0</v>
      </c>
      <c r="BL695" s="9" t="s">
        <v>176</v>
      </c>
      <c r="BM695" s="105" t="s">
        <v>874</v>
      </c>
    </row>
    <row r="696" spans="2:47" s="1" customFormat="1" ht="19.5">
      <c r="B696" s="18"/>
      <c r="D696" s="107" t="s">
        <v>95</v>
      </c>
      <c r="F696" s="108" t="s">
        <v>873</v>
      </c>
      <c r="I696" s="38"/>
      <c r="L696" s="18"/>
      <c r="M696" s="109"/>
      <c r="N696" s="26"/>
      <c r="O696" s="26"/>
      <c r="P696" s="26"/>
      <c r="Q696" s="26"/>
      <c r="R696" s="26"/>
      <c r="S696" s="26"/>
      <c r="T696" s="27"/>
      <c r="AT696" s="9" t="s">
        <v>95</v>
      </c>
      <c r="AU696" s="9" t="s">
        <v>46</v>
      </c>
    </row>
    <row r="697" spans="2:47" s="1" customFormat="1" ht="292.5">
      <c r="B697" s="18"/>
      <c r="D697" s="107" t="s">
        <v>239</v>
      </c>
      <c r="F697" s="128" t="s">
        <v>834</v>
      </c>
      <c r="I697" s="38"/>
      <c r="L697" s="18"/>
      <c r="M697" s="109"/>
      <c r="N697" s="26"/>
      <c r="O697" s="26"/>
      <c r="P697" s="26"/>
      <c r="Q697" s="26"/>
      <c r="R697" s="26"/>
      <c r="S697" s="26"/>
      <c r="T697" s="27"/>
      <c r="AT697" s="9" t="s">
        <v>239</v>
      </c>
      <c r="AU697" s="9" t="s">
        <v>46</v>
      </c>
    </row>
    <row r="698" spans="2:51" s="7" customFormat="1" ht="12">
      <c r="B698" s="110"/>
      <c r="D698" s="107" t="s">
        <v>97</v>
      </c>
      <c r="E698" s="111" t="s">
        <v>0</v>
      </c>
      <c r="F698" s="112" t="s">
        <v>875</v>
      </c>
      <c r="H698" s="113">
        <v>1</v>
      </c>
      <c r="I698" s="114"/>
      <c r="L698" s="110"/>
      <c r="M698" s="115"/>
      <c r="N698" s="116"/>
      <c r="O698" s="116"/>
      <c r="P698" s="116"/>
      <c r="Q698" s="116"/>
      <c r="R698" s="116"/>
      <c r="S698" s="116"/>
      <c r="T698" s="117"/>
      <c r="AT698" s="111" t="s">
        <v>97</v>
      </c>
      <c r="AU698" s="111" t="s">
        <v>46</v>
      </c>
      <c r="AV698" s="7" t="s">
        <v>46</v>
      </c>
      <c r="AW698" s="7" t="s">
        <v>22</v>
      </c>
      <c r="AX698" s="7" t="s">
        <v>43</v>
      </c>
      <c r="AY698" s="111" t="s">
        <v>86</v>
      </c>
    </row>
    <row r="699" spans="2:65" s="1" customFormat="1" ht="36" customHeight="1">
      <c r="B699" s="93"/>
      <c r="C699" s="94" t="s">
        <v>876</v>
      </c>
      <c r="D699" s="94" t="s">
        <v>88</v>
      </c>
      <c r="E699" s="95" t="s">
        <v>313</v>
      </c>
      <c r="F699" s="96" t="s">
        <v>877</v>
      </c>
      <c r="G699" s="97" t="s">
        <v>171</v>
      </c>
      <c r="H699" s="98">
        <v>1</v>
      </c>
      <c r="I699" s="99"/>
      <c r="J699" s="100">
        <f>ROUND(I699*H699,2)</f>
        <v>0</v>
      </c>
      <c r="K699" s="96" t="s">
        <v>0</v>
      </c>
      <c r="L699" s="18"/>
      <c r="M699" s="101" t="s">
        <v>0</v>
      </c>
      <c r="N699" s="102" t="s">
        <v>30</v>
      </c>
      <c r="O699" s="26"/>
      <c r="P699" s="103">
        <f>O699*H699</f>
        <v>0</v>
      </c>
      <c r="Q699" s="103">
        <v>0</v>
      </c>
      <c r="R699" s="103">
        <f>Q699*H699</f>
        <v>0</v>
      </c>
      <c r="S699" s="103">
        <v>0</v>
      </c>
      <c r="T699" s="104">
        <f>S699*H699</f>
        <v>0</v>
      </c>
      <c r="AR699" s="105" t="s">
        <v>176</v>
      </c>
      <c r="AT699" s="105" t="s">
        <v>88</v>
      </c>
      <c r="AU699" s="105" t="s">
        <v>46</v>
      </c>
      <c r="AY699" s="9" t="s">
        <v>86</v>
      </c>
      <c r="BE699" s="106">
        <f>IF(N699="základní",J699,0)</f>
        <v>0</v>
      </c>
      <c r="BF699" s="106">
        <f>IF(N699="snížená",J699,0)</f>
        <v>0</v>
      </c>
      <c r="BG699" s="106">
        <f>IF(N699="zákl. přenesená",J699,0)</f>
        <v>0</v>
      </c>
      <c r="BH699" s="106">
        <f>IF(N699="sníž. přenesená",J699,0)</f>
        <v>0</v>
      </c>
      <c r="BI699" s="106">
        <f>IF(N699="nulová",J699,0)</f>
        <v>0</v>
      </c>
      <c r="BJ699" s="9" t="s">
        <v>44</v>
      </c>
      <c r="BK699" s="106">
        <f>ROUND(I699*H699,2)</f>
        <v>0</v>
      </c>
      <c r="BL699" s="9" t="s">
        <v>176</v>
      </c>
      <c r="BM699" s="105" t="s">
        <v>878</v>
      </c>
    </row>
    <row r="700" spans="2:47" s="1" customFormat="1" ht="19.5">
      <c r="B700" s="18"/>
      <c r="D700" s="107" t="s">
        <v>95</v>
      </c>
      <c r="F700" s="108" t="s">
        <v>877</v>
      </c>
      <c r="I700" s="38"/>
      <c r="L700" s="18"/>
      <c r="M700" s="109"/>
      <c r="N700" s="26"/>
      <c r="O700" s="26"/>
      <c r="P700" s="26"/>
      <c r="Q700" s="26"/>
      <c r="R700" s="26"/>
      <c r="S700" s="26"/>
      <c r="T700" s="27"/>
      <c r="AT700" s="9" t="s">
        <v>95</v>
      </c>
      <c r="AU700" s="9" t="s">
        <v>46</v>
      </c>
    </row>
    <row r="701" spans="2:47" s="1" customFormat="1" ht="292.5">
      <c r="B701" s="18"/>
      <c r="D701" s="107" t="s">
        <v>239</v>
      </c>
      <c r="F701" s="128" t="s">
        <v>834</v>
      </c>
      <c r="I701" s="38"/>
      <c r="L701" s="18"/>
      <c r="M701" s="109"/>
      <c r="N701" s="26"/>
      <c r="O701" s="26"/>
      <c r="P701" s="26"/>
      <c r="Q701" s="26"/>
      <c r="R701" s="26"/>
      <c r="S701" s="26"/>
      <c r="T701" s="27"/>
      <c r="AT701" s="9" t="s">
        <v>239</v>
      </c>
      <c r="AU701" s="9" t="s">
        <v>46</v>
      </c>
    </row>
    <row r="702" spans="2:51" s="7" customFormat="1" ht="12">
      <c r="B702" s="110"/>
      <c r="D702" s="107" t="s">
        <v>97</v>
      </c>
      <c r="E702" s="111" t="s">
        <v>0</v>
      </c>
      <c r="F702" s="112" t="s">
        <v>879</v>
      </c>
      <c r="H702" s="113">
        <v>1</v>
      </c>
      <c r="I702" s="114"/>
      <c r="L702" s="110"/>
      <c r="M702" s="115"/>
      <c r="N702" s="116"/>
      <c r="O702" s="116"/>
      <c r="P702" s="116"/>
      <c r="Q702" s="116"/>
      <c r="R702" s="116"/>
      <c r="S702" s="116"/>
      <c r="T702" s="117"/>
      <c r="AT702" s="111" t="s">
        <v>97</v>
      </c>
      <c r="AU702" s="111" t="s">
        <v>46</v>
      </c>
      <c r="AV702" s="7" t="s">
        <v>46</v>
      </c>
      <c r="AW702" s="7" t="s">
        <v>22</v>
      </c>
      <c r="AX702" s="7" t="s">
        <v>43</v>
      </c>
      <c r="AY702" s="111" t="s">
        <v>86</v>
      </c>
    </row>
    <row r="703" spans="2:65" s="1" customFormat="1" ht="36" customHeight="1">
      <c r="B703" s="93"/>
      <c r="C703" s="94" t="s">
        <v>880</v>
      </c>
      <c r="D703" s="94" t="s">
        <v>88</v>
      </c>
      <c r="E703" s="95" t="s">
        <v>319</v>
      </c>
      <c r="F703" s="96" t="s">
        <v>881</v>
      </c>
      <c r="G703" s="97" t="s">
        <v>171</v>
      </c>
      <c r="H703" s="98">
        <v>1</v>
      </c>
      <c r="I703" s="99"/>
      <c r="J703" s="100">
        <f>ROUND(I703*H703,2)</f>
        <v>0</v>
      </c>
      <c r="K703" s="96" t="s">
        <v>0</v>
      </c>
      <c r="L703" s="18"/>
      <c r="M703" s="101" t="s">
        <v>0</v>
      </c>
      <c r="N703" s="102" t="s">
        <v>30</v>
      </c>
      <c r="O703" s="26"/>
      <c r="P703" s="103">
        <f>O703*H703</f>
        <v>0</v>
      </c>
      <c r="Q703" s="103">
        <v>0</v>
      </c>
      <c r="R703" s="103">
        <f>Q703*H703</f>
        <v>0</v>
      </c>
      <c r="S703" s="103">
        <v>0</v>
      </c>
      <c r="T703" s="104">
        <f>S703*H703</f>
        <v>0</v>
      </c>
      <c r="AR703" s="105" t="s">
        <v>176</v>
      </c>
      <c r="AT703" s="105" t="s">
        <v>88</v>
      </c>
      <c r="AU703" s="105" t="s">
        <v>46</v>
      </c>
      <c r="AY703" s="9" t="s">
        <v>86</v>
      </c>
      <c r="BE703" s="106">
        <f>IF(N703="základní",J703,0)</f>
        <v>0</v>
      </c>
      <c r="BF703" s="106">
        <f>IF(N703="snížená",J703,0)</f>
        <v>0</v>
      </c>
      <c r="BG703" s="106">
        <f>IF(N703="zákl. přenesená",J703,0)</f>
        <v>0</v>
      </c>
      <c r="BH703" s="106">
        <f>IF(N703="sníž. přenesená",J703,0)</f>
        <v>0</v>
      </c>
      <c r="BI703" s="106">
        <f>IF(N703="nulová",J703,0)</f>
        <v>0</v>
      </c>
      <c r="BJ703" s="9" t="s">
        <v>44</v>
      </c>
      <c r="BK703" s="106">
        <f>ROUND(I703*H703,2)</f>
        <v>0</v>
      </c>
      <c r="BL703" s="9" t="s">
        <v>176</v>
      </c>
      <c r="BM703" s="105" t="s">
        <v>882</v>
      </c>
    </row>
    <row r="704" spans="2:47" s="1" customFormat="1" ht="19.5">
      <c r="B704" s="18"/>
      <c r="D704" s="107" t="s">
        <v>95</v>
      </c>
      <c r="F704" s="108" t="s">
        <v>881</v>
      </c>
      <c r="I704" s="38"/>
      <c r="L704" s="18"/>
      <c r="M704" s="109"/>
      <c r="N704" s="26"/>
      <c r="O704" s="26"/>
      <c r="P704" s="26"/>
      <c r="Q704" s="26"/>
      <c r="R704" s="26"/>
      <c r="S704" s="26"/>
      <c r="T704" s="27"/>
      <c r="AT704" s="9" t="s">
        <v>95</v>
      </c>
      <c r="AU704" s="9" t="s">
        <v>46</v>
      </c>
    </row>
    <row r="705" spans="2:47" s="1" customFormat="1" ht="292.5">
      <c r="B705" s="18"/>
      <c r="D705" s="107" t="s">
        <v>239</v>
      </c>
      <c r="F705" s="128" t="s">
        <v>834</v>
      </c>
      <c r="I705" s="38"/>
      <c r="L705" s="18"/>
      <c r="M705" s="109"/>
      <c r="N705" s="26"/>
      <c r="O705" s="26"/>
      <c r="P705" s="26"/>
      <c r="Q705" s="26"/>
      <c r="R705" s="26"/>
      <c r="S705" s="26"/>
      <c r="T705" s="27"/>
      <c r="AT705" s="9" t="s">
        <v>239</v>
      </c>
      <c r="AU705" s="9" t="s">
        <v>46</v>
      </c>
    </row>
    <row r="706" spans="2:51" s="7" customFormat="1" ht="12">
      <c r="B706" s="110"/>
      <c r="D706" s="107" t="s">
        <v>97</v>
      </c>
      <c r="E706" s="111" t="s">
        <v>0</v>
      </c>
      <c r="F706" s="112" t="s">
        <v>883</v>
      </c>
      <c r="H706" s="113">
        <v>1</v>
      </c>
      <c r="I706" s="114"/>
      <c r="L706" s="110"/>
      <c r="M706" s="115"/>
      <c r="N706" s="116"/>
      <c r="O706" s="116"/>
      <c r="P706" s="116"/>
      <c r="Q706" s="116"/>
      <c r="R706" s="116"/>
      <c r="S706" s="116"/>
      <c r="T706" s="117"/>
      <c r="AT706" s="111" t="s">
        <v>97</v>
      </c>
      <c r="AU706" s="111" t="s">
        <v>46</v>
      </c>
      <c r="AV706" s="7" t="s">
        <v>46</v>
      </c>
      <c r="AW706" s="7" t="s">
        <v>22</v>
      </c>
      <c r="AX706" s="7" t="s">
        <v>43</v>
      </c>
      <c r="AY706" s="111" t="s">
        <v>86</v>
      </c>
    </row>
    <row r="707" spans="2:65" s="1" customFormat="1" ht="36" customHeight="1">
      <c r="B707" s="93"/>
      <c r="C707" s="94" t="s">
        <v>452</v>
      </c>
      <c r="D707" s="94" t="s">
        <v>88</v>
      </c>
      <c r="E707" s="95" t="s">
        <v>332</v>
      </c>
      <c r="F707" s="96" t="s">
        <v>884</v>
      </c>
      <c r="G707" s="97" t="s">
        <v>171</v>
      </c>
      <c r="H707" s="98">
        <v>1</v>
      </c>
      <c r="I707" s="99"/>
      <c r="J707" s="100">
        <f>ROUND(I707*H707,2)</f>
        <v>0</v>
      </c>
      <c r="K707" s="96" t="s">
        <v>0</v>
      </c>
      <c r="L707" s="18"/>
      <c r="M707" s="101" t="s">
        <v>0</v>
      </c>
      <c r="N707" s="102" t="s">
        <v>30</v>
      </c>
      <c r="O707" s="26"/>
      <c r="P707" s="103">
        <f>O707*H707</f>
        <v>0</v>
      </c>
      <c r="Q707" s="103">
        <v>0</v>
      </c>
      <c r="R707" s="103">
        <f>Q707*H707</f>
        <v>0</v>
      </c>
      <c r="S707" s="103">
        <v>0</v>
      </c>
      <c r="T707" s="104">
        <f>S707*H707</f>
        <v>0</v>
      </c>
      <c r="AR707" s="105" t="s">
        <v>176</v>
      </c>
      <c r="AT707" s="105" t="s">
        <v>88</v>
      </c>
      <c r="AU707" s="105" t="s">
        <v>46</v>
      </c>
      <c r="AY707" s="9" t="s">
        <v>86</v>
      </c>
      <c r="BE707" s="106">
        <f>IF(N707="základní",J707,0)</f>
        <v>0</v>
      </c>
      <c r="BF707" s="106">
        <f>IF(N707="snížená",J707,0)</f>
        <v>0</v>
      </c>
      <c r="BG707" s="106">
        <f>IF(N707="zákl. přenesená",J707,0)</f>
        <v>0</v>
      </c>
      <c r="BH707" s="106">
        <f>IF(N707="sníž. přenesená",J707,0)</f>
        <v>0</v>
      </c>
      <c r="BI707" s="106">
        <f>IF(N707="nulová",J707,0)</f>
        <v>0</v>
      </c>
      <c r="BJ707" s="9" t="s">
        <v>44</v>
      </c>
      <c r="BK707" s="106">
        <f>ROUND(I707*H707,2)</f>
        <v>0</v>
      </c>
      <c r="BL707" s="9" t="s">
        <v>176</v>
      </c>
      <c r="BM707" s="105" t="s">
        <v>885</v>
      </c>
    </row>
    <row r="708" spans="2:47" s="1" customFormat="1" ht="19.5">
      <c r="B708" s="18"/>
      <c r="D708" s="107" t="s">
        <v>95</v>
      </c>
      <c r="F708" s="108" t="s">
        <v>884</v>
      </c>
      <c r="I708" s="38"/>
      <c r="L708" s="18"/>
      <c r="M708" s="109"/>
      <c r="N708" s="26"/>
      <c r="O708" s="26"/>
      <c r="P708" s="26"/>
      <c r="Q708" s="26"/>
      <c r="R708" s="26"/>
      <c r="S708" s="26"/>
      <c r="T708" s="27"/>
      <c r="AT708" s="9" t="s">
        <v>95</v>
      </c>
      <c r="AU708" s="9" t="s">
        <v>46</v>
      </c>
    </row>
    <row r="709" spans="2:47" s="1" customFormat="1" ht="292.5">
      <c r="B709" s="18"/>
      <c r="D709" s="107" t="s">
        <v>239</v>
      </c>
      <c r="F709" s="128" t="s">
        <v>834</v>
      </c>
      <c r="I709" s="38"/>
      <c r="L709" s="18"/>
      <c r="M709" s="109"/>
      <c r="N709" s="26"/>
      <c r="O709" s="26"/>
      <c r="P709" s="26"/>
      <c r="Q709" s="26"/>
      <c r="R709" s="26"/>
      <c r="S709" s="26"/>
      <c r="T709" s="27"/>
      <c r="AT709" s="9" t="s">
        <v>239</v>
      </c>
      <c r="AU709" s="9" t="s">
        <v>46</v>
      </c>
    </row>
    <row r="710" spans="2:51" s="7" customFormat="1" ht="12">
      <c r="B710" s="110"/>
      <c r="D710" s="107" t="s">
        <v>97</v>
      </c>
      <c r="E710" s="111" t="s">
        <v>0</v>
      </c>
      <c r="F710" s="112" t="s">
        <v>886</v>
      </c>
      <c r="H710" s="113">
        <v>1</v>
      </c>
      <c r="I710" s="114"/>
      <c r="L710" s="110"/>
      <c r="M710" s="115"/>
      <c r="N710" s="116"/>
      <c r="O710" s="116"/>
      <c r="P710" s="116"/>
      <c r="Q710" s="116"/>
      <c r="R710" s="116"/>
      <c r="S710" s="116"/>
      <c r="T710" s="117"/>
      <c r="AT710" s="111" t="s">
        <v>97</v>
      </c>
      <c r="AU710" s="111" t="s">
        <v>46</v>
      </c>
      <c r="AV710" s="7" t="s">
        <v>46</v>
      </c>
      <c r="AW710" s="7" t="s">
        <v>22</v>
      </c>
      <c r="AX710" s="7" t="s">
        <v>43</v>
      </c>
      <c r="AY710" s="111" t="s">
        <v>86</v>
      </c>
    </row>
    <row r="711" spans="2:65" s="1" customFormat="1" ht="36" customHeight="1">
      <c r="B711" s="93"/>
      <c r="C711" s="94" t="s">
        <v>887</v>
      </c>
      <c r="D711" s="94" t="s">
        <v>88</v>
      </c>
      <c r="E711" s="95" t="s">
        <v>336</v>
      </c>
      <c r="F711" s="96" t="s">
        <v>888</v>
      </c>
      <c r="G711" s="97" t="s">
        <v>171</v>
      </c>
      <c r="H711" s="98">
        <v>1</v>
      </c>
      <c r="I711" s="99"/>
      <c r="J711" s="100">
        <f>ROUND(I711*H711,2)</f>
        <v>0</v>
      </c>
      <c r="K711" s="96" t="s">
        <v>0</v>
      </c>
      <c r="L711" s="18"/>
      <c r="M711" s="101" t="s">
        <v>0</v>
      </c>
      <c r="N711" s="102" t="s">
        <v>30</v>
      </c>
      <c r="O711" s="26"/>
      <c r="P711" s="103">
        <f>O711*H711</f>
        <v>0</v>
      </c>
      <c r="Q711" s="103">
        <v>0</v>
      </c>
      <c r="R711" s="103">
        <f>Q711*H711</f>
        <v>0</v>
      </c>
      <c r="S711" s="103">
        <v>0</v>
      </c>
      <c r="T711" s="104">
        <f>S711*H711</f>
        <v>0</v>
      </c>
      <c r="AR711" s="105" t="s">
        <v>176</v>
      </c>
      <c r="AT711" s="105" t="s">
        <v>88</v>
      </c>
      <c r="AU711" s="105" t="s">
        <v>46</v>
      </c>
      <c r="AY711" s="9" t="s">
        <v>86</v>
      </c>
      <c r="BE711" s="106">
        <f>IF(N711="základní",J711,0)</f>
        <v>0</v>
      </c>
      <c r="BF711" s="106">
        <f>IF(N711="snížená",J711,0)</f>
        <v>0</v>
      </c>
      <c r="BG711" s="106">
        <f>IF(N711="zákl. přenesená",J711,0)</f>
        <v>0</v>
      </c>
      <c r="BH711" s="106">
        <f>IF(N711="sníž. přenesená",J711,0)</f>
        <v>0</v>
      </c>
      <c r="BI711" s="106">
        <f>IF(N711="nulová",J711,0)</f>
        <v>0</v>
      </c>
      <c r="BJ711" s="9" t="s">
        <v>44</v>
      </c>
      <c r="BK711" s="106">
        <f>ROUND(I711*H711,2)</f>
        <v>0</v>
      </c>
      <c r="BL711" s="9" t="s">
        <v>176</v>
      </c>
      <c r="BM711" s="105" t="s">
        <v>889</v>
      </c>
    </row>
    <row r="712" spans="2:47" s="1" customFormat="1" ht="19.5">
      <c r="B712" s="18"/>
      <c r="D712" s="107" t="s">
        <v>95</v>
      </c>
      <c r="F712" s="108" t="s">
        <v>888</v>
      </c>
      <c r="I712" s="38"/>
      <c r="L712" s="18"/>
      <c r="M712" s="109"/>
      <c r="N712" s="26"/>
      <c r="O712" s="26"/>
      <c r="P712" s="26"/>
      <c r="Q712" s="26"/>
      <c r="R712" s="26"/>
      <c r="S712" s="26"/>
      <c r="T712" s="27"/>
      <c r="AT712" s="9" t="s">
        <v>95</v>
      </c>
      <c r="AU712" s="9" t="s">
        <v>46</v>
      </c>
    </row>
    <row r="713" spans="2:47" s="1" customFormat="1" ht="292.5">
      <c r="B713" s="18"/>
      <c r="D713" s="107" t="s">
        <v>239</v>
      </c>
      <c r="F713" s="128" t="s">
        <v>834</v>
      </c>
      <c r="I713" s="38"/>
      <c r="L713" s="18"/>
      <c r="M713" s="109"/>
      <c r="N713" s="26"/>
      <c r="O713" s="26"/>
      <c r="P713" s="26"/>
      <c r="Q713" s="26"/>
      <c r="R713" s="26"/>
      <c r="S713" s="26"/>
      <c r="T713" s="27"/>
      <c r="AT713" s="9" t="s">
        <v>239</v>
      </c>
      <c r="AU713" s="9" t="s">
        <v>46</v>
      </c>
    </row>
    <row r="714" spans="2:51" s="7" customFormat="1" ht="12">
      <c r="B714" s="110"/>
      <c r="D714" s="107" t="s">
        <v>97</v>
      </c>
      <c r="E714" s="111" t="s">
        <v>0</v>
      </c>
      <c r="F714" s="112" t="s">
        <v>890</v>
      </c>
      <c r="H714" s="113">
        <v>1</v>
      </c>
      <c r="I714" s="114"/>
      <c r="L714" s="110"/>
      <c r="M714" s="115"/>
      <c r="N714" s="116"/>
      <c r="O714" s="116"/>
      <c r="P714" s="116"/>
      <c r="Q714" s="116"/>
      <c r="R714" s="116"/>
      <c r="S714" s="116"/>
      <c r="T714" s="117"/>
      <c r="AT714" s="111" t="s">
        <v>97</v>
      </c>
      <c r="AU714" s="111" t="s">
        <v>46</v>
      </c>
      <c r="AV714" s="7" t="s">
        <v>46</v>
      </c>
      <c r="AW714" s="7" t="s">
        <v>22</v>
      </c>
      <c r="AX714" s="7" t="s">
        <v>43</v>
      </c>
      <c r="AY714" s="111" t="s">
        <v>86</v>
      </c>
    </row>
    <row r="715" spans="2:65" s="1" customFormat="1" ht="36" customHeight="1">
      <c r="B715" s="93"/>
      <c r="C715" s="94" t="s">
        <v>891</v>
      </c>
      <c r="D715" s="94" t="s">
        <v>88</v>
      </c>
      <c r="E715" s="95" t="s">
        <v>340</v>
      </c>
      <c r="F715" s="96" t="s">
        <v>892</v>
      </c>
      <c r="G715" s="97" t="s">
        <v>171</v>
      </c>
      <c r="H715" s="98">
        <v>1</v>
      </c>
      <c r="I715" s="99"/>
      <c r="J715" s="100">
        <f>ROUND(I715*H715,2)</f>
        <v>0</v>
      </c>
      <c r="K715" s="96" t="s">
        <v>0</v>
      </c>
      <c r="L715" s="18"/>
      <c r="M715" s="101" t="s">
        <v>0</v>
      </c>
      <c r="N715" s="102" t="s">
        <v>30</v>
      </c>
      <c r="O715" s="26"/>
      <c r="P715" s="103">
        <f>O715*H715</f>
        <v>0</v>
      </c>
      <c r="Q715" s="103">
        <v>0</v>
      </c>
      <c r="R715" s="103">
        <f>Q715*H715</f>
        <v>0</v>
      </c>
      <c r="S715" s="103">
        <v>0</v>
      </c>
      <c r="T715" s="104">
        <f>S715*H715</f>
        <v>0</v>
      </c>
      <c r="AR715" s="105" t="s">
        <v>176</v>
      </c>
      <c r="AT715" s="105" t="s">
        <v>88</v>
      </c>
      <c r="AU715" s="105" t="s">
        <v>46</v>
      </c>
      <c r="AY715" s="9" t="s">
        <v>86</v>
      </c>
      <c r="BE715" s="106">
        <f>IF(N715="základní",J715,0)</f>
        <v>0</v>
      </c>
      <c r="BF715" s="106">
        <f>IF(N715="snížená",J715,0)</f>
        <v>0</v>
      </c>
      <c r="BG715" s="106">
        <f>IF(N715="zákl. přenesená",J715,0)</f>
        <v>0</v>
      </c>
      <c r="BH715" s="106">
        <f>IF(N715="sníž. přenesená",J715,0)</f>
        <v>0</v>
      </c>
      <c r="BI715" s="106">
        <f>IF(N715="nulová",J715,0)</f>
        <v>0</v>
      </c>
      <c r="BJ715" s="9" t="s">
        <v>44</v>
      </c>
      <c r="BK715" s="106">
        <f>ROUND(I715*H715,2)</f>
        <v>0</v>
      </c>
      <c r="BL715" s="9" t="s">
        <v>176</v>
      </c>
      <c r="BM715" s="105" t="s">
        <v>893</v>
      </c>
    </row>
    <row r="716" spans="2:47" s="1" customFormat="1" ht="19.5">
      <c r="B716" s="18"/>
      <c r="D716" s="107" t="s">
        <v>95</v>
      </c>
      <c r="F716" s="108" t="s">
        <v>892</v>
      </c>
      <c r="I716" s="38"/>
      <c r="L716" s="18"/>
      <c r="M716" s="109"/>
      <c r="N716" s="26"/>
      <c r="O716" s="26"/>
      <c r="P716" s="26"/>
      <c r="Q716" s="26"/>
      <c r="R716" s="26"/>
      <c r="S716" s="26"/>
      <c r="T716" s="27"/>
      <c r="AT716" s="9" t="s">
        <v>95</v>
      </c>
      <c r="AU716" s="9" t="s">
        <v>46</v>
      </c>
    </row>
    <row r="717" spans="2:47" s="1" customFormat="1" ht="292.5">
      <c r="B717" s="18"/>
      <c r="D717" s="107" t="s">
        <v>239</v>
      </c>
      <c r="F717" s="128" t="s">
        <v>834</v>
      </c>
      <c r="I717" s="38"/>
      <c r="L717" s="18"/>
      <c r="M717" s="109"/>
      <c r="N717" s="26"/>
      <c r="O717" s="26"/>
      <c r="P717" s="26"/>
      <c r="Q717" s="26"/>
      <c r="R717" s="26"/>
      <c r="S717" s="26"/>
      <c r="T717" s="27"/>
      <c r="AT717" s="9" t="s">
        <v>239</v>
      </c>
      <c r="AU717" s="9" t="s">
        <v>46</v>
      </c>
    </row>
    <row r="718" spans="2:51" s="7" customFormat="1" ht="12">
      <c r="B718" s="110"/>
      <c r="D718" s="107" t="s">
        <v>97</v>
      </c>
      <c r="E718" s="111" t="s">
        <v>0</v>
      </c>
      <c r="F718" s="112" t="s">
        <v>894</v>
      </c>
      <c r="H718" s="113">
        <v>1</v>
      </c>
      <c r="I718" s="114"/>
      <c r="L718" s="110"/>
      <c r="M718" s="115"/>
      <c r="N718" s="116"/>
      <c r="O718" s="116"/>
      <c r="P718" s="116"/>
      <c r="Q718" s="116"/>
      <c r="R718" s="116"/>
      <c r="S718" s="116"/>
      <c r="T718" s="117"/>
      <c r="AT718" s="111" t="s">
        <v>97</v>
      </c>
      <c r="AU718" s="111" t="s">
        <v>46</v>
      </c>
      <c r="AV718" s="7" t="s">
        <v>46</v>
      </c>
      <c r="AW718" s="7" t="s">
        <v>22</v>
      </c>
      <c r="AX718" s="7" t="s">
        <v>43</v>
      </c>
      <c r="AY718" s="111" t="s">
        <v>86</v>
      </c>
    </row>
    <row r="719" spans="2:65" s="1" customFormat="1" ht="36" customHeight="1">
      <c r="B719" s="93"/>
      <c r="C719" s="94" t="s">
        <v>895</v>
      </c>
      <c r="D719" s="94" t="s">
        <v>88</v>
      </c>
      <c r="E719" s="95" t="s">
        <v>346</v>
      </c>
      <c r="F719" s="96" t="s">
        <v>896</v>
      </c>
      <c r="G719" s="97" t="s">
        <v>171</v>
      </c>
      <c r="H719" s="98">
        <v>1</v>
      </c>
      <c r="I719" s="99"/>
      <c r="J719" s="100">
        <f>ROUND(I719*H719,2)</f>
        <v>0</v>
      </c>
      <c r="K719" s="96" t="s">
        <v>0</v>
      </c>
      <c r="L719" s="18"/>
      <c r="M719" s="101" t="s">
        <v>0</v>
      </c>
      <c r="N719" s="102" t="s">
        <v>30</v>
      </c>
      <c r="O719" s="26"/>
      <c r="P719" s="103">
        <f>O719*H719</f>
        <v>0</v>
      </c>
      <c r="Q719" s="103">
        <v>0</v>
      </c>
      <c r="R719" s="103">
        <f>Q719*H719</f>
        <v>0</v>
      </c>
      <c r="S719" s="103">
        <v>0</v>
      </c>
      <c r="T719" s="104">
        <f>S719*H719</f>
        <v>0</v>
      </c>
      <c r="AR719" s="105" t="s">
        <v>176</v>
      </c>
      <c r="AT719" s="105" t="s">
        <v>88</v>
      </c>
      <c r="AU719" s="105" t="s">
        <v>46</v>
      </c>
      <c r="AY719" s="9" t="s">
        <v>86</v>
      </c>
      <c r="BE719" s="106">
        <f>IF(N719="základní",J719,0)</f>
        <v>0</v>
      </c>
      <c r="BF719" s="106">
        <f>IF(N719="snížená",J719,0)</f>
        <v>0</v>
      </c>
      <c r="BG719" s="106">
        <f>IF(N719="zákl. přenesená",J719,0)</f>
        <v>0</v>
      </c>
      <c r="BH719" s="106">
        <f>IF(N719="sníž. přenesená",J719,0)</f>
        <v>0</v>
      </c>
      <c r="BI719" s="106">
        <f>IF(N719="nulová",J719,0)</f>
        <v>0</v>
      </c>
      <c r="BJ719" s="9" t="s">
        <v>44</v>
      </c>
      <c r="BK719" s="106">
        <f>ROUND(I719*H719,2)</f>
        <v>0</v>
      </c>
      <c r="BL719" s="9" t="s">
        <v>176</v>
      </c>
      <c r="BM719" s="105" t="s">
        <v>897</v>
      </c>
    </row>
    <row r="720" spans="2:47" s="1" customFormat="1" ht="19.5">
      <c r="B720" s="18"/>
      <c r="D720" s="107" t="s">
        <v>95</v>
      </c>
      <c r="F720" s="108" t="s">
        <v>896</v>
      </c>
      <c r="I720" s="38"/>
      <c r="L720" s="18"/>
      <c r="M720" s="109"/>
      <c r="N720" s="26"/>
      <c r="O720" s="26"/>
      <c r="P720" s="26"/>
      <c r="Q720" s="26"/>
      <c r="R720" s="26"/>
      <c r="S720" s="26"/>
      <c r="T720" s="27"/>
      <c r="AT720" s="9" t="s">
        <v>95</v>
      </c>
      <c r="AU720" s="9" t="s">
        <v>46</v>
      </c>
    </row>
    <row r="721" spans="2:47" s="1" customFormat="1" ht="292.5">
      <c r="B721" s="18"/>
      <c r="D721" s="107" t="s">
        <v>239</v>
      </c>
      <c r="F721" s="128" t="s">
        <v>834</v>
      </c>
      <c r="I721" s="38"/>
      <c r="L721" s="18"/>
      <c r="M721" s="109"/>
      <c r="N721" s="26"/>
      <c r="O721" s="26"/>
      <c r="P721" s="26"/>
      <c r="Q721" s="26"/>
      <c r="R721" s="26"/>
      <c r="S721" s="26"/>
      <c r="T721" s="27"/>
      <c r="AT721" s="9" t="s">
        <v>239</v>
      </c>
      <c r="AU721" s="9" t="s">
        <v>46</v>
      </c>
    </row>
    <row r="722" spans="2:51" s="7" customFormat="1" ht="12">
      <c r="B722" s="110"/>
      <c r="D722" s="107" t="s">
        <v>97</v>
      </c>
      <c r="E722" s="111" t="s">
        <v>0</v>
      </c>
      <c r="F722" s="112" t="s">
        <v>898</v>
      </c>
      <c r="H722" s="113">
        <v>1</v>
      </c>
      <c r="I722" s="114"/>
      <c r="L722" s="110"/>
      <c r="M722" s="115"/>
      <c r="N722" s="116"/>
      <c r="O722" s="116"/>
      <c r="P722" s="116"/>
      <c r="Q722" s="116"/>
      <c r="R722" s="116"/>
      <c r="S722" s="116"/>
      <c r="T722" s="117"/>
      <c r="AT722" s="111" t="s">
        <v>97</v>
      </c>
      <c r="AU722" s="111" t="s">
        <v>46</v>
      </c>
      <c r="AV722" s="7" t="s">
        <v>46</v>
      </c>
      <c r="AW722" s="7" t="s">
        <v>22</v>
      </c>
      <c r="AX722" s="7" t="s">
        <v>43</v>
      </c>
      <c r="AY722" s="111" t="s">
        <v>86</v>
      </c>
    </row>
    <row r="723" spans="2:65" s="1" customFormat="1" ht="36" customHeight="1">
      <c r="B723" s="93"/>
      <c r="C723" s="94" t="s">
        <v>899</v>
      </c>
      <c r="D723" s="94" t="s">
        <v>88</v>
      </c>
      <c r="E723" s="95" t="s">
        <v>353</v>
      </c>
      <c r="F723" s="96" t="s">
        <v>900</v>
      </c>
      <c r="G723" s="97" t="s">
        <v>171</v>
      </c>
      <c r="H723" s="98">
        <v>1</v>
      </c>
      <c r="I723" s="99"/>
      <c r="J723" s="100">
        <f>ROUND(I723*H723,2)</f>
        <v>0</v>
      </c>
      <c r="K723" s="96" t="s">
        <v>0</v>
      </c>
      <c r="L723" s="18"/>
      <c r="M723" s="101" t="s">
        <v>0</v>
      </c>
      <c r="N723" s="102" t="s">
        <v>30</v>
      </c>
      <c r="O723" s="26"/>
      <c r="P723" s="103">
        <f>O723*H723</f>
        <v>0</v>
      </c>
      <c r="Q723" s="103">
        <v>0</v>
      </c>
      <c r="R723" s="103">
        <f>Q723*H723</f>
        <v>0</v>
      </c>
      <c r="S723" s="103">
        <v>0</v>
      </c>
      <c r="T723" s="104">
        <f>S723*H723</f>
        <v>0</v>
      </c>
      <c r="AR723" s="105" t="s">
        <v>176</v>
      </c>
      <c r="AT723" s="105" t="s">
        <v>88</v>
      </c>
      <c r="AU723" s="105" t="s">
        <v>46</v>
      </c>
      <c r="AY723" s="9" t="s">
        <v>86</v>
      </c>
      <c r="BE723" s="106">
        <f>IF(N723="základní",J723,0)</f>
        <v>0</v>
      </c>
      <c r="BF723" s="106">
        <f>IF(N723="snížená",J723,0)</f>
        <v>0</v>
      </c>
      <c r="BG723" s="106">
        <f>IF(N723="zákl. přenesená",J723,0)</f>
        <v>0</v>
      </c>
      <c r="BH723" s="106">
        <f>IF(N723="sníž. přenesená",J723,0)</f>
        <v>0</v>
      </c>
      <c r="BI723" s="106">
        <f>IF(N723="nulová",J723,0)</f>
        <v>0</v>
      </c>
      <c r="BJ723" s="9" t="s">
        <v>44</v>
      </c>
      <c r="BK723" s="106">
        <f>ROUND(I723*H723,2)</f>
        <v>0</v>
      </c>
      <c r="BL723" s="9" t="s">
        <v>176</v>
      </c>
      <c r="BM723" s="105" t="s">
        <v>901</v>
      </c>
    </row>
    <row r="724" spans="2:47" s="1" customFormat="1" ht="19.5">
      <c r="B724" s="18"/>
      <c r="D724" s="107" t="s">
        <v>95</v>
      </c>
      <c r="F724" s="108" t="s">
        <v>900</v>
      </c>
      <c r="I724" s="38"/>
      <c r="L724" s="18"/>
      <c r="M724" s="109"/>
      <c r="N724" s="26"/>
      <c r="O724" s="26"/>
      <c r="P724" s="26"/>
      <c r="Q724" s="26"/>
      <c r="R724" s="26"/>
      <c r="S724" s="26"/>
      <c r="T724" s="27"/>
      <c r="AT724" s="9" t="s">
        <v>95</v>
      </c>
      <c r="AU724" s="9" t="s">
        <v>46</v>
      </c>
    </row>
    <row r="725" spans="2:47" s="1" customFormat="1" ht="292.5">
      <c r="B725" s="18"/>
      <c r="D725" s="107" t="s">
        <v>239</v>
      </c>
      <c r="F725" s="128" t="s">
        <v>834</v>
      </c>
      <c r="I725" s="38"/>
      <c r="L725" s="18"/>
      <c r="M725" s="109"/>
      <c r="N725" s="26"/>
      <c r="O725" s="26"/>
      <c r="P725" s="26"/>
      <c r="Q725" s="26"/>
      <c r="R725" s="26"/>
      <c r="S725" s="26"/>
      <c r="T725" s="27"/>
      <c r="AT725" s="9" t="s">
        <v>239</v>
      </c>
      <c r="AU725" s="9" t="s">
        <v>46</v>
      </c>
    </row>
    <row r="726" spans="2:51" s="7" customFormat="1" ht="12">
      <c r="B726" s="110"/>
      <c r="D726" s="107" t="s">
        <v>97</v>
      </c>
      <c r="E726" s="111" t="s">
        <v>0</v>
      </c>
      <c r="F726" s="112" t="s">
        <v>902</v>
      </c>
      <c r="H726" s="113">
        <v>1</v>
      </c>
      <c r="I726" s="114"/>
      <c r="L726" s="110"/>
      <c r="M726" s="115"/>
      <c r="N726" s="116"/>
      <c r="O726" s="116"/>
      <c r="P726" s="116"/>
      <c r="Q726" s="116"/>
      <c r="R726" s="116"/>
      <c r="S726" s="116"/>
      <c r="T726" s="117"/>
      <c r="AT726" s="111" t="s">
        <v>97</v>
      </c>
      <c r="AU726" s="111" t="s">
        <v>46</v>
      </c>
      <c r="AV726" s="7" t="s">
        <v>46</v>
      </c>
      <c r="AW726" s="7" t="s">
        <v>22</v>
      </c>
      <c r="AX726" s="7" t="s">
        <v>43</v>
      </c>
      <c r="AY726" s="111" t="s">
        <v>86</v>
      </c>
    </row>
    <row r="727" spans="2:65" s="1" customFormat="1" ht="36" customHeight="1">
      <c r="B727" s="93"/>
      <c r="C727" s="94" t="s">
        <v>903</v>
      </c>
      <c r="D727" s="94" t="s">
        <v>88</v>
      </c>
      <c r="E727" s="95" t="s">
        <v>358</v>
      </c>
      <c r="F727" s="96" t="s">
        <v>904</v>
      </c>
      <c r="G727" s="97" t="s">
        <v>171</v>
      </c>
      <c r="H727" s="98">
        <v>1</v>
      </c>
      <c r="I727" s="99"/>
      <c r="J727" s="100">
        <f>ROUND(I727*H727,2)</f>
        <v>0</v>
      </c>
      <c r="K727" s="96" t="s">
        <v>0</v>
      </c>
      <c r="L727" s="18"/>
      <c r="M727" s="101" t="s">
        <v>0</v>
      </c>
      <c r="N727" s="102" t="s">
        <v>30</v>
      </c>
      <c r="O727" s="26"/>
      <c r="P727" s="103">
        <f>O727*H727</f>
        <v>0</v>
      </c>
      <c r="Q727" s="103">
        <v>0</v>
      </c>
      <c r="R727" s="103">
        <f>Q727*H727</f>
        <v>0</v>
      </c>
      <c r="S727" s="103">
        <v>0</v>
      </c>
      <c r="T727" s="104">
        <f>S727*H727</f>
        <v>0</v>
      </c>
      <c r="AR727" s="105" t="s">
        <v>176</v>
      </c>
      <c r="AT727" s="105" t="s">
        <v>88</v>
      </c>
      <c r="AU727" s="105" t="s">
        <v>46</v>
      </c>
      <c r="AY727" s="9" t="s">
        <v>86</v>
      </c>
      <c r="BE727" s="106">
        <f>IF(N727="základní",J727,0)</f>
        <v>0</v>
      </c>
      <c r="BF727" s="106">
        <f>IF(N727="snížená",J727,0)</f>
        <v>0</v>
      </c>
      <c r="BG727" s="106">
        <f>IF(N727="zákl. přenesená",J727,0)</f>
        <v>0</v>
      </c>
      <c r="BH727" s="106">
        <f>IF(N727="sníž. přenesená",J727,0)</f>
        <v>0</v>
      </c>
      <c r="BI727" s="106">
        <f>IF(N727="nulová",J727,0)</f>
        <v>0</v>
      </c>
      <c r="BJ727" s="9" t="s">
        <v>44</v>
      </c>
      <c r="BK727" s="106">
        <f>ROUND(I727*H727,2)</f>
        <v>0</v>
      </c>
      <c r="BL727" s="9" t="s">
        <v>176</v>
      </c>
      <c r="BM727" s="105" t="s">
        <v>905</v>
      </c>
    </row>
    <row r="728" spans="2:47" s="1" customFormat="1" ht="19.5">
      <c r="B728" s="18"/>
      <c r="D728" s="107" t="s">
        <v>95</v>
      </c>
      <c r="F728" s="108" t="s">
        <v>904</v>
      </c>
      <c r="I728" s="38"/>
      <c r="L728" s="18"/>
      <c r="M728" s="109"/>
      <c r="N728" s="26"/>
      <c r="O728" s="26"/>
      <c r="P728" s="26"/>
      <c r="Q728" s="26"/>
      <c r="R728" s="26"/>
      <c r="S728" s="26"/>
      <c r="T728" s="27"/>
      <c r="AT728" s="9" t="s">
        <v>95</v>
      </c>
      <c r="AU728" s="9" t="s">
        <v>46</v>
      </c>
    </row>
    <row r="729" spans="2:47" s="1" customFormat="1" ht="292.5">
      <c r="B729" s="18"/>
      <c r="D729" s="107" t="s">
        <v>239</v>
      </c>
      <c r="F729" s="128" t="s">
        <v>834</v>
      </c>
      <c r="I729" s="38"/>
      <c r="L729" s="18"/>
      <c r="M729" s="109"/>
      <c r="N729" s="26"/>
      <c r="O729" s="26"/>
      <c r="P729" s="26"/>
      <c r="Q729" s="26"/>
      <c r="R729" s="26"/>
      <c r="S729" s="26"/>
      <c r="T729" s="27"/>
      <c r="AT729" s="9" t="s">
        <v>239</v>
      </c>
      <c r="AU729" s="9" t="s">
        <v>46</v>
      </c>
    </row>
    <row r="730" spans="2:51" s="7" customFormat="1" ht="12">
      <c r="B730" s="110"/>
      <c r="D730" s="107" t="s">
        <v>97</v>
      </c>
      <c r="E730" s="111" t="s">
        <v>0</v>
      </c>
      <c r="F730" s="112" t="s">
        <v>906</v>
      </c>
      <c r="H730" s="113">
        <v>1</v>
      </c>
      <c r="I730" s="114"/>
      <c r="L730" s="110"/>
      <c r="M730" s="115"/>
      <c r="N730" s="116"/>
      <c r="O730" s="116"/>
      <c r="P730" s="116"/>
      <c r="Q730" s="116"/>
      <c r="R730" s="116"/>
      <c r="S730" s="116"/>
      <c r="T730" s="117"/>
      <c r="AT730" s="111" t="s">
        <v>97</v>
      </c>
      <c r="AU730" s="111" t="s">
        <v>46</v>
      </c>
      <c r="AV730" s="7" t="s">
        <v>46</v>
      </c>
      <c r="AW730" s="7" t="s">
        <v>22</v>
      </c>
      <c r="AX730" s="7" t="s">
        <v>43</v>
      </c>
      <c r="AY730" s="111" t="s">
        <v>86</v>
      </c>
    </row>
    <row r="731" spans="2:65" s="1" customFormat="1" ht="36" customHeight="1">
      <c r="B731" s="93"/>
      <c r="C731" s="94" t="s">
        <v>907</v>
      </c>
      <c r="D731" s="94" t="s">
        <v>88</v>
      </c>
      <c r="E731" s="95" t="s">
        <v>363</v>
      </c>
      <c r="F731" s="96" t="s">
        <v>908</v>
      </c>
      <c r="G731" s="97" t="s">
        <v>171</v>
      </c>
      <c r="H731" s="98">
        <v>1</v>
      </c>
      <c r="I731" s="99"/>
      <c r="J731" s="100">
        <f>ROUND(I731*H731,2)</f>
        <v>0</v>
      </c>
      <c r="K731" s="96" t="s">
        <v>0</v>
      </c>
      <c r="L731" s="18"/>
      <c r="M731" s="101" t="s">
        <v>0</v>
      </c>
      <c r="N731" s="102" t="s">
        <v>30</v>
      </c>
      <c r="O731" s="26"/>
      <c r="P731" s="103">
        <f>O731*H731</f>
        <v>0</v>
      </c>
      <c r="Q731" s="103">
        <v>0</v>
      </c>
      <c r="R731" s="103">
        <f>Q731*H731</f>
        <v>0</v>
      </c>
      <c r="S731" s="103">
        <v>0</v>
      </c>
      <c r="T731" s="104">
        <f>S731*H731</f>
        <v>0</v>
      </c>
      <c r="AR731" s="105" t="s">
        <v>176</v>
      </c>
      <c r="AT731" s="105" t="s">
        <v>88</v>
      </c>
      <c r="AU731" s="105" t="s">
        <v>46</v>
      </c>
      <c r="AY731" s="9" t="s">
        <v>86</v>
      </c>
      <c r="BE731" s="106">
        <f>IF(N731="základní",J731,0)</f>
        <v>0</v>
      </c>
      <c r="BF731" s="106">
        <f>IF(N731="snížená",J731,0)</f>
        <v>0</v>
      </c>
      <c r="BG731" s="106">
        <f>IF(N731="zákl. přenesená",J731,0)</f>
        <v>0</v>
      </c>
      <c r="BH731" s="106">
        <f>IF(N731="sníž. přenesená",J731,0)</f>
        <v>0</v>
      </c>
      <c r="BI731" s="106">
        <f>IF(N731="nulová",J731,0)</f>
        <v>0</v>
      </c>
      <c r="BJ731" s="9" t="s">
        <v>44</v>
      </c>
      <c r="BK731" s="106">
        <f>ROUND(I731*H731,2)</f>
        <v>0</v>
      </c>
      <c r="BL731" s="9" t="s">
        <v>176</v>
      </c>
      <c r="BM731" s="105" t="s">
        <v>909</v>
      </c>
    </row>
    <row r="732" spans="2:47" s="1" customFormat="1" ht="19.5">
      <c r="B732" s="18"/>
      <c r="D732" s="107" t="s">
        <v>95</v>
      </c>
      <c r="F732" s="108" t="s">
        <v>908</v>
      </c>
      <c r="I732" s="38"/>
      <c r="L732" s="18"/>
      <c r="M732" s="109"/>
      <c r="N732" s="26"/>
      <c r="O732" s="26"/>
      <c r="P732" s="26"/>
      <c r="Q732" s="26"/>
      <c r="R732" s="26"/>
      <c r="S732" s="26"/>
      <c r="T732" s="27"/>
      <c r="AT732" s="9" t="s">
        <v>95</v>
      </c>
      <c r="AU732" s="9" t="s">
        <v>46</v>
      </c>
    </row>
    <row r="733" spans="2:47" s="1" customFormat="1" ht="292.5">
      <c r="B733" s="18"/>
      <c r="D733" s="107" t="s">
        <v>239</v>
      </c>
      <c r="F733" s="128" t="s">
        <v>834</v>
      </c>
      <c r="I733" s="38"/>
      <c r="L733" s="18"/>
      <c r="M733" s="109"/>
      <c r="N733" s="26"/>
      <c r="O733" s="26"/>
      <c r="P733" s="26"/>
      <c r="Q733" s="26"/>
      <c r="R733" s="26"/>
      <c r="S733" s="26"/>
      <c r="T733" s="27"/>
      <c r="AT733" s="9" t="s">
        <v>239</v>
      </c>
      <c r="AU733" s="9" t="s">
        <v>46</v>
      </c>
    </row>
    <row r="734" spans="2:51" s="7" customFormat="1" ht="12">
      <c r="B734" s="110"/>
      <c r="D734" s="107" t="s">
        <v>97</v>
      </c>
      <c r="E734" s="111" t="s">
        <v>0</v>
      </c>
      <c r="F734" s="112" t="s">
        <v>910</v>
      </c>
      <c r="H734" s="113">
        <v>1</v>
      </c>
      <c r="I734" s="114"/>
      <c r="L734" s="110"/>
      <c r="M734" s="115"/>
      <c r="N734" s="116"/>
      <c r="O734" s="116"/>
      <c r="P734" s="116"/>
      <c r="Q734" s="116"/>
      <c r="R734" s="116"/>
      <c r="S734" s="116"/>
      <c r="T734" s="117"/>
      <c r="AT734" s="111" t="s">
        <v>97</v>
      </c>
      <c r="AU734" s="111" t="s">
        <v>46</v>
      </c>
      <c r="AV734" s="7" t="s">
        <v>46</v>
      </c>
      <c r="AW734" s="7" t="s">
        <v>22</v>
      </c>
      <c r="AX734" s="7" t="s">
        <v>43</v>
      </c>
      <c r="AY734" s="111" t="s">
        <v>86</v>
      </c>
    </row>
    <row r="735" spans="2:65" s="1" customFormat="1" ht="36" customHeight="1">
      <c r="B735" s="93"/>
      <c r="C735" s="94" t="s">
        <v>911</v>
      </c>
      <c r="D735" s="94" t="s">
        <v>88</v>
      </c>
      <c r="E735" s="95" t="s">
        <v>368</v>
      </c>
      <c r="F735" s="96" t="s">
        <v>912</v>
      </c>
      <c r="G735" s="97" t="s">
        <v>171</v>
      </c>
      <c r="H735" s="98">
        <v>1</v>
      </c>
      <c r="I735" s="99"/>
      <c r="J735" s="100">
        <f>ROUND(I735*H735,2)</f>
        <v>0</v>
      </c>
      <c r="K735" s="96" t="s">
        <v>0</v>
      </c>
      <c r="L735" s="18"/>
      <c r="M735" s="101" t="s">
        <v>0</v>
      </c>
      <c r="N735" s="102" t="s">
        <v>30</v>
      </c>
      <c r="O735" s="26"/>
      <c r="P735" s="103">
        <f>O735*H735</f>
        <v>0</v>
      </c>
      <c r="Q735" s="103">
        <v>0</v>
      </c>
      <c r="R735" s="103">
        <f>Q735*H735</f>
        <v>0</v>
      </c>
      <c r="S735" s="103">
        <v>0</v>
      </c>
      <c r="T735" s="104">
        <f>S735*H735</f>
        <v>0</v>
      </c>
      <c r="AR735" s="105" t="s">
        <v>176</v>
      </c>
      <c r="AT735" s="105" t="s">
        <v>88</v>
      </c>
      <c r="AU735" s="105" t="s">
        <v>46</v>
      </c>
      <c r="AY735" s="9" t="s">
        <v>86</v>
      </c>
      <c r="BE735" s="106">
        <f>IF(N735="základní",J735,0)</f>
        <v>0</v>
      </c>
      <c r="BF735" s="106">
        <f>IF(N735="snížená",J735,0)</f>
        <v>0</v>
      </c>
      <c r="BG735" s="106">
        <f>IF(N735="zákl. přenesená",J735,0)</f>
        <v>0</v>
      </c>
      <c r="BH735" s="106">
        <f>IF(N735="sníž. přenesená",J735,0)</f>
        <v>0</v>
      </c>
      <c r="BI735" s="106">
        <f>IF(N735="nulová",J735,0)</f>
        <v>0</v>
      </c>
      <c r="BJ735" s="9" t="s">
        <v>44</v>
      </c>
      <c r="BK735" s="106">
        <f>ROUND(I735*H735,2)</f>
        <v>0</v>
      </c>
      <c r="BL735" s="9" t="s">
        <v>176</v>
      </c>
      <c r="BM735" s="105" t="s">
        <v>913</v>
      </c>
    </row>
    <row r="736" spans="2:47" s="1" customFormat="1" ht="19.5">
      <c r="B736" s="18"/>
      <c r="D736" s="107" t="s">
        <v>95</v>
      </c>
      <c r="F736" s="108" t="s">
        <v>912</v>
      </c>
      <c r="I736" s="38"/>
      <c r="L736" s="18"/>
      <c r="M736" s="109"/>
      <c r="N736" s="26"/>
      <c r="O736" s="26"/>
      <c r="P736" s="26"/>
      <c r="Q736" s="26"/>
      <c r="R736" s="26"/>
      <c r="S736" s="26"/>
      <c r="T736" s="27"/>
      <c r="AT736" s="9" t="s">
        <v>95</v>
      </c>
      <c r="AU736" s="9" t="s">
        <v>46</v>
      </c>
    </row>
    <row r="737" spans="2:47" s="1" customFormat="1" ht="292.5">
      <c r="B737" s="18"/>
      <c r="D737" s="107" t="s">
        <v>239</v>
      </c>
      <c r="F737" s="128" t="s">
        <v>834</v>
      </c>
      <c r="I737" s="38"/>
      <c r="L737" s="18"/>
      <c r="M737" s="109"/>
      <c r="N737" s="26"/>
      <c r="O737" s="26"/>
      <c r="P737" s="26"/>
      <c r="Q737" s="26"/>
      <c r="R737" s="26"/>
      <c r="S737" s="26"/>
      <c r="T737" s="27"/>
      <c r="AT737" s="9" t="s">
        <v>239</v>
      </c>
      <c r="AU737" s="9" t="s">
        <v>46</v>
      </c>
    </row>
    <row r="738" spans="2:51" s="7" customFormat="1" ht="12">
      <c r="B738" s="110"/>
      <c r="D738" s="107" t="s">
        <v>97</v>
      </c>
      <c r="E738" s="111" t="s">
        <v>0</v>
      </c>
      <c r="F738" s="112" t="s">
        <v>914</v>
      </c>
      <c r="H738" s="113">
        <v>1</v>
      </c>
      <c r="I738" s="114"/>
      <c r="L738" s="110"/>
      <c r="M738" s="115"/>
      <c r="N738" s="116"/>
      <c r="O738" s="116"/>
      <c r="P738" s="116"/>
      <c r="Q738" s="116"/>
      <c r="R738" s="116"/>
      <c r="S738" s="116"/>
      <c r="T738" s="117"/>
      <c r="AT738" s="111" t="s">
        <v>97</v>
      </c>
      <c r="AU738" s="111" t="s">
        <v>46</v>
      </c>
      <c r="AV738" s="7" t="s">
        <v>46</v>
      </c>
      <c r="AW738" s="7" t="s">
        <v>22</v>
      </c>
      <c r="AX738" s="7" t="s">
        <v>43</v>
      </c>
      <c r="AY738" s="111" t="s">
        <v>86</v>
      </c>
    </row>
    <row r="739" spans="2:65" s="1" customFormat="1" ht="36" customHeight="1">
      <c r="B739" s="93"/>
      <c r="C739" s="94" t="s">
        <v>915</v>
      </c>
      <c r="D739" s="94" t="s">
        <v>88</v>
      </c>
      <c r="E739" s="95" t="s">
        <v>374</v>
      </c>
      <c r="F739" s="96" t="s">
        <v>916</v>
      </c>
      <c r="G739" s="97" t="s">
        <v>171</v>
      </c>
      <c r="H739" s="98">
        <v>1</v>
      </c>
      <c r="I739" s="99"/>
      <c r="J739" s="100">
        <f>ROUND(I739*H739,2)</f>
        <v>0</v>
      </c>
      <c r="K739" s="96" t="s">
        <v>0</v>
      </c>
      <c r="L739" s="18"/>
      <c r="M739" s="101" t="s">
        <v>0</v>
      </c>
      <c r="N739" s="102" t="s">
        <v>30</v>
      </c>
      <c r="O739" s="26"/>
      <c r="P739" s="103">
        <f>O739*H739</f>
        <v>0</v>
      </c>
      <c r="Q739" s="103">
        <v>0</v>
      </c>
      <c r="R739" s="103">
        <f>Q739*H739</f>
        <v>0</v>
      </c>
      <c r="S739" s="103">
        <v>0</v>
      </c>
      <c r="T739" s="104">
        <f>S739*H739</f>
        <v>0</v>
      </c>
      <c r="AR739" s="105" t="s">
        <v>176</v>
      </c>
      <c r="AT739" s="105" t="s">
        <v>88</v>
      </c>
      <c r="AU739" s="105" t="s">
        <v>46</v>
      </c>
      <c r="AY739" s="9" t="s">
        <v>86</v>
      </c>
      <c r="BE739" s="106">
        <f>IF(N739="základní",J739,0)</f>
        <v>0</v>
      </c>
      <c r="BF739" s="106">
        <f>IF(N739="snížená",J739,0)</f>
        <v>0</v>
      </c>
      <c r="BG739" s="106">
        <f>IF(N739="zákl. přenesená",J739,0)</f>
        <v>0</v>
      </c>
      <c r="BH739" s="106">
        <f>IF(N739="sníž. přenesená",J739,0)</f>
        <v>0</v>
      </c>
      <c r="BI739" s="106">
        <f>IF(N739="nulová",J739,0)</f>
        <v>0</v>
      </c>
      <c r="BJ739" s="9" t="s">
        <v>44</v>
      </c>
      <c r="BK739" s="106">
        <f>ROUND(I739*H739,2)</f>
        <v>0</v>
      </c>
      <c r="BL739" s="9" t="s">
        <v>176</v>
      </c>
      <c r="BM739" s="105" t="s">
        <v>917</v>
      </c>
    </row>
    <row r="740" spans="2:47" s="1" customFormat="1" ht="19.5">
      <c r="B740" s="18"/>
      <c r="D740" s="107" t="s">
        <v>95</v>
      </c>
      <c r="F740" s="108" t="s">
        <v>916</v>
      </c>
      <c r="I740" s="38"/>
      <c r="L740" s="18"/>
      <c r="M740" s="109"/>
      <c r="N740" s="26"/>
      <c r="O740" s="26"/>
      <c r="P740" s="26"/>
      <c r="Q740" s="26"/>
      <c r="R740" s="26"/>
      <c r="S740" s="26"/>
      <c r="T740" s="27"/>
      <c r="AT740" s="9" t="s">
        <v>95</v>
      </c>
      <c r="AU740" s="9" t="s">
        <v>46</v>
      </c>
    </row>
    <row r="741" spans="2:47" s="1" customFormat="1" ht="292.5">
      <c r="B741" s="18"/>
      <c r="D741" s="107" t="s">
        <v>239</v>
      </c>
      <c r="F741" s="128" t="s">
        <v>834</v>
      </c>
      <c r="I741" s="38"/>
      <c r="L741" s="18"/>
      <c r="M741" s="109"/>
      <c r="N741" s="26"/>
      <c r="O741" s="26"/>
      <c r="P741" s="26"/>
      <c r="Q741" s="26"/>
      <c r="R741" s="26"/>
      <c r="S741" s="26"/>
      <c r="T741" s="27"/>
      <c r="AT741" s="9" t="s">
        <v>239</v>
      </c>
      <c r="AU741" s="9" t="s">
        <v>46</v>
      </c>
    </row>
    <row r="742" spans="2:51" s="7" customFormat="1" ht="12">
      <c r="B742" s="110"/>
      <c r="D742" s="107" t="s">
        <v>97</v>
      </c>
      <c r="E742" s="111" t="s">
        <v>0</v>
      </c>
      <c r="F742" s="112" t="s">
        <v>918</v>
      </c>
      <c r="H742" s="113">
        <v>1</v>
      </c>
      <c r="I742" s="114"/>
      <c r="L742" s="110"/>
      <c r="M742" s="115"/>
      <c r="N742" s="116"/>
      <c r="O742" s="116"/>
      <c r="P742" s="116"/>
      <c r="Q742" s="116"/>
      <c r="R742" s="116"/>
      <c r="S742" s="116"/>
      <c r="T742" s="117"/>
      <c r="AT742" s="111" t="s">
        <v>97</v>
      </c>
      <c r="AU742" s="111" t="s">
        <v>46</v>
      </c>
      <c r="AV742" s="7" t="s">
        <v>46</v>
      </c>
      <c r="AW742" s="7" t="s">
        <v>22</v>
      </c>
      <c r="AX742" s="7" t="s">
        <v>43</v>
      </c>
      <c r="AY742" s="111" t="s">
        <v>86</v>
      </c>
    </row>
    <row r="743" spans="2:65" s="1" customFormat="1" ht="36" customHeight="1">
      <c r="B743" s="93"/>
      <c r="C743" s="94" t="s">
        <v>919</v>
      </c>
      <c r="D743" s="94" t="s">
        <v>88</v>
      </c>
      <c r="E743" s="95" t="s">
        <v>382</v>
      </c>
      <c r="F743" s="96" t="s">
        <v>920</v>
      </c>
      <c r="G743" s="97" t="s">
        <v>171</v>
      </c>
      <c r="H743" s="98">
        <v>1</v>
      </c>
      <c r="I743" s="99"/>
      <c r="J743" s="100">
        <f>ROUND(I743*H743,2)</f>
        <v>0</v>
      </c>
      <c r="K743" s="96" t="s">
        <v>0</v>
      </c>
      <c r="L743" s="18"/>
      <c r="M743" s="101" t="s">
        <v>0</v>
      </c>
      <c r="N743" s="102" t="s">
        <v>30</v>
      </c>
      <c r="O743" s="26"/>
      <c r="P743" s="103">
        <f>O743*H743</f>
        <v>0</v>
      </c>
      <c r="Q743" s="103">
        <v>0</v>
      </c>
      <c r="R743" s="103">
        <f>Q743*H743</f>
        <v>0</v>
      </c>
      <c r="S743" s="103">
        <v>0</v>
      </c>
      <c r="T743" s="104">
        <f>S743*H743</f>
        <v>0</v>
      </c>
      <c r="AR743" s="105" t="s">
        <v>176</v>
      </c>
      <c r="AT743" s="105" t="s">
        <v>88</v>
      </c>
      <c r="AU743" s="105" t="s">
        <v>46</v>
      </c>
      <c r="AY743" s="9" t="s">
        <v>86</v>
      </c>
      <c r="BE743" s="106">
        <f>IF(N743="základní",J743,0)</f>
        <v>0</v>
      </c>
      <c r="BF743" s="106">
        <f>IF(N743="snížená",J743,0)</f>
        <v>0</v>
      </c>
      <c r="BG743" s="106">
        <f>IF(N743="zákl. přenesená",J743,0)</f>
        <v>0</v>
      </c>
      <c r="BH743" s="106">
        <f>IF(N743="sníž. přenesená",J743,0)</f>
        <v>0</v>
      </c>
      <c r="BI743" s="106">
        <f>IF(N743="nulová",J743,0)</f>
        <v>0</v>
      </c>
      <c r="BJ743" s="9" t="s">
        <v>44</v>
      </c>
      <c r="BK743" s="106">
        <f>ROUND(I743*H743,2)</f>
        <v>0</v>
      </c>
      <c r="BL743" s="9" t="s">
        <v>176</v>
      </c>
      <c r="BM743" s="105" t="s">
        <v>921</v>
      </c>
    </row>
    <row r="744" spans="2:47" s="1" customFormat="1" ht="19.5">
      <c r="B744" s="18"/>
      <c r="D744" s="107" t="s">
        <v>95</v>
      </c>
      <c r="F744" s="108" t="s">
        <v>920</v>
      </c>
      <c r="I744" s="38"/>
      <c r="L744" s="18"/>
      <c r="M744" s="109"/>
      <c r="N744" s="26"/>
      <c r="O744" s="26"/>
      <c r="P744" s="26"/>
      <c r="Q744" s="26"/>
      <c r="R744" s="26"/>
      <c r="S744" s="26"/>
      <c r="T744" s="27"/>
      <c r="AT744" s="9" t="s">
        <v>95</v>
      </c>
      <c r="AU744" s="9" t="s">
        <v>46</v>
      </c>
    </row>
    <row r="745" spans="2:47" s="1" customFormat="1" ht="292.5">
      <c r="B745" s="18"/>
      <c r="D745" s="107" t="s">
        <v>239</v>
      </c>
      <c r="F745" s="128" t="s">
        <v>834</v>
      </c>
      <c r="I745" s="38"/>
      <c r="L745" s="18"/>
      <c r="M745" s="109"/>
      <c r="N745" s="26"/>
      <c r="O745" s="26"/>
      <c r="P745" s="26"/>
      <c r="Q745" s="26"/>
      <c r="R745" s="26"/>
      <c r="S745" s="26"/>
      <c r="T745" s="27"/>
      <c r="AT745" s="9" t="s">
        <v>239</v>
      </c>
      <c r="AU745" s="9" t="s">
        <v>46</v>
      </c>
    </row>
    <row r="746" spans="2:51" s="7" customFormat="1" ht="12">
      <c r="B746" s="110"/>
      <c r="D746" s="107" t="s">
        <v>97</v>
      </c>
      <c r="E746" s="111" t="s">
        <v>0</v>
      </c>
      <c r="F746" s="112" t="s">
        <v>922</v>
      </c>
      <c r="H746" s="113">
        <v>1</v>
      </c>
      <c r="I746" s="114"/>
      <c r="L746" s="110"/>
      <c r="M746" s="115"/>
      <c r="N746" s="116"/>
      <c r="O746" s="116"/>
      <c r="P746" s="116"/>
      <c r="Q746" s="116"/>
      <c r="R746" s="116"/>
      <c r="S746" s="116"/>
      <c r="T746" s="117"/>
      <c r="AT746" s="111" t="s">
        <v>97</v>
      </c>
      <c r="AU746" s="111" t="s">
        <v>46</v>
      </c>
      <c r="AV746" s="7" t="s">
        <v>46</v>
      </c>
      <c r="AW746" s="7" t="s">
        <v>22</v>
      </c>
      <c r="AX746" s="7" t="s">
        <v>43</v>
      </c>
      <c r="AY746" s="111" t="s">
        <v>86</v>
      </c>
    </row>
    <row r="747" spans="2:65" s="1" customFormat="1" ht="36" customHeight="1">
      <c r="B747" s="93"/>
      <c r="C747" s="94" t="s">
        <v>923</v>
      </c>
      <c r="D747" s="94" t="s">
        <v>88</v>
      </c>
      <c r="E747" s="95" t="s">
        <v>389</v>
      </c>
      <c r="F747" s="96" t="s">
        <v>924</v>
      </c>
      <c r="G747" s="97" t="s">
        <v>171</v>
      </c>
      <c r="H747" s="98">
        <v>1</v>
      </c>
      <c r="I747" s="99"/>
      <c r="J747" s="100">
        <f>ROUND(I747*H747,2)</f>
        <v>0</v>
      </c>
      <c r="K747" s="96" t="s">
        <v>0</v>
      </c>
      <c r="L747" s="18"/>
      <c r="M747" s="101" t="s">
        <v>0</v>
      </c>
      <c r="N747" s="102" t="s">
        <v>30</v>
      </c>
      <c r="O747" s="26"/>
      <c r="P747" s="103">
        <f>O747*H747</f>
        <v>0</v>
      </c>
      <c r="Q747" s="103">
        <v>0</v>
      </c>
      <c r="R747" s="103">
        <f>Q747*H747</f>
        <v>0</v>
      </c>
      <c r="S747" s="103">
        <v>0</v>
      </c>
      <c r="T747" s="104">
        <f>S747*H747</f>
        <v>0</v>
      </c>
      <c r="AR747" s="105" t="s">
        <v>176</v>
      </c>
      <c r="AT747" s="105" t="s">
        <v>88</v>
      </c>
      <c r="AU747" s="105" t="s">
        <v>46</v>
      </c>
      <c r="AY747" s="9" t="s">
        <v>86</v>
      </c>
      <c r="BE747" s="106">
        <f>IF(N747="základní",J747,0)</f>
        <v>0</v>
      </c>
      <c r="BF747" s="106">
        <f>IF(N747="snížená",J747,0)</f>
        <v>0</v>
      </c>
      <c r="BG747" s="106">
        <f>IF(N747="zákl. přenesená",J747,0)</f>
        <v>0</v>
      </c>
      <c r="BH747" s="106">
        <f>IF(N747="sníž. přenesená",J747,0)</f>
        <v>0</v>
      </c>
      <c r="BI747" s="106">
        <f>IF(N747="nulová",J747,0)</f>
        <v>0</v>
      </c>
      <c r="BJ747" s="9" t="s">
        <v>44</v>
      </c>
      <c r="BK747" s="106">
        <f>ROUND(I747*H747,2)</f>
        <v>0</v>
      </c>
      <c r="BL747" s="9" t="s">
        <v>176</v>
      </c>
      <c r="BM747" s="105" t="s">
        <v>925</v>
      </c>
    </row>
    <row r="748" spans="2:47" s="1" customFormat="1" ht="19.5">
      <c r="B748" s="18"/>
      <c r="D748" s="107" t="s">
        <v>95</v>
      </c>
      <c r="F748" s="108" t="s">
        <v>924</v>
      </c>
      <c r="I748" s="38"/>
      <c r="L748" s="18"/>
      <c r="M748" s="109"/>
      <c r="N748" s="26"/>
      <c r="O748" s="26"/>
      <c r="P748" s="26"/>
      <c r="Q748" s="26"/>
      <c r="R748" s="26"/>
      <c r="S748" s="26"/>
      <c r="T748" s="27"/>
      <c r="AT748" s="9" t="s">
        <v>95</v>
      </c>
      <c r="AU748" s="9" t="s">
        <v>46</v>
      </c>
    </row>
    <row r="749" spans="2:47" s="1" customFormat="1" ht="292.5">
      <c r="B749" s="18"/>
      <c r="D749" s="107" t="s">
        <v>239</v>
      </c>
      <c r="F749" s="128" t="s">
        <v>834</v>
      </c>
      <c r="I749" s="38"/>
      <c r="L749" s="18"/>
      <c r="M749" s="109"/>
      <c r="N749" s="26"/>
      <c r="O749" s="26"/>
      <c r="P749" s="26"/>
      <c r="Q749" s="26"/>
      <c r="R749" s="26"/>
      <c r="S749" s="26"/>
      <c r="T749" s="27"/>
      <c r="AT749" s="9" t="s">
        <v>239</v>
      </c>
      <c r="AU749" s="9" t="s">
        <v>46</v>
      </c>
    </row>
    <row r="750" spans="2:51" s="7" customFormat="1" ht="12">
      <c r="B750" s="110"/>
      <c r="D750" s="107" t="s">
        <v>97</v>
      </c>
      <c r="E750" s="111" t="s">
        <v>0</v>
      </c>
      <c r="F750" s="112" t="s">
        <v>926</v>
      </c>
      <c r="H750" s="113">
        <v>1</v>
      </c>
      <c r="I750" s="114"/>
      <c r="L750" s="110"/>
      <c r="M750" s="115"/>
      <c r="N750" s="116"/>
      <c r="O750" s="116"/>
      <c r="P750" s="116"/>
      <c r="Q750" s="116"/>
      <c r="R750" s="116"/>
      <c r="S750" s="116"/>
      <c r="T750" s="117"/>
      <c r="AT750" s="111" t="s">
        <v>97</v>
      </c>
      <c r="AU750" s="111" t="s">
        <v>46</v>
      </c>
      <c r="AV750" s="7" t="s">
        <v>46</v>
      </c>
      <c r="AW750" s="7" t="s">
        <v>22</v>
      </c>
      <c r="AX750" s="7" t="s">
        <v>43</v>
      </c>
      <c r="AY750" s="111" t="s">
        <v>86</v>
      </c>
    </row>
    <row r="751" spans="2:65" s="1" customFormat="1" ht="36" customHeight="1">
      <c r="B751" s="93"/>
      <c r="C751" s="94" t="s">
        <v>927</v>
      </c>
      <c r="D751" s="94" t="s">
        <v>88</v>
      </c>
      <c r="E751" s="95" t="s">
        <v>394</v>
      </c>
      <c r="F751" s="96" t="s">
        <v>928</v>
      </c>
      <c r="G751" s="97" t="s">
        <v>171</v>
      </c>
      <c r="H751" s="98">
        <v>1</v>
      </c>
      <c r="I751" s="99"/>
      <c r="J751" s="100">
        <f>ROUND(I751*H751,2)</f>
        <v>0</v>
      </c>
      <c r="K751" s="96" t="s">
        <v>0</v>
      </c>
      <c r="L751" s="18"/>
      <c r="M751" s="101" t="s">
        <v>0</v>
      </c>
      <c r="N751" s="102" t="s">
        <v>30</v>
      </c>
      <c r="O751" s="26"/>
      <c r="P751" s="103">
        <f>O751*H751</f>
        <v>0</v>
      </c>
      <c r="Q751" s="103">
        <v>0</v>
      </c>
      <c r="R751" s="103">
        <f>Q751*H751</f>
        <v>0</v>
      </c>
      <c r="S751" s="103">
        <v>0</v>
      </c>
      <c r="T751" s="104">
        <f>S751*H751</f>
        <v>0</v>
      </c>
      <c r="AR751" s="105" t="s">
        <v>176</v>
      </c>
      <c r="AT751" s="105" t="s">
        <v>88</v>
      </c>
      <c r="AU751" s="105" t="s">
        <v>46</v>
      </c>
      <c r="AY751" s="9" t="s">
        <v>86</v>
      </c>
      <c r="BE751" s="106">
        <f>IF(N751="základní",J751,0)</f>
        <v>0</v>
      </c>
      <c r="BF751" s="106">
        <f>IF(N751="snížená",J751,0)</f>
        <v>0</v>
      </c>
      <c r="BG751" s="106">
        <f>IF(N751="zákl. přenesená",J751,0)</f>
        <v>0</v>
      </c>
      <c r="BH751" s="106">
        <f>IF(N751="sníž. přenesená",J751,0)</f>
        <v>0</v>
      </c>
      <c r="BI751" s="106">
        <f>IF(N751="nulová",J751,0)</f>
        <v>0</v>
      </c>
      <c r="BJ751" s="9" t="s">
        <v>44</v>
      </c>
      <c r="BK751" s="106">
        <f>ROUND(I751*H751,2)</f>
        <v>0</v>
      </c>
      <c r="BL751" s="9" t="s">
        <v>176</v>
      </c>
      <c r="BM751" s="105" t="s">
        <v>929</v>
      </c>
    </row>
    <row r="752" spans="2:47" s="1" customFormat="1" ht="19.5">
      <c r="B752" s="18"/>
      <c r="D752" s="107" t="s">
        <v>95</v>
      </c>
      <c r="F752" s="108" t="s">
        <v>928</v>
      </c>
      <c r="I752" s="38"/>
      <c r="L752" s="18"/>
      <c r="M752" s="109"/>
      <c r="N752" s="26"/>
      <c r="O752" s="26"/>
      <c r="P752" s="26"/>
      <c r="Q752" s="26"/>
      <c r="R752" s="26"/>
      <c r="S752" s="26"/>
      <c r="T752" s="27"/>
      <c r="AT752" s="9" t="s">
        <v>95</v>
      </c>
      <c r="AU752" s="9" t="s">
        <v>46</v>
      </c>
    </row>
    <row r="753" spans="2:47" s="1" customFormat="1" ht="292.5">
      <c r="B753" s="18"/>
      <c r="D753" s="107" t="s">
        <v>239</v>
      </c>
      <c r="F753" s="128" t="s">
        <v>834</v>
      </c>
      <c r="I753" s="38"/>
      <c r="L753" s="18"/>
      <c r="M753" s="109"/>
      <c r="N753" s="26"/>
      <c r="O753" s="26"/>
      <c r="P753" s="26"/>
      <c r="Q753" s="26"/>
      <c r="R753" s="26"/>
      <c r="S753" s="26"/>
      <c r="T753" s="27"/>
      <c r="AT753" s="9" t="s">
        <v>239</v>
      </c>
      <c r="AU753" s="9" t="s">
        <v>46</v>
      </c>
    </row>
    <row r="754" spans="2:51" s="7" customFormat="1" ht="12">
      <c r="B754" s="110"/>
      <c r="D754" s="107" t="s">
        <v>97</v>
      </c>
      <c r="E754" s="111" t="s">
        <v>0</v>
      </c>
      <c r="F754" s="112" t="s">
        <v>930</v>
      </c>
      <c r="H754" s="113">
        <v>1</v>
      </c>
      <c r="I754" s="114"/>
      <c r="L754" s="110"/>
      <c r="M754" s="115"/>
      <c r="N754" s="116"/>
      <c r="O754" s="116"/>
      <c r="P754" s="116"/>
      <c r="Q754" s="116"/>
      <c r="R754" s="116"/>
      <c r="S754" s="116"/>
      <c r="T754" s="117"/>
      <c r="AT754" s="111" t="s">
        <v>97</v>
      </c>
      <c r="AU754" s="111" t="s">
        <v>46</v>
      </c>
      <c r="AV754" s="7" t="s">
        <v>46</v>
      </c>
      <c r="AW754" s="7" t="s">
        <v>22</v>
      </c>
      <c r="AX754" s="7" t="s">
        <v>43</v>
      </c>
      <c r="AY754" s="111" t="s">
        <v>86</v>
      </c>
    </row>
    <row r="755" spans="2:65" s="1" customFormat="1" ht="36" customHeight="1">
      <c r="B755" s="93"/>
      <c r="C755" s="94" t="s">
        <v>931</v>
      </c>
      <c r="D755" s="94" t="s">
        <v>88</v>
      </c>
      <c r="E755" s="95" t="s">
        <v>399</v>
      </c>
      <c r="F755" s="96" t="s">
        <v>932</v>
      </c>
      <c r="G755" s="97" t="s">
        <v>171</v>
      </c>
      <c r="H755" s="98">
        <v>1</v>
      </c>
      <c r="I755" s="99"/>
      <c r="J755" s="100">
        <f>ROUND(I755*H755,2)</f>
        <v>0</v>
      </c>
      <c r="K755" s="96" t="s">
        <v>0</v>
      </c>
      <c r="L755" s="18"/>
      <c r="M755" s="101" t="s">
        <v>0</v>
      </c>
      <c r="N755" s="102" t="s">
        <v>30</v>
      </c>
      <c r="O755" s="26"/>
      <c r="P755" s="103">
        <f>O755*H755</f>
        <v>0</v>
      </c>
      <c r="Q755" s="103">
        <v>0</v>
      </c>
      <c r="R755" s="103">
        <f>Q755*H755</f>
        <v>0</v>
      </c>
      <c r="S755" s="103">
        <v>0</v>
      </c>
      <c r="T755" s="104">
        <f>S755*H755</f>
        <v>0</v>
      </c>
      <c r="AR755" s="105" t="s">
        <v>176</v>
      </c>
      <c r="AT755" s="105" t="s">
        <v>88</v>
      </c>
      <c r="AU755" s="105" t="s">
        <v>46</v>
      </c>
      <c r="AY755" s="9" t="s">
        <v>86</v>
      </c>
      <c r="BE755" s="106">
        <f>IF(N755="základní",J755,0)</f>
        <v>0</v>
      </c>
      <c r="BF755" s="106">
        <f>IF(N755="snížená",J755,0)</f>
        <v>0</v>
      </c>
      <c r="BG755" s="106">
        <f>IF(N755="zákl. přenesená",J755,0)</f>
        <v>0</v>
      </c>
      <c r="BH755" s="106">
        <f>IF(N755="sníž. přenesená",J755,0)</f>
        <v>0</v>
      </c>
      <c r="BI755" s="106">
        <f>IF(N755="nulová",J755,0)</f>
        <v>0</v>
      </c>
      <c r="BJ755" s="9" t="s">
        <v>44</v>
      </c>
      <c r="BK755" s="106">
        <f>ROUND(I755*H755,2)</f>
        <v>0</v>
      </c>
      <c r="BL755" s="9" t="s">
        <v>176</v>
      </c>
      <c r="BM755" s="105" t="s">
        <v>933</v>
      </c>
    </row>
    <row r="756" spans="2:47" s="1" customFormat="1" ht="19.5">
      <c r="B756" s="18"/>
      <c r="D756" s="107" t="s">
        <v>95</v>
      </c>
      <c r="F756" s="108" t="s">
        <v>932</v>
      </c>
      <c r="I756" s="38"/>
      <c r="L756" s="18"/>
      <c r="M756" s="109"/>
      <c r="N756" s="26"/>
      <c r="O756" s="26"/>
      <c r="P756" s="26"/>
      <c r="Q756" s="26"/>
      <c r="R756" s="26"/>
      <c r="S756" s="26"/>
      <c r="T756" s="27"/>
      <c r="AT756" s="9" t="s">
        <v>95</v>
      </c>
      <c r="AU756" s="9" t="s">
        <v>46</v>
      </c>
    </row>
    <row r="757" spans="2:47" s="1" customFormat="1" ht="292.5">
      <c r="B757" s="18"/>
      <c r="D757" s="107" t="s">
        <v>239</v>
      </c>
      <c r="F757" s="128" t="s">
        <v>834</v>
      </c>
      <c r="I757" s="38"/>
      <c r="L757" s="18"/>
      <c r="M757" s="109"/>
      <c r="N757" s="26"/>
      <c r="O757" s="26"/>
      <c r="P757" s="26"/>
      <c r="Q757" s="26"/>
      <c r="R757" s="26"/>
      <c r="S757" s="26"/>
      <c r="T757" s="27"/>
      <c r="AT757" s="9" t="s">
        <v>239</v>
      </c>
      <c r="AU757" s="9" t="s">
        <v>46</v>
      </c>
    </row>
    <row r="758" spans="2:51" s="7" customFormat="1" ht="12">
      <c r="B758" s="110"/>
      <c r="D758" s="107" t="s">
        <v>97</v>
      </c>
      <c r="E758" s="111" t="s">
        <v>0</v>
      </c>
      <c r="F758" s="112" t="s">
        <v>934</v>
      </c>
      <c r="H758" s="113">
        <v>1</v>
      </c>
      <c r="I758" s="114"/>
      <c r="L758" s="110"/>
      <c r="M758" s="115"/>
      <c r="N758" s="116"/>
      <c r="O758" s="116"/>
      <c r="P758" s="116"/>
      <c r="Q758" s="116"/>
      <c r="R758" s="116"/>
      <c r="S758" s="116"/>
      <c r="T758" s="117"/>
      <c r="AT758" s="111" t="s">
        <v>97</v>
      </c>
      <c r="AU758" s="111" t="s">
        <v>46</v>
      </c>
      <c r="AV758" s="7" t="s">
        <v>46</v>
      </c>
      <c r="AW758" s="7" t="s">
        <v>22</v>
      </c>
      <c r="AX758" s="7" t="s">
        <v>43</v>
      </c>
      <c r="AY758" s="111" t="s">
        <v>86</v>
      </c>
    </row>
    <row r="759" spans="2:65" s="1" customFormat="1" ht="36" customHeight="1">
      <c r="B759" s="93"/>
      <c r="C759" s="94" t="s">
        <v>935</v>
      </c>
      <c r="D759" s="94" t="s">
        <v>88</v>
      </c>
      <c r="E759" s="95" t="s">
        <v>404</v>
      </c>
      <c r="F759" s="96" t="s">
        <v>936</v>
      </c>
      <c r="G759" s="97" t="s">
        <v>171</v>
      </c>
      <c r="H759" s="98">
        <v>1</v>
      </c>
      <c r="I759" s="99"/>
      <c r="J759" s="100">
        <f>ROUND(I759*H759,2)</f>
        <v>0</v>
      </c>
      <c r="K759" s="96" t="s">
        <v>0</v>
      </c>
      <c r="L759" s="18"/>
      <c r="M759" s="101" t="s">
        <v>0</v>
      </c>
      <c r="N759" s="102" t="s">
        <v>30</v>
      </c>
      <c r="O759" s="26"/>
      <c r="P759" s="103">
        <f>O759*H759</f>
        <v>0</v>
      </c>
      <c r="Q759" s="103">
        <v>0</v>
      </c>
      <c r="R759" s="103">
        <f>Q759*H759</f>
        <v>0</v>
      </c>
      <c r="S759" s="103">
        <v>0</v>
      </c>
      <c r="T759" s="104">
        <f>S759*H759</f>
        <v>0</v>
      </c>
      <c r="AR759" s="105" t="s">
        <v>176</v>
      </c>
      <c r="AT759" s="105" t="s">
        <v>88</v>
      </c>
      <c r="AU759" s="105" t="s">
        <v>46</v>
      </c>
      <c r="AY759" s="9" t="s">
        <v>86</v>
      </c>
      <c r="BE759" s="106">
        <f>IF(N759="základní",J759,0)</f>
        <v>0</v>
      </c>
      <c r="BF759" s="106">
        <f>IF(N759="snížená",J759,0)</f>
        <v>0</v>
      </c>
      <c r="BG759" s="106">
        <f>IF(N759="zákl. přenesená",J759,0)</f>
        <v>0</v>
      </c>
      <c r="BH759" s="106">
        <f>IF(N759="sníž. přenesená",J759,0)</f>
        <v>0</v>
      </c>
      <c r="BI759" s="106">
        <f>IF(N759="nulová",J759,0)</f>
        <v>0</v>
      </c>
      <c r="BJ759" s="9" t="s">
        <v>44</v>
      </c>
      <c r="BK759" s="106">
        <f>ROUND(I759*H759,2)</f>
        <v>0</v>
      </c>
      <c r="BL759" s="9" t="s">
        <v>176</v>
      </c>
      <c r="BM759" s="105" t="s">
        <v>937</v>
      </c>
    </row>
    <row r="760" spans="2:47" s="1" customFormat="1" ht="19.5">
      <c r="B760" s="18"/>
      <c r="D760" s="107" t="s">
        <v>95</v>
      </c>
      <c r="F760" s="108" t="s">
        <v>936</v>
      </c>
      <c r="I760" s="38"/>
      <c r="L760" s="18"/>
      <c r="M760" s="109"/>
      <c r="N760" s="26"/>
      <c r="O760" s="26"/>
      <c r="P760" s="26"/>
      <c r="Q760" s="26"/>
      <c r="R760" s="26"/>
      <c r="S760" s="26"/>
      <c r="T760" s="27"/>
      <c r="AT760" s="9" t="s">
        <v>95</v>
      </c>
      <c r="AU760" s="9" t="s">
        <v>46</v>
      </c>
    </row>
    <row r="761" spans="2:47" s="1" customFormat="1" ht="292.5">
      <c r="B761" s="18"/>
      <c r="D761" s="107" t="s">
        <v>239</v>
      </c>
      <c r="F761" s="128" t="s">
        <v>834</v>
      </c>
      <c r="I761" s="38"/>
      <c r="L761" s="18"/>
      <c r="M761" s="109"/>
      <c r="N761" s="26"/>
      <c r="O761" s="26"/>
      <c r="P761" s="26"/>
      <c r="Q761" s="26"/>
      <c r="R761" s="26"/>
      <c r="S761" s="26"/>
      <c r="T761" s="27"/>
      <c r="AT761" s="9" t="s">
        <v>239</v>
      </c>
      <c r="AU761" s="9" t="s">
        <v>46</v>
      </c>
    </row>
    <row r="762" spans="2:51" s="7" customFormat="1" ht="12">
      <c r="B762" s="110"/>
      <c r="D762" s="107" t="s">
        <v>97</v>
      </c>
      <c r="E762" s="111" t="s">
        <v>0</v>
      </c>
      <c r="F762" s="112" t="s">
        <v>938</v>
      </c>
      <c r="H762" s="113">
        <v>1</v>
      </c>
      <c r="I762" s="114"/>
      <c r="L762" s="110"/>
      <c r="M762" s="115"/>
      <c r="N762" s="116"/>
      <c r="O762" s="116"/>
      <c r="P762" s="116"/>
      <c r="Q762" s="116"/>
      <c r="R762" s="116"/>
      <c r="S762" s="116"/>
      <c r="T762" s="117"/>
      <c r="AT762" s="111" t="s">
        <v>97</v>
      </c>
      <c r="AU762" s="111" t="s">
        <v>46</v>
      </c>
      <c r="AV762" s="7" t="s">
        <v>46</v>
      </c>
      <c r="AW762" s="7" t="s">
        <v>22</v>
      </c>
      <c r="AX762" s="7" t="s">
        <v>43</v>
      </c>
      <c r="AY762" s="111" t="s">
        <v>86</v>
      </c>
    </row>
    <row r="763" spans="2:65" s="1" customFormat="1" ht="36" customHeight="1">
      <c r="B763" s="93"/>
      <c r="C763" s="94" t="s">
        <v>939</v>
      </c>
      <c r="D763" s="94" t="s">
        <v>88</v>
      </c>
      <c r="E763" s="95" t="s">
        <v>409</v>
      </c>
      <c r="F763" s="96" t="s">
        <v>940</v>
      </c>
      <c r="G763" s="97" t="s">
        <v>171</v>
      </c>
      <c r="H763" s="98">
        <v>1</v>
      </c>
      <c r="I763" s="99"/>
      <c r="J763" s="100">
        <f>ROUND(I763*H763,2)</f>
        <v>0</v>
      </c>
      <c r="K763" s="96" t="s">
        <v>0</v>
      </c>
      <c r="L763" s="18"/>
      <c r="M763" s="101" t="s">
        <v>0</v>
      </c>
      <c r="N763" s="102" t="s">
        <v>30</v>
      </c>
      <c r="O763" s="26"/>
      <c r="P763" s="103">
        <f>O763*H763</f>
        <v>0</v>
      </c>
      <c r="Q763" s="103">
        <v>0</v>
      </c>
      <c r="R763" s="103">
        <f>Q763*H763</f>
        <v>0</v>
      </c>
      <c r="S763" s="103">
        <v>0</v>
      </c>
      <c r="T763" s="104">
        <f>S763*H763</f>
        <v>0</v>
      </c>
      <c r="AR763" s="105" t="s">
        <v>176</v>
      </c>
      <c r="AT763" s="105" t="s">
        <v>88</v>
      </c>
      <c r="AU763" s="105" t="s">
        <v>46</v>
      </c>
      <c r="AY763" s="9" t="s">
        <v>86</v>
      </c>
      <c r="BE763" s="106">
        <f>IF(N763="základní",J763,0)</f>
        <v>0</v>
      </c>
      <c r="BF763" s="106">
        <f>IF(N763="snížená",J763,0)</f>
        <v>0</v>
      </c>
      <c r="BG763" s="106">
        <f>IF(N763="zákl. přenesená",J763,0)</f>
        <v>0</v>
      </c>
      <c r="BH763" s="106">
        <f>IF(N763="sníž. přenesená",J763,0)</f>
        <v>0</v>
      </c>
      <c r="BI763" s="106">
        <f>IF(N763="nulová",J763,0)</f>
        <v>0</v>
      </c>
      <c r="BJ763" s="9" t="s">
        <v>44</v>
      </c>
      <c r="BK763" s="106">
        <f>ROUND(I763*H763,2)</f>
        <v>0</v>
      </c>
      <c r="BL763" s="9" t="s">
        <v>176</v>
      </c>
      <c r="BM763" s="105" t="s">
        <v>941</v>
      </c>
    </row>
    <row r="764" spans="2:47" s="1" customFormat="1" ht="19.5">
      <c r="B764" s="18"/>
      <c r="D764" s="107" t="s">
        <v>95</v>
      </c>
      <c r="F764" s="108" t="s">
        <v>940</v>
      </c>
      <c r="I764" s="38"/>
      <c r="L764" s="18"/>
      <c r="M764" s="109"/>
      <c r="N764" s="26"/>
      <c r="O764" s="26"/>
      <c r="P764" s="26"/>
      <c r="Q764" s="26"/>
      <c r="R764" s="26"/>
      <c r="S764" s="26"/>
      <c r="T764" s="27"/>
      <c r="AT764" s="9" t="s">
        <v>95</v>
      </c>
      <c r="AU764" s="9" t="s">
        <v>46</v>
      </c>
    </row>
    <row r="765" spans="2:47" s="1" customFormat="1" ht="292.5">
      <c r="B765" s="18"/>
      <c r="D765" s="107" t="s">
        <v>239</v>
      </c>
      <c r="F765" s="128" t="s">
        <v>834</v>
      </c>
      <c r="I765" s="38"/>
      <c r="L765" s="18"/>
      <c r="M765" s="109"/>
      <c r="N765" s="26"/>
      <c r="O765" s="26"/>
      <c r="P765" s="26"/>
      <c r="Q765" s="26"/>
      <c r="R765" s="26"/>
      <c r="S765" s="26"/>
      <c r="T765" s="27"/>
      <c r="AT765" s="9" t="s">
        <v>239</v>
      </c>
      <c r="AU765" s="9" t="s">
        <v>46</v>
      </c>
    </row>
    <row r="766" spans="2:51" s="7" customFormat="1" ht="12">
      <c r="B766" s="110"/>
      <c r="D766" s="107" t="s">
        <v>97</v>
      </c>
      <c r="E766" s="111" t="s">
        <v>0</v>
      </c>
      <c r="F766" s="112" t="s">
        <v>942</v>
      </c>
      <c r="H766" s="113">
        <v>1</v>
      </c>
      <c r="I766" s="114"/>
      <c r="L766" s="110"/>
      <c r="M766" s="115"/>
      <c r="N766" s="116"/>
      <c r="O766" s="116"/>
      <c r="P766" s="116"/>
      <c r="Q766" s="116"/>
      <c r="R766" s="116"/>
      <c r="S766" s="116"/>
      <c r="T766" s="117"/>
      <c r="AT766" s="111" t="s">
        <v>97</v>
      </c>
      <c r="AU766" s="111" t="s">
        <v>46</v>
      </c>
      <c r="AV766" s="7" t="s">
        <v>46</v>
      </c>
      <c r="AW766" s="7" t="s">
        <v>22</v>
      </c>
      <c r="AX766" s="7" t="s">
        <v>43</v>
      </c>
      <c r="AY766" s="111" t="s">
        <v>86</v>
      </c>
    </row>
    <row r="767" spans="2:65" s="1" customFormat="1" ht="36" customHeight="1">
      <c r="B767" s="93"/>
      <c r="C767" s="94" t="s">
        <v>943</v>
      </c>
      <c r="D767" s="94" t="s">
        <v>88</v>
      </c>
      <c r="E767" s="95" t="s">
        <v>6</v>
      </c>
      <c r="F767" s="96" t="s">
        <v>944</v>
      </c>
      <c r="G767" s="97" t="s">
        <v>171</v>
      </c>
      <c r="H767" s="98">
        <v>1</v>
      </c>
      <c r="I767" s="99"/>
      <c r="J767" s="100">
        <f>ROUND(I767*H767,2)</f>
        <v>0</v>
      </c>
      <c r="K767" s="96" t="s">
        <v>0</v>
      </c>
      <c r="L767" s="18"/>
      <c r="M767" s="101" t="s">
        <v>0</v>
      </c>
      <c r="N767" s="102" t="s">
        <v>30</v>
      </c>
      <c r="O767" s="26"/>
      <c r="P767" s="103">
        <f>O767*H767</f>
        <v>0</v>
      </c>
      <c r="Q767" s="103">
        <v>0</v>
      </c>
      <c r="R767" s="103">
        <f>Q767*H767</f>
        <v>0</v>
      </c>
      <c r="S767" s="103">
        <v>0</v>
      </c>
      <c r="T767" s="104">
        <f>S767*H767</f>
        <v>0</v>
      </c>
      <c r="AR767" s="105" t="s">
        <v>176</v>
      </c>
      <c r="AT767" s="105" t="s">
        <v>88</v>
      </c>
      <c r="AU767" s="105" t="s">
        <v>46</v>
      </c>
      <c r="AY767" s="9" t="s">
        <v>86</v>
      </c>
      <c r="BE767" s="106">
        <f>IF(N767="základní",J767,0)</f>
        <v>0</v>
      </c>
      <c r="BF767" s="106">
        <f>IF(N767="snížená",J767,0)</f>
        <v>0</v>
      </c>
      <c r="BG767" s="106">
        <f>IF(N767="zákl. přenesená",J767,0)</f>
        <v>0</v>
      </c>
      <c r="BH767" s="106">
        <f>IF(N767="sníž. přenesená",J767,0)</f>
        <v>0</v>
      </c>
      <c r="BI767" s="106">
        <f>IF(N767="nulová",J767,0)</f>
        <v>0</v>
      </c>
      <c r="BJ767" s="9" t="s">
        <v>44</v>
      </c>
      <c r="BK767" s="106">
        <f>ROUND(I767*H767,2)</f>
        <v>0</v>
      </c>
      <c r="BL767" s="9" t="s">
        <v>176</v>
      </c>
      <c r="BM767" s="105" t="s">
        <v>945</v>
      </c>
    </row>
    <row r="768" spans="2:47" s="1" customFormat="1" ht="19.5">
      <c r="B768" s="18"/>
      <c r="D768" s="107" t="s">
        <v>95</v>
      </c>
      <c r="F768" s="108" t="s">
        <v>944</v>
      </c>
      <c r="I768" s="38"/>
      <c r="L768" s="18"/>
      <c r="M768" s="109"/>
      <c r="N768" s="26"/>
      <c r="O768" s="26"/>
      <c r="P768" s="26"/>
      <c r="Q768" s="26"/>
      <c r="R768" s="26"/>
      <c r="S768" s="26"/>
      <c r="T768" s="27"/>
      <c r="AT768" s="9" t="s">
        <v>95</v>
      </c>
      <c r="AU768" s="9" t="s">
        <v>46</v>
      </c>
    </row>
    <row r="769" spans="2:47" s="1" customFormat="1" ht="292.5">
      <c r="B769" s="18"/>
      <c r="D769" s="107" t="s">
        <v>239</v>
      </c>
      <c r="F769" s="128" t="s">
        <v>834</v>
      </c>
      <c r="I769" s="38"/>
      <c r="L769" s="18"/>
      <c r="M769" s="109"/>
      <c r="N769" s="26"/>
      <c r="O769" s="26"/>
      <c r="P769" s="26"/>
      <c r="Q769" s="26"/>
      <c r="R769" s="26"/>
      <c r="S769" s="26"/>
      <c r="T769" s="27"/>
      <c r="AT769" s="9" t="s">
        <v>239</v>
      </c>
      <c r="AU769" s="9" t="s">
        <v>46</v>
      </c>
    </row>
    <row r="770" spans="2:51" s="7" customFormat="1" ht="12">
      <c r="B770" s="110"/>
      <c r="D770" s="107" t="s">
        <v>97</v>
      </c>
      <c r="E770" s="111" t="s">
        <v>0</v>
      </c>
      <c r="F770" s="112" t="s">
        <v>946</v>
      </c>
      <c r="H770" s="113">
        <v>1</v>
      </c>
      <c r="I770" s="114"/>
      <c r="L770" s="110"/>
      <c r="M770" s="115"/>
      <c r="N770" s="116"/>
      <c r="O770" s="116"/>
      <c r="P770" s="116"/>
      <c r="Q770" s="116"/>
      <c r="R770" s="116"/>
      <c r="S770" s="116"/>
      <c r="T770" s="117"/>
      <c r="AT770" s="111" t="s">
        <v>97</v>
      </c>
      <c r="AU770" s="111" t="s">
        <v>46</v>
      </c>
      <c r="AV770" s="7" t="s">
        <v>46</v>
      </c>
      <c r="AW770" s="7" t="s">
        <v>22</v>
      </c>
      <c r="AX770" s="7" t="s">
        <v>43</v>
      </c>
      <c r="AY770" s="111" t="s">
        <v>86</v>
      </c>
    </row>
    <row r="771" spans="2:65" s="1" customFormat="1" ht="36" customHeight="1">
      <c r="B771" s="93"/>
      <c r="C771" s="94" t="s">
        <v>947</v>
      </c>
      <c r="D771" s="94" t="s">
        <v>88</v>
      </c>
      <c r="E771" s="95" t="s">
        <v>421</v>
      </c>
      <c r="F771" s="96" t="s">
        <v>948</v>
      </c>
      <c r="G771" s="97" t="s">
        <v>171</v>
      </c>
      <c r="H771" s="98">
        <v>1</v>
      </c>
      <c r="I771" s="99"/>
      <c r="J771" s="100">
        <f>ROUND(I771*H771,2)</f>
        <v>0</v>
      </c>
      <c r="K771" s="96" t="s">
        <v>0</v>
      </c>
      <c r="L771" s="18"/>
      <c r="M771" s="101" t="s">
        <v>0</v>
      </c>
      <c r="N771" s="102" t="s">
        <v>30</v>
      </c>
      <c r="O771" s="26"/>
      <c r="P771" s="103">
        <f>O771*H771</f>
        <v>0</v>
      </c>
      <c r="Q771" s="103">
        <v>0</v>
      </c>
      <c r="R771" s="103">
        <f>Q771*H771</f>
        <v>0</v>
      </c>
      <c r="S771" s="103">
        <v>0</v>
      </c>
      <c r="T771" s="104">
        <f>S771*H771</f>
        <v>0</v>
      </c>
      <c r="AR771" s="105" t="s">
        <v>176</v>
      </c>
      <c r="AT771" s="105" t="s">
        <v>88</v>
      </c>
      <c r="AU771" s="105" t="s">
        <v>46</v>
      </c>
      <c r="AY771" s="9" t="s">
        <v>86</v>
      </c>
      <c r="BE771" s="106">
        <f>IF(N771="základní",J771,0)</f>
        <v>0</v>
      </c>
      <c r="BF771" s="106">
        <f>IF(N771="snížená",J771,0)</f>
        <v>0</v>
      </c>
      <c r="BG771" s="106">
        <f>IF(N771="zákl. přenesená",J771,0)</f>
        <v>0</v>
      </c>
      <c r="BH771" s="106">
        <f>IF(N771="sníž. přenesená",J771,0)</f>
        <v>0</v>
      </c>
      <c r="BI771" s="106">
        <f>IF(N771="nulová",J771,0)</f>
        <v>0</v>
      </c>
      <c r="BJ771" s="9" t="s">
        <v>44</v>
      </c>
      <c r="BK771" s="106">
        <f>ROUND(I771*H771,2)</f>
        <v>0</v>
      </c>
      <c r="BL771" s="9" t="s">
        <v>176</v>
      </c>
      <c r="BM771" s="105" t="s">
        <v>949</v>
      </c>
    </row>
    <row r="772" spans="2:47" s="1" customFormat="1" ht="19.5">
      <c r="B772" s="18"/>
      <c r="D772" s="107" t="s">
        <v>95</v>
      </c>
      <c r="F772" s="108" t="s">
        <v>948</v>
      </c>
      <c r="I772" s="38"/>
      <c r="L772" s="18"/>
      <c r="M772" s="109"/>
      <c r="N772" s="26"/>
      <c r="O772" s="26"/>
      <c r="P772" s="26"/>
      <c r="Q772" s="26"/>
      <c r="R772" s="26"/>
      <c r="S772" s="26"/>
      <c r="T772" s="27"/>
      <c r="AT772" s="9" t="s">
        <v>95</v>
      </c>
      <c r="AU772" s="9" t="s">
        <v>46</v>
      </c>
    </row>
    <row r="773" spans="2:47" s="1" customFormat="1" ht="292.5">
      <c r="B773" s="18"/>
      <c r="D773" s="107" t="s">
        <v>239</v>
      </c>
      <c r="F773" s="128" t="s">
        <v>834</v>
      </c>
      <c r="I773" s="38"/>
      <c r="L773" s="18"/>
      <c r="M773" s="109"/>
      <c r="N773" s="26"/>
      <c r="O773" s="26"/>
      <c r="P773" s="26"/>
      <c r="Q773" s="26"/>
      <c r="R773" s="26"/>
      <c r="S773" s="26"/>
      <c r="T773" s="27"/>
      <c r="AT773" s="9" t="s">
        <v>239</v>
      </c>
      <c r="AU773" s="9" t="s">
        <v>46</v>
      </c>
    </row>
    <row r="774" spans="2:51" s="7" customFormat="1" ht="12">
      <c r="B774" s="110"/>
      <c r="D774" s="107" t="s">
        <v>97</v>
      </c>
      <c r="E774" s="111" t="s">
        <v>0</v>
      </c>
      <c r="F774" s="112" t="s">
        <v>950</v>
      </c>
      <c r="H774" s="113">
        <v>1</v>
      </c>
      <c r="I774" s="114"/>
      <c r="L774" s="110"/>
      <c r="M774" s="115"/>
      <c r="N774" s="116"/>
      <c r="O774" s="116"/>
      <c r="P774" s="116"/>
      <c r="Q774" s="116"/>
      <c r="R774" s="116"/>
      <c r="S774" s="116"/>
      <c r="T774" s="117"/>
      <c r="AT774" s="111" t="s">
        <v>97</v>
      </c>
      <c r="AU774" s="111" t="s">
        <v>46</v>
      </c>
      <c r="AV774" s="7" t="s">
        <v>46</v>
      </c>
      <c r="AW774" s="7" t="s">
        <v>22</v>
      </c>
      <c r="AX774" s="7" t="s">
        <v>43</v>
      </c>
      <c r="AY774" s="111" t="s">
        <v>86</v>
      </c>
    </row>
    <row r="775" spans="2:65" s="1" customFormat="1" ht="36" customHeight="1">
      <c r="B775" s="93"/>
      <c r="C775" s="94" t="s">
        <v>951</v>
      </c>
      <c r="D775" s="94" t="s">
        <v>88</v>
      </c>
      <c r="E775" s="95" t="s">
        <v>427</v>
      </c>
      <c r="F775" s="96" t="s">
        <v>952</v>
      </c>
      <c r="G775" s="97" t="s">
        <v>171</v>
      </c>
      <c r="H775" s="98">
        <v>1</v>
      </c>
      <c r="I775" s="99"/>
      <c r="J775" s="100">
        <f>ROUND(I775*H775,2)</f>
        <v>0</v>
      </c>
      <c r="K775" s="96" t="s">
        <v>0</v>
      </c>
      <c r="L775" s="18"/>
      <c r="M775" s="101" t="s">
        <v>0</v>
      </c>
      <c r="N775" s="102" t="s">
        <v>30</v>
      </c>
      <c r="O775" s="26"/>
      <c r="P775" s="103">
        <f>O775*H775</f>
        <v>0</v>
      </c>
      <c r="Q775" s="103">
        <v>0</v>
      </c>
      <c r="R775" s="103">
        <f>Q775*H775</f>
        <v>0</v>
      </c>
      <c r="S775" s="103">
        <v>0</v>
      </c>
      <c r="T775" s="104">
        <f>S775*H775</f>
        <v>0</v>
      </c>
      <c r="AR775" s="105" t="s">
        <v>176</v>
      </c>
      <c r="AT775" s="105" t="s">
        <v>88</v>
      </c>
      <c r="AU775" s="105" t="s">
        <v>46</v>
      </c>
      <c r="AY775" s="9" t="s">
        <v>86</v>
      </c>
      <c r="BE775" s="106">
        <f>IF(N775="základní",J775,0)</f>
        <v>0</v>
      </c>
      <c r="BF775" s="106">
        <f>IF(N775="snížená",J775,0)</f>
        <v>0</v>
      </c>
      <c r="BG775" s="106">
        <f>IF(N775="zákl. přenesená",J775,0)</f>
        <v>0</v>
      </c>
      <c r="BH775" s="106">
        <f>IF(N775="sníž. přenesená",J775,0)</f>
        <v>0</v>
      </c>
      <c r="BI775" s="106">
        <f>IF(N775="nulová",J775,0)</f>
        <v>0</v>
      </c>
      <c r="BJ775" s="9" t="s">
        <v>44</v>
      </c>
      <c r="BK775" s="106">
        <f>ROUND(I775*H775,2)</f>
        <v>0</v>
      </c>
      <c r="BL775" s="9" t="s">
        <v>176</v>
      </c>
      <c r="BM775" s="105" t="s">
        <v>953</v>
      </c>
    </row>
    <row r="776" spans="2:47" s="1" customFormat="1" ht="19.5">
      <c r="B776" s="18"/>
      <c r="D776" s="107" t="s">
        <v>95</v>
      </c>
      <c r="F776" s="108" t="s">
        <v>952</v>
      </c>
      <c r="I776" s="38"/>
      <c r="L776" s="18"/>
      <c r="M776" s="109"/>
      <c r="N776" s="26"/>
      <c r="O776" s="26"/>
      <c r="P776" s="26"/>
      <c r="Q776" s="26"/>
      <c r="R776" s="26"/>
      <c r="S776" s="26"/>
      <c r="T776" s="27"/>
      <c r="AT776" s="9" t="s">
        <v>95</v>
      </c>
      <c r="AU776" s="9" t="s">
        <v>46</v>
      </c>
    </row>
    <row r="777" spans="2:47" s="1" customFormat="1" ht="292.5">
      <c r="B777" s="18"/>
      <c r="D777" s="107" t="s">
        <v>239</v>
      </c>
      <c r="F777" s="128" t="s">
        <v>834</v>
      </c>
      <c r="I777" s="38"/>
      <c r="L777" s="18"/>
      <c r="M777" s="109"/>
      <c r="N777" s="26"/>
      <c r="O777" s="26"/>
      <c r="P777" s="26"/>
      <c r="Q777" s="26"/>
      <c r="R777" s="26"/>
      <c r="S777" s="26"/>
      <c r="T777" s="27"/>
      <c r="AT777" s="9" t="s">
        <v>239</v>
      </c>
      <c r="AU777" s="9" t="s">
        <v>46</v>
      </c>
    </row>
    <row r="778" spans="2:51" s="7" customFormat="1" ht="12">
      <c r="B778" s="110"/>
      <c r="D778" s="107" t="s">
        <v>97</v>
      </c>
      <c r="E778" s="111" t="s">
        <v>0</v>
      </c>
      <c r="F778" s="112" t="s">
        <v>954</v>
      </c>
      <c r="H778" s="113">
        <v>1</v>
      </c>
      <c r="I778" s="114"/>
      <c r="L778" s="110"/>
      <c r="M778" s="115"/>
      <c r="N778" s="116"/>
      <c r="O778" s="116"/>
      <c r="P778" s="116"/>
      <c r="Q778" s="116"/>
      <c r="R778" s="116"/>
      <c r="S778" s="116"/>
      <c r="T778" s="117"/>
      <c r="AT778" s="111" t="s">
        <v>97</v>
      </c>
      <c r="AU778" s="111" t="s">
        <v>46</v>
      </c>
      <c r="AV778" s="7" t="s">
        <v>46</v>
      </c>
      <c r="AW778" s="7" t="s">
        <v>22</v>
      </c>
      <c r="AX778" s="7" t="s">
        <v>43</v>
      </c>
      <c r="AY778" s="111" t="s">
        <v>86</v>
      </c>
    </row>
    <row r="779" spans="2:65" s="1" customFormat="1" ht="36" customHeight="1">
      <c r="B779" s="93"/>
      <c r="C779" s="94" t="s">
        <v>955</v>
      </c>
      <c r="D779" s="94" t="s">
        <v>88</v>
      </c>
      <c r="E779" s="95" t="s">
        <v>433</v>
      </c>
      <c r="F779" s="96" t="s">
        <v>956</v>
      </c>
      <c r="G779" s="97" t="s">
        <v>171</v>
      </c>
      <c r="H779" s="98">
        <v>1</v>
      </c>
      <c r="I779" s="99"/>
      <c r="J779" s="100">
        <f>ROUND(I779*H779,2)</f>
        <v>0</v>
      </c>
      <c r="K779" s="96" t="s">
        <v>0</v>
      </c>
      <c r="L779" s="18"/>
      <c r="M779" s="101" t="s">
        <v>0</v>
      </c>
      <c r="N779" s="102" t="s">
        <v>30</v>
      </c>
      <c r="O779" s="26"/>
      <c r="P779" s="103">
        <f>O779*H779</f>
        <v>0</v>
      </c>
      <c r="Q779" s="103">
        <v>0</v>
      </c>
      <c r="R779" s="103">
        <f>Q779*H779</f>
        <v>0</v>
      </c>
      <c r="S779" s="103">
        <v>0</v>
      </c>
      <c r="T779" s="104">
        <f>S779*H779</f>
        <v>0</v>
      </c>
      <c r="AR779" s="105" t="s">
        <v>176</v>
      </c>
      <c r="AT779" s="105" t="s">
        <v>88</v>
      </c>
      <c r="AU779" s="105" t="s">
        <v>46</v>
      </c>
      <c r="AY779" s="9" t="s">
        <v>86</v>
      </c>
      <c r="BE779" s="106">
        <f>IF(N779="základní",J779,0)</f>
        <v>0</v>
      </c>
      <c r="BF779" s="106">
        <f>IF(N779="snížená",J779,0)</f>
        <v>0</v>
      </c>
      <c r="BG779" s="106">
        <f>IF(N779="zákl. přenesená",J779,0)</f>
        <v>0</v>
      </c>
      <c r="BH779" s="106">
        <f>IF(N779="sníž. přenesená",J779,0)</f>
        <v>0</v>
      </c>
      <c r="BI779" s="106">
        <f>IF(N779="nulová",J779,0)</f>
        <v>0</v>
      </c>
      <c r="BJ779" s="9" t="s">
        <v>44</v>
      </c>
      <c r="BK779" s="106">
        <f>ROUND(I779*H779,2)</f>
        <v>0</v>
      </c>
      <c r="BL779" s="9" t="s">
        <v>176</v>
      </c>
      <c r="BM779" s="105" t="s">
        <v>957</v>
      </c>
    </row>
    <row r="780" spans="2:47" s="1" customFormat="1" ht="19.5">
      <c r="B780" s="18"/>
      <c r="D780" s="107" t="s">
        <v>95</v>
      </c>
      <c r="F780" s="108" t="s">
        <v>956</v>
      </c>
      <c r="I780" s="38"/>
      <c r="L780" s="18"/>
      <c r="M780" s="109"/>
      <c r="N780" s="26"/>
      <c r="O780" s="26"/>
      <c r="P780" s="26"/>
      <c r="Q780" s="26"/>
      <c r="R780" s="26"/>
      <c r="S780" s="26"/>
      <c r="T780" s="27"/>
      <c r="AT780" s="9" t="s">
        <v>95</v>
      </c>
      <c r="AU780" s="9" t="s">
        <v>46</v>
      </c>
    </row>
    <row r="781" spans="2:47" s="1" customFormat="1" ht="292.5">
      <c r="B781" s="18"/>
      <c r="D781" s="107" t="s">
        <v>239</v>
      </c>
      <c r="F781" s="128" t="s">
        <v>834</v>
      </c>
      <c r="I781" s="38"/>
      <c r="L781" s="18"/>
      <c r="M781" s="109"/>
      <c r="N781" s="26"/>
      <c r="O781" s="26"/>
      <c r="P781" s="26"/>
      <c r="Q781" s="26"/>
      <c r="R781" s="26"/>
      <c r="S781" s="26"/>
      <c r="T781" s="27"/>
      <c r="AT781" s="9" t="s">
        <v>239</v>
      </c>
      <c r="AU781" s="9" t="s">
        <v>46</v>
      </c>
    </row>
    <row r="782" spans="2:51" s="7" customFormat="1" ht="12">
      <c r="B782" s="110"/>
      <c r="D782" s="107" t="s">
        <v>97</v>
      </c>
      <c r="E782" s="111" t="s">
        <v>0</v>
      </c>
      <c r="F782" s="112" t="s">
        <v>958</v>
      </c>
      <c r="H782" s="113">
        <v>1</v>
      </c>
      <c r="I782" s="114"/>
      <c r="L782" s="110"/>
      <c r="M782" s="115"/>
      <c r="N782" s="116"/>
      <c r="O782" s="116"/>
      <c r="P782" s="116"/>
      <c r="Q782" s="116"/>
      <c r="R782" s="116"/>
      <c r="S782" s="116"/>
      <c r="T782" s="117"/>
      <c r="AT782" s="111" t="s">
        <v>97</v>
      </c>
      <c r="AU782" s="111" t="s">
        <v>46</v>
      </c>
      <c r="AV782" s="7" t="s">
        <v>46</v>
      </c>
      <c r="AW782" s="7" t="s">
        <v>22</v>
      </c>
      <c r="AX782" s="7" t="s">
        <v>43</v>
      </c>
      <c r="AY782" s="111" t="s">
        <v>86</v>
      </c>
    </row>
    <row r="783" spans="2:65" s="1" customFormat="1" ht="36" customHeight="1">
      <c r="B783" s="93"/>
      <c r="C783" s="94" t="s">
        <v>959</v>
      </c>
      <c r="D783" s="94" t="s">
        <v>88</v>
      </c>
      <c r="E783" s="95" t="s">
        <v>438</v>
      </c>
      <c r="F783" s="96" t="s">
        <v>960</v>
      </c>
      <c r="G783" s="97" t="s">
        <v>171</v>
      </c>
      <c r="H783" s="98">
        <v>1</v>
      </c>
      <c r="I783" s="99"/>
      <c r="J783" s="100">
        <f>ROUND(I783*H783,2)</f>
        <v>0</v>
      </c>
      <c r="K783" s="96" t="s">
        <v>0</v>
      </c>
      <c r="L783" s="18"/>
      <c r="M783" s="101" t="s">
        <v>0</v>
      </c>
      <c r="N783" s="102" t="s">
        <v>30</v>
      </c>
      <c r="O783" s="26"/>
      <c r="P783" s="103">
        <f>O783*H783</f>
        <v>0</v>
      </c>
      <c r="Q783" s="103">
        <v>0</v>
      </c>
      <c r="R783" s="103">
        <f>Q783*H783</f>
        <v>0</v>
      </c>
      <c r="S783" s="103">
        <v>0</v>
      </c>
      <c r="T783" s="104">
        <f>S783*H783</f>
        <v>0</v>
      </c>
      <c r="AR783" s="105" t="s">
        <v>176</v>
      </c>
      <c r="AT783" s="105" t="s">
        <v>88</v>
      </c>
      <c r="AU783" s="105" t="s">
        <v>46</v>
      </c>
      <c r="AY783" s="9" t="s">
        <v>86</v>
      </c>
      <c r="BE783" s="106">
        <f>IF(N783="základní",J783,0)</f>
        <v>0</v>
      </c>
      <c r="BF783" s="106">
        <f>IF(N783="snížená",J783,0)</f>
        <v>0</v>
      </c>
      <c r="BG783" s="106">
        <f>IF(N783="zákl. přenesená",J783,0)</f>
        <v>0</v>
      </c>
      <c r="BH783" s="106">
        <f>IF(N783="sníž. přenesená",J783,0)</f>
        <v>0</v>
      </c>
      <c r="BI783" s="106">
        <f>IF(N783="nulová",J783,0)</f>
        <v>0</v>
      </c>
      <c r="BJ783" s="9" t="s">
        <v>44</v>
      </c>
      <c r="BK783" s="106">
        <f>ROUND(I783*H783,2)</f>
        <v>0</v>
      </c>
      <c r="BL783" s="9" t="s">
        <v>176</v>
      </c>
      <c r="BM783" s="105" t="s">
        <v>961</v>
      </c>
    </row>
    <row r="784" spans="2:47" s="1" customFormat="1" ht="19.5">
      <c r="B784" s="18"/>
      <c r="D784" s="107" t="s">
        <v>95</v>
      </c>
      <c r="F784" s="108" t="s">
        <v>960</v>
      </c>
      <c r="I784" s="38"/>
      <c r="L784" s="18"/>
      <c r="M784" s="109"/>
      <c r="N784" s="26"/>
      <c r="O784" s="26"/>
      <c r="P784" s="26"/>
      <c r="Q784" s="26"/>
      <c r="R784" s="26"/>
      <c r="S784" s="26"/>
      <c r="T784" s="27"/>
      <c r="AT784" s="9" t="s">
        <v>95</v>
      </c>
      <c r="AU784" s="9" t="s">
        <v>46</v>
      </c>
    </row>
    <row r="785" spans="2:47" s="1" customFormat="1" ht="292.5">
      <c r="B785" s="18"/>
      <c r="D785" s="107" t="s">
        <v>239</v>
      </c>
      <c r="F785" s="128" t="s">
        <v>834</v>
      </c>
      <c r="I785" s="38"/>
      <c r="L785" s="18"/>
      <c r="M785" s="109"/>
      <c r="N785" s="26"/>
      <c r="O785" s="26"/>
      <c r="P785" s="26"/>
      <c r="Q785" s="26"/>
      <c r="R785" s="26"/>
      <c r="S785" s="26"/>
      <c r="T785" s="27"/>
      <c r="AT785" s="9" t="s">
        <v>239</v>
      </c>
      <c r="AU785" s="9" t="s">
        <v>46</v>
      </c>
    </row>
    <row r="786" spans="2:51" s="7" customFormat="1" ht="12">
      <c r="B786" s="110"/>
      <c r="D786" s="107" t="s">
        <v>97</v>
      </c>
      <c r="E786" s="111" t="s">
        <v>0</v>
      </c>
      <c r="F786" s="112" t="s">
        <v>962</v>
      </c>
      <c r="H786" s="113">
        <v>1</v>
      </c>
      <c r="I786" s="114"/>
      <c r="L786" s="110"/>
      <c r="M786" s="115"/>
      <c r="N786" s="116"/>
      <c r="O786" s="116"/>
      <c r="P786" s="116"/>
      <c r="Q786" s="116"/>
      <c r="R786" s="116"/>
      <c r="S786" s="116"/>
      <c r="T786" s="117"/>
      <c r="AT786" s="111" t="s">
        <v>97</v>
      </c>
      <c r="AU786" s="111" t="s">
        <v>46</v>
      </c>
      <c r="AV786" s="7" t="s">
        <v>46</v>
      </c>
      <c r="AW786" s="7" t="s">
        <v>22</v>
      </c>
      <c r="AX786" s="7" t="s">
        <v>43</v>
      </c>
      <c r="AY786" s="111" t="s">
        <v>86</v>
      </c>
    </row>
    <row r="787" spans="2:65" s="1" customFormat="1" ht="36" customHeight="1">
      <c r="B787" s="93"/>
      <c r="C787" s="94" t="s">
        <v>963</v>
      </c>
      <c r="D787" s="94" t="s">
        <v>88</v>
      </c>
      <c r="E787" s="95" t="s">
        <v>446</v>
      </c>
      <c r="F787" s="96" t="s">
        <v>964</v>
      </c>
      <c r="G787" s="97" t="s">
        <v>171</v>
      </c>
      <c r="H787" s="98">
        <v>1</v>
      </c>
      <c r="I787" s="99"/>
      <c r="J787" s="100">
        <f>ROUND(I787*H787,2)</f>
        <v>0</v>
      </c>
      <c r="K787" s="96" t="s">
        <v>0</v>
      </c>
      <c r="L787" s="18"/>
      <c r="M787" s="101" t="s">
        <v>0</v>
      </c>
      <c r="N787" s="102" t="s">
        <v>30</v>
      </c>
      <c r="O787" s="26"/>
      <c r="P787" s="103">
        <f>O787*H787</f>
        <v>0</v>
      </c>
      <c r="Q787" s="103">
        <v>0</v>
      </c>
      <c r="R787" s="103">
        <f>Q787*H787</f>
        <v>0</v>
      </c>
      <c r="S787" s="103">
        <v>0</v>
      </c>
      <c r="T787" s="104">
        <f>S787*H787</f>
        <v>0</v>
      </c>
      <c r="AR787" s="105" t="s">
        <v>176</v>
      </c>
      <c r="AT787" s="105" t="s">
        <v>88</v>
      </c>
      <c r="AU787" s="105" t="s">
        <v>46</v>
      </c>
      <c r="AY787" s="9" t="s">
        <v>86</v>
      </c>
      <c r="BE787" s="106">
        <f>IF(N787="základní",J787,0)</f>
        <v>0</v>
      </c>
      <c r="BF787" s="106">
        <f>IF(N787="snížená",J787,0)</f>
        <v>0</v>
      </c>
      <c r="BG787" s="106">
        <f>IF(N787="zákl. přenesená",J787,0)</f>
        <v>0</v>
      </c>
      <c r="BH787" s="106">
        <f>IF(N787="sníž. přenesená",J787,0)</f>
        <v>0</v>
      </c>
      <c r="BI787" s="106">
        <f>IF(N787="nulová",J787,0)</f>
        <v>0</v>
      </c>
      <c r="BJ787" s="9" t="s">
        <v>44</v>
      </c>
      <c r="BK787" s="106">
        <f>ROUND(I787*H787,2)</f>
        <v>0</v>
      </c>
      <c r="BL787" s="9" t="s">
        <v>176</v>
      </c>
      <c r="BM787" s="105" t="s">
        <v>965</v>
      </c>
    </row>
    <row r="788" spans="2:47" s="1" customFormat="1" ht="19.5">
      <c r="B788" s="18"/>
      <c r="D788" s="107" t="s">
        <v>95</v>
      </c>
      <c r="F788" s="108" t="s">
        <v>964</v>
      </c>
      <c r="I788" s="38"/>
      <c r="L788" s="18"/>
      <c r="M788" s="109"/>
      <c r="N788" s="26"/>
      <c r="O788" s="26"/>
      <c r="P788" s="26"/>
      <c r="Q788" s="26"/>
      <c r="R788" s="26"/>
      <c r="S788" s="26"/>
      <c r="T788" s="27"/>
      <c r="AT788" s="9" t="s">
        <v>95</v>
      </c>
      <c r="AU788" s="9" t="s">
        <v>46</v>
      </c>
    </row>
    <row r="789" spans="2:47" s="1" customFormat="1" ht="292.5">
      <c r="B789" s="18"/>
      <c r="D789" s="107" t="s">
        <v>239</v>
      </c>
      <c r="F789" s="128" t="s">
        <v>834</v>
      </c>
      <c r="I789" s="38"/>
      <c r="L789" s="18"/>
      <c r="M789" s="109"/>
      <c r="N789" s="26"/>
      <c r="O789" s="26"/>
      <c r="P789" s="26"/>
      <c r="Q789" s="26"/>
      <c r="R789" s="26"/>
      <c r="S789" s="26"/>
      <c r="T789" s="27"/>
      <c r="AT789" s="9" t="s">
        <v>239</v>
      </c>
      <c r="AU789" s="9" t="s">
        <v>46</v>
      </c>
    </row>
    <row r="790" spans="2:51" s="7" customFormat="1" ht="12">
      <c r="B790" s="110"/>
      <c r="D790" s="107" t="s">
        <v>97</v>
      </c>
      <c r="E790" s="111" t="s">
        <v>0</v>
      </c>
      <c r="F790" s="112" t="s">
        <v>966</v>
      </c>
      <c r="H790" s="113">
        <v>1</v>
      </c>
      <c r="I790" s="114"/>
      <c r="L790" s="110"/>
      <c r="M790" s="115"/>
      <c r="N790" s="116"/>
      <c r="O790" s="116"/>
      <c r="P790" s="116"/>
      <c r="Q790" s="116"/>
      <c r="R790" s="116"/>
      <c r="S790" s="116"/>
      <c r="T790" s="117"/>
      <c r="AT790" s="111" t="s">
        <v>97</v>
      </c>
      <c r="AU790" s="111" t="s">
        <v>46</v>
      </c>
      <c r="AV790" s="7" t="s">
        <v>46</v>
      </c>
      <c r="AW790" s="7" t="s">
        <v>22</v>
      </c>
      <c r="AX790" s="7" t="s">
        <v>43</v>
      </c>
      <c r="AY790" s="111" t="s">
        <v>86</v>
      </c>
    </row>
    <row r="791" spans="2:65" s="1" customFormat="1" ht="36" customHeight="1">
      <c r="B791" s="93"/>
      <c r="C791" s="94" t="s">
        <v>967</v>
      </c>
      <c r="D791" s="94" t="s">
        <v>88</v>
      </c>
      <c r="E791" s="95" t="s">
        <v>454</v>
      </c>
      <c r="F791" s="96" t="s">
        <v>968</v>
      </c>
      <c r="G791" s="97" t="s">
        <v>171</v>
      </c>
      <c r="H791" s="98">
        <v>1</v>
      </c>
      <c r="I791" s="99"/>
      <c r="J791" s="100">
        <f>ROUND(I791*H791,2)</f>
        <v>0</v>
      </c>
      <c r="K791" s="96" t="s">
        <v>0</v>
      </c>
      <c r="L791" s="18"/>
      <c r="M791" s="101" t="s">
        <v>0</v>
      </c>
      <c r="N791" s="102" t="s">
        <v>30</v>
      </c>
      <c r="O791" s="26"/>
      <c r="P791" s="103">
        <f>O791*H791</f>
        <v>0</v>
      </c>
      <c r="Q791" s="103">
        <v>0</v>
      </c>
      <c r="R791" s="103">
        <f>Q791*H791</f>
        <v>0</v>
      </c>
      <c r="S791" s="103">
        <v>0</v>
      </c>
      <c r="T791" s="104">
        <f>S791*H791</f>
        <v>0</v>
      </c>
      <c r="AR791" s="105" t="s">
        <v>176</v>
      </c>
      <c r="AT791" s="105" t="s">
        <v>88</v>
      </c>
      <c r="AU791" s="105" t="s">
        <v>46</v>
      </c>
      <c r="AY791" s="9" t="s">
        <v>86</v>
      </c>
      <c r="BE791" s="106">
        <f>IF(N791="základní",J791,0)</f>
        <v>0</v>
      </c>
      <c r="BF791" s="106">
        <f>IF(N791="snížená",J791,0)</f>
        <v>0</v>
      </c>
      <c r="BG791" s="106">
        <f>IF(N791="zákl. přenesená",J791,0)</f>
        <v>0</v>
      </c>
      <c r="BH791" s="106">
        <f>IF(N791="sníž. přenesená",J791,0)</f>
        <v>0</v>
      </c>
      <c r="BI791" s="106">
        <f>IF(N791="nulová",J791,0)</f>
        <v>0</v>
      </c>
      <c r="BJ791" s="9" t="s">
        <v>44</v>
      </c>
      <c r="BK791" s="106">
        <f>ROUND(I791*H791,2)</f>
        <v>0</v>
      </c>
      <c r="BL791" s="9" t="s">
        <v>176</v>
      </c>
      <c r="BM791" s="105" t="s">
        <v>969</v>
      </c>
    </row>
    <row r="792" spans="2:47" s="1" customFormat="1" ht="19.5">
      <c r="B792" s="18"/>
      <c r="D792" s="107" t="s">
        <v>95</v>
      </c>
      <c r="F792" s="108" t="s">
        <v>968</v>
      </c>
      <c r="I792" s="38"/>
      <c r="L792" s="18"/>
      <c r="M792" s="109"/>
      <c r="N792" s="26"/>
      <c r="O792" s="26"/>
      <c r="P792" s="26"/>
      <c r="Q792" s="26"/>
      <c r="R792" s="26"/>
      <c r="S792" s="26"/>
      <c r="T792" s="27"/>
      <c r="AT792" s="9" t="s">
        <v>95</v>
      </c>
      <c r="AU792" s="9" t="s">
        <v>46</v>
      </c>
    </row>
    <row r="793" spans="2:47" s="1" customFormat="1" ht="292.5">
      <c r="B793" s="18"/>
      <c r="D793" s="107" t="s">
        <v>239</v>
      </c>
      <c r="F793" s="128" t="s">
        <v>834</v>
      </c>
      <c r="I793" s="38"/>
      <c r="L793" s="18"/>
      <c r="M793" s="109"/>
      <c r="N793" s="26"/>
      <c r="O793" s="26"/>
      <c r="P793" s="26"/>
      <c r="Q793" s="26"/>
      <c r="R793" s="26"/>
      <c r="S793" s="26"/>
      <c r="T793" s="27"/>
      <c r="AT793" s="9" t="s">
        <v>239</v>
      </c>
      <c r="AU793" s="9" t="s">
        <v>46</v>
      </c>
    </row>
    <row r="794" spans="2:51" s="7" customFormat="1" ht="12">
      <c r="B794" s="110"/>
      <c r="D794" s="107" t="s">
        <v>97</v>
      </c>
      <c r="E794" s="111" t="s">
        <v>0</v>
      </c>
      <c r="F794" s="112" t="s">
        <v>970</v>
      </c>
      <c r="H794" s="113">
        <v>1</v>
      </c>
      <c r="I794" s="114"/>
      <c r="L794" s="110"/>
      <c r="M794" s="115"/>
      <c r="N794" s="116"/>
      <c r="O794" s="116"/>
      <c r="P794" s="116"/>
      <c r="Q794" s="116"/>
      <c r="R794" s="116"/>
      <c r="S794" s="116"/>
      <c r="T794" s="117"/>
      <c r="AT794" s="111" t="s">
        <v>97</v>
      </c>
      <c r="AU794" s="111" t="s">
        <v>46</v>
      </c>
      <c r="AV794" s="7" t="s">
        <v>46</v>
      </c>
      <c r="AW794" s="7" t="s">
        <v>22</v>
      </c>
      <c r="AX794" s="7" t="s">
        <v>43</v>
      </c>
      <c r="AY794" s="111" t="s">
        <v>86</v>
      </c>
    </row>
    <row r="795" spans="2:65" s="1" customFormat="1" ht="36" customHeight="1">
      <c r="B795" s="93"/>
      <c r="C795" s="94" t="s">
        <v>971</v>
      </c>
      <c r="D795" s="94" t="s">
        <v>88</v>
      </c>
      <c r="E795" s="95" t="s">
        <v>460</v>
      </c>
      <c r="F795" s="96" t="s">
        <v>972</v>
      </c>
      <c r="G795" s="97" t="s">
        <v>171</v>
      </c>
      <c r="H795" s="98">
        <v>1</v>
      </c>
      <c r="I795" s="99"/>
      <c r="J795" s="100">
        <f>ROUND(I795*H795,2)</f>
        <v>0</v>
      </c>
      <c r="K795" s="96" t="s">
        <v>0</v>
      </c>
      <c r="L795" s="18"/>
      <c r="M795" s="101" t="s">
        <v>0</v>
      </c>
      <c r="N795" s="102" t="s">
        <v>30</v>
      </c>
      <c r="O795" s="26"/>
      <c r="P795" s="103">
        <f>O795*H795</f>
        <v>0</v>
      </c>
      <c r="Q795" s="103">
        <v>0</v>
      </c>
      <c r="R795" s="103">
        <f>Q795*H795</f>
        <v>0</v>
      </c>
      <c r="S795" s="103">
        <v>0</v>
      </c>
      <c r="T795" s="104">
        <f>S795*H795</f>
        <v>0</v>
      </c>
      <c r="AR795" s="105" t="s">
        <v>176</v>
      </c>
      <c r="AT795" s="105" t="s">
        <v>88</v>
      </c>
      <c r="AU795" s="105" t="s">
        <v>46</v>
      </c>
      <c r="AY795" s="9" t="s">
        <v>86</v>
      </c>
      <c r="BE795" s="106">
        <f>IF(N795="základní",J795,0)</f>
        <v>0</v>
      </c>
      <c r="BF795" s="106">
        <f>IF(N795="snížená",J795,0)</f>
        <v>0</v>
      </c>
      <c r="BG795" s="106">
        <f>IF(N795="zákl. přenesená",J795,0)</f>
        <v>0</v>
      </c>
      <c r="BH795" s="106">
        <f>IF(N795="sníž. přenesená",J795,0)</f>
        <v>0</v>
      </c>
      <c r="BI795" s="106">
        <f>IF(N795="nulová",J795,0)</f>
        <v>0</v>
      </c>
      <c r="BJ795" s="9" t="s">
        <v>44</v>
      </c>
      <c r="BK795" s="106">
        <f>ROUND(I795*H795,2)</f>
        <v>0</v>
      </c>
      <c r="BL795" s="9" t="s">
        <v>176</v>
      </c>
      <c r="BM795" s="105" t="s">
        <v>973</v>
      </c>
    </row>
    <row r="796" spans="2:47" s="1" customFormat="1" ht="19.5">
      <c r="B796" s="18"/>
      <c r="D796" s="107" t="s">
        <v>95</v>
      </c>
      <c r="F796" s="108" t="s">
        <v>972</v>
      </c>
      <c r="I796" s="38"/>
      <c r="L796" s="18"/>
      <c r="M796" s="109"/>
      <c r="N796" s="26"/>
      <c r="O796" s="26"/>
      <c r="P796" s="26"/>
      <c r="Q796" s="26"/>
      <c r="R796" s="26"/>
      <c r="S796" s="26"/>
      <c r="T796" s="27"/>
      <c r="AT796" s="9" t="s">
        <v>95</v>
      </c>
      <c r="AU796" s="9" t="s">
        <v>46</v>
      </c>
    </row>
    <row r="797" spans="2:47" s="1" customFormat="1" ht="292.5">
      <c r="B797" s="18"/>
      <c r="D797" s="107" t="s">
        <v>239</v>
      </c>
      <c r="F797" s="128" t="s">
        <v>834</v>
      </c>
      <c r="I797" s="38"/>
      <c r="L797" s="18"/>
      <c r="M797" s="109"/>
      <c r="N797" s="26"/>
      <c r="O797" s="26"/>
      <c r="P797" s="26"/>
      <c r="Q797" s="26"/>
      <c r="R797" s="26"/>
      <c r="S797" s="26"/>
      <c r="T797" s="27"/>
      <c r="AT797" s="9" t="s">
        <v>239</v>
      </c>
      <c r="AU797" s="9" t="s">
        <v>46</v>
      </c>
    </row>
    <row r="798" spans="2:51" s="7" customFormat="1" ht="12">
      <c r="B798" s="110"/>
      <c r="D798" s="107" t="s">
        <v>97</v>
      </c>
      <c r="E798" s="111" t="s">
        <v>0</v>
      </c>
      <c r="F798" s="112" t="s">
        <v>974</v>
      </c>
      <c r="H798" s="113">
        <v>1</v>
      </c>
      <c r="I798" s="114"/>
      <c r="L798" s="110"/>
      <c r="M798" s="115"/>
      <c r="N798" s="116"/>
      <c r="O798" s="116"/>
      <c r="P798" s="116"/>
      <c r="Q798" s="116"/>
      <c r="R798" s="116"/>
      <c r="S798" s="116"/>
      <c r="T798" s="117"/>
      <c r="AT798" s="111" t="s">
        <v>97</v>
      </c>
      <c r="AU798" s="111" t="s">
        <v>46</v>
      </c>
      <c r="AV798" s="7" t="s">
        <v>46</v>
      </c>
      <c r="AW798" s="7" t="s">
        <v>22</v>
      </c>
      <c r="AX798" s="7" t="s">
        <v>43</v>
      </c>
      <c r="AY798" s="111" t="s">
        <v>86</v>
      </c>
    </row>
    <row r="799" spans="2:65" s="1" customFormat="1" ht="36" customHeight="1">
      <c r="B799" s="93"/>
      <c r="C799" s="94" t="s">
        <v>975</v>
      </c>
      <c r="D799" s="94" t="s">
        <v>88</v>
      </c>
      <c r="E799" s="95" t="s">
        <v>466</v>
      </c>
      <c r="F799" s="96" t="s">
        <v>976</v>
      </c>
      <c r="G799" s="97" t="s">
        <v>171</v>
      </c>
      <c r="H799" s="98">
        <v>1</v>
      </c>
      <c r="I799" s="99"/>
      <c r="J799" s="100">
        <f>ROUND(I799*H799,2)</f>
        <v>0</v>
      </c>
      <c r="K799" s="96" t="s">
        <v>0</v>
      </c>
      <c r="L799" s="18"/>
      <c r="M799" s="101" t="s">
        <v>0</v>
      </c>
      <c r="N799" s="102" t="s">
        <v>30</v>
      </c>
      <c r="O799" s="26"/>
      <c r="P799" s="103">
        <f>O799*H799</f>
        <v>0</v>
      </c>
      <c r="Q799" s="103">
        <v>0</v>
      </c>
      <c r="R799" s="103">
        <f>Q799*H799</f>
        <v>0</v>
      </c>
      <c r="S799" s="103">
        <v>0</v>
      </c>
      <c r="T799" s="104">
        <f>S799*H799</f>
        <v>0</v>
      </c>
      <c r="AR799" s="105" t="s">
        <v>176</v>
      </c>
      <c r="AT799" s="105" t="s">
        <v>88</v>
      </c>
      <c r="AU799" s="105" t="s">
        <v>46</v>
      </c>
      <c r="AY799" s="9" t="s">
        <v>86</v>
      </c>
      <c r="BE799" s="106">
        <f>IF(N799="základní",J799,0)</f>
        <v>0</v>
      </c>
      <c r="BF799" s="106">
        <f>IF(N799="snížená",J799,0)</f>
        <v>0</v>
      </c>
      <c r="BG799" s="106">
        <f>IF(N799="zákl. přenesená",J799,0)</f>
        <v>0</v>
      </c>
      <c r="BH799" s="106">
        <f>IF(N799="sníž. přenesená",J799,0)</f>
        <v>0</v>
      </c>
      <c r="BI799" s="106">
        <f>IF(N799="nulová",J799,0)</f>
        <v>0</v>
      </c>
      <c r="BJ799" s="9" t="s">
        <v>44</v>
      </c>
      <c r="BK799" s="106">
        <f>ROUND(I799*H799,2)</f>
        <v>0</v>
      </c>
      <c r="BL799" s="9" t="s">
        <v>176</v>
      </c>
      <c r="BM799" s="105" t="s">
        <v>977</v>
      </c>
    </row>
    <row r="800" spans="2:47" s="1" customFormat="1" ht="19.5">
      <c r="B800" s="18"/>
      <c r="D800" s="107" t="s">
        <v>95</v>
      </c>
      <c r="F800" s="108" t="s">
        <v>976</v>
      </c>
      <c r="I800" s="38"/>
      <c r="L800" s="18"/>
      <c r="M800" s="109"/>
      <c r="N800" s="26"/>
      <c r="O800" s="26"/>
      <c r="P800" s="26"/>
      <c r="Q800" s="26"/>
      <c r="R800" s="26"/>
      <c r="S800" s="26"/>
      <c r="T800" s="27"/>
      <c r="AT800" s="9" t="s">
        <v>95</v>
      </c>
      <c r="AU800" s="9" t="s">
        <v>46</v>
      </c>
    </row>
    <row r="801" spans="2:47" s="1" customFormat="1" ht="292.5">
      <c r="B801" s="18"/>
      <c r="D801" s="107" t="s">
        <v>239</v>
      </c>
      <c r="F801" s="128" t="s">
        <v>834</v>
      </c>
      <c r="I801" s="38"/>
      <c r="L801" s="18"/>
      <c r="M801" s="109"/>
      <c r="N801" s="26"/>
      <c r="O801" s="26"/>
      <c r="P801" s="26"/>
      <c r="Q801" s="26"/>
      <c r="R801" s="26"/>
      <c r="S801" s="26"/>
      <c r="T801" s="27"/>
      <c r="AT801" s="9" t="s">
        <v>239</v>
      </c>
      <c r="AU801" s="9" t="s">
        <v>46</v>
      </c>
    </row>
    <row r="802" spans="2:51" s="7" customFormat="1" ht="12">
      <c r="B802" s="110"/>
      <c r="D802" s="107" t="s">
        <v>97</v>
      </c>
      <c r="E802" s="111" t="s">
        <v>0</v>
      </c>
      <c r="F802" s="112" t="s">
        <v>978</v>
      </c>
      <c r="H802" s="113">
        <v>1</v>
      </c>
      <c r="I802" s="114"/>
      <c r="L802" s="110"/>
      <c r="M802" s="115"/>
      <c r="N802" s="116"/>
      <c r="O802" s="116"/>
      <c r="P802" s="116"/>
      <c r="Q802" s="116"/>
      <c r="R802" s="116"/>
      <c r="S802" s="116"/>
      <c r="T802" s="117"/>
      <c r="AT802" s="111" t="s">
        <v>97</v>
      </c>
      <c r="AU802" s="111" t="s">
        <v>46</v>
      </c>
      <c r="AV802" s="7" t="s">
        <v>46</v>
      </c>
      <c r="AW802" s="7" t="s">
        <v>22</v>
      </c>
      <c r="AX802" s="7" t="s">
        <v>43</v>
      </c>
      <c r="AY802" s="111" t="s">
        <v>86</v>
      </c>
    </row>
    <row r="803" spans="2:65" s="1" customFormat="1" ht="36" customHeight="1">
      <c r="B803" s="93"/>
      <c r="C803" s="94" t="s">
        <v>979</v>
      </c>
      <c r="D803" s="94" t="s">
        <v>88</v>
      </c>
      <c r="E803" s="95" t="s">
        <v>472</v>
      </c>
      <c r="F803" s="96" t="s">
        <v>980</v>
      </c>
      <c r="G803" s="97" t="s">
        <v>171</v>
      </c>
      <c r="H803" s="98">
        <v>1</v>
      </c>
      <c r="I803" s="99"/>
      <c r="J803" s="100">
        <f>ROUND(I803*H803,2)</f>
        <v>0</v>
      </c>
      <c r="K803" s="96" t="s">
        <v>0</v>
      </c>
      <c r="L803" s="18"/>
      <c r="M803" s="101" t="s">
        <v>0</v>
      </c>
      <c r="N803" s="102" t="s">
        <v>30</v>
      </c>
      <c r="O803" s="26"/>
      <c r="P803" s="103">
        <f>O803*H803</f>
        <v>0</v>
      </c>
      <c r="Q803" s="103">
        <v>0</v>
      </c>
      <c r="R803" s="103">
        <f>Q803*H803</f>
        <v>0</v>
      </c>
      <c r="S803" s="103">
        <v>0</v>
      </c>
      <c r="T803" s="104">
        <f>S803*H803</f>
        <v>0</v>
      </c>
      <c r="AR803" s="105" t="s">
        <v>176</v>
      </c>
      <c r="AT803" s="105" t="s">
        <v>88</v>
      </c>
      <c r="AU803" s="105" t="s">
        <v>46</v>
      </c>
      <c r="AY803" s="9" t="s">
        <v>86</v>
      </c>
      <c r="BE803" s="106">
        <f>IF(N803="základní",J803,0)</f>
        <v>0</v>
      </c>
      <c r="BF803" s="106">
        <f>IF(N803="snížená",J803,0)</f>
        <v>0</v>
      </c>
      <c r="BG803" s="106">
        <f>IF(N803="zákl. přenesená",J803,0)</f>
        <v>0</v>
      </c>
      <c r="BH803" s="106">
        <f>IF(N803="sníž. přenesená",J803,0)</f>
        <v>0</v>
      </c>
      <c r="BI803" s="106">
        <f>IF(N803="nulová",J803,0)</f>
        <v>0</v>
      </c>
      <c r="BJ803" s="9" t="s">
        <v>44</v>
      </c>
      <c r="BK803" s="106">
        <f>ROUND(I803*H803,2)</f>
        <v>0</v>
      </c>
      <c r="BL803" s="9" t="s">
        <v>176</v>
      </c>
      <c r="BM803" s="105" t="s">
        <v>981</v>
      </c>
    </row>
    <row r="804" spans="2:47" s="1" customFormat="1" ht="19.5">
      <c r="B804" s="18"/>
      <c r="D804" s="107" t="s">
        <v>95</v>
      </c>
      <c r="F804" s="108" t="s">
        <v>980</v>
      </c>
      <c r="I804" s="38"/>
      <c r="L804" s="18"/>
      <c r="M804" s="109"/>
      <c r="N804" s="26"/>
      <c r="O804" s="26"/>
      <c r="P804" s="26"/>
      <c r="Q804" s="26"/>
      <c r="R804" s="26"/>
      <c r="S804" s="26"/>
      <c r="T804" s="27"/>
      <c r="AT804" s="9" t="s">
        <v>95</v>
      </c>
      <c r="AU804" s="9" t="s">
        <v>46</v>
      </c>
    </row>
    <row r="805" spans="2:47" s="1" customFormat="1" ht="292.5">
      <c r="B805" s="18"/>
      <c r="D805" s="107" t="s">
        <v>239</v>
      </c>
      <c r="F805" s="128" t="s">
        <v>834</v>
      </c>
      <c r="I805" s="38"/>
      <c r="L805" s="18"/>
      <c r="M805" s="109"/>
      <c r="N805" s="26"/>
      <c r="O805" s="26"/>
      <c r="P805" s="26"/>
      <c r="Q805" s="26"/>
      <c r="R805" s="26"/>
      <c r="S805" s="26"/>
      <c r="T805" s="27"/>
      <c r="AT805" s="9" t="s">
        <v>239</v>
      </c>
      <c r="AU805" s="9" t="s">
        <v>46</v>
      </c>
    </row>
    <row r="806" spans="2:51" s="7" customFormat="1" ht="12">
      <c r="B806" s="110"/>
      <c r="D806" s="107" t="s">
        <v>97</v>
      </c>
      <c r="E806" s="111" t="s">
        <v>0</v>
      </c>
      <c r="F806" s="112" t="s">
        <v>982</v>
      </c>
      <c r="H806" s="113">
        <v>1</v>
      </c>
      <c r="I806" s="114"/>
      <c r="L806" s="110"/>
      <c r="M806" s="115"/>
      <c r="N806" s="116"/>
      <c r="O806" s="116"/>
      <c r="P806" s="116"/>
      <c r="Q806" s="116"/>
      <c r="R806" s="116"/>
      <c r="S806" s="116"/>
      <c r="T806" s="117"/>
      <c r="AT806" s="111" t="s">
        <v>97</v>
      </c>
      <c r="AU806" s="111" t="s">
        <v>46</v>
      </c>
      <c r="AV806" s="7" t="s">
        <v>46</v>
      </c>
      <c r="AW806" s="7" t="s">
        <v>22</v>
      </c>
      <c r="AX806" s="7" t="s">
        <v>43</v>
      </c>
      <c r="AY806" s="111" t="s">
        <v>86</v>
      </c>
    </row>
    <row r="807" spans="2:65" s="1" customFormat="1" ht="36" customHeight="1">
      <c r="B807" s="93"/>
      <c r="C807" s="94" t="s">
        <v>983</v>
      </c>
      <c r="D807" s="94" t="s">
        <v>88</v>
      </c>
      <c r="E807" s="95" t="s">
        <v>477</v>
      </c>
      <c r="F807" s="96" t="s">
        <v>984</v>
      </c>
      <c r="G807" s="97" t="s">
        <v>171</v>
      </c>
      <c r="H807" s="98">
        <v>1</v>
      </c>
      <c r="I807" s="99"/>
      <c r="J807" s="100">
        <f>ROUND(I807*H807,2)</f>
        <v>0</v>
      </c>
      <c r="K807" s="96" t="s">
        <v>0</v>
      </c>
      <c r="L807" s="18"/>
      <c r="M807" s="101" t="s">
        <v>0</v>
      </c>
      <c r="N807" s="102" t="s">
        <v>30</v>
      </c>
      <c r="O807" s="26"/>
      <c r="P807" s="103">
        <f>O807*H807</f>
        <v>0</v>
      </c>
      <c r="Q807" s="103">
        <v>0</v>
      </c>
      <c r="R807" s="103">
        <f>Q807*H807</f>
        <v>0</v>
      </c>
      <c r="S807" s="103">
        <v>0</v>
      </c>
      <c r="T807" s="104">
        <f>S807*H807</f>
        <v>0</v>
      </c>
      <c r="AR807" s="105" t="s">
        <v>176</v>
      </c>
      <c r="AT807" s="105" t="s">
        <v>88</v>
      </c>
      <c r="AU807" s="105" t="s">
        <v>46</v>
      </c>
      <c r="AY807" s="9" t="s">
        <v>86</v>
      </c>
      <c r="BE807" s="106">
        <f>IF(N807="základní",J807,0)</f>
        <v>0</v>
      </c>
      <c r="BF807" s="106">
        <f>IF(N807="snížená",J807,0)</f>
        <v>0</v>
      </c>
      <c r="BG807" s="106">
        <f>IF(N807="zákl. přenesená",J807,0)</f>
        <v>0</v>
      </c>
      <c r="BH807" s="106">
        <f>IF(N807="sníž. přenesená",J807,0)</f>
        <v>0</v>
      </c>
      <c r="BI807" s="106">
        <f>IF(N807="nulová",J807,0)</f>
        <v>0</v>
      </c>
      <c r="BJ807" s="9" t="s">
        <v>44</v>
      </c>
      <c r="BK807" s="106">
        <f>ROUND(I807*H807,2)</f>
        <v>0</v>
      </c>
      <c r="BL807" s="9" t="s">
        <v>176</v>
      </c>
      <c r="BM807" s="105" t="s">
        <v>985</v>
      </c>
    </row>
    <row r="808" spans="2:47" s="1" customFormat="1" ht="19.5">
      <c r="B808" s="18"/>
      <c r="D808" s="107" t="s">
        <v>95</v>
      </c>
      <c r="F808" s="108" t="s">
        <v>984</v>
      </c>
      <c r="I808" s="38"/>
      <c r="L808" s="18"/>
      <c r="M808" s="109"/>
      <c r="N808" s="26"/>
      <c r="O808" s="26"/>
      <c r="P808" s="26"/>
      <c r="Q808" s="26"/>
      <c r="R808" s="26"/>
      <c r="S808" s="26"/>
      <c r="T808" s="27"/>
      <c r="AT808" s="9" t="s">
        <v>95</v>
      </c>
      <c r="AU808" s="9" t="s">
        <v>46</v>
      </c>
    </row>
    <row r="809" spans="2:47" s="1" customFormat="1" ht="292.5">
      <c r="B809" s="18"/>
      <c r="D809" s="107" t="s">
        <v>239</v>
      </c>
      <c r="F809" s="128" t="s">
        <v>834</v>
      </c>
      <c r="I809" s="38"/>
      <c r="L809" s="18"/>
      <c r="M809" s="109"/>
      <c r="N809" s="26"/>
      <c r="O809" s="26"/>
      <c r="P809" s="26"/>
      <c r="Q809" s="26"/>
      <c r="R809" s="26"/>
      <c r="S809" s="26"/>
      <c r="T809" s="27"/>
      <c r="AT809" s="9" t="s">
        <v>239</v>
      </c>
      <c r="AU809" s="9" t="s">
        <v>46</v>
      </c>
    </row>
    <row r="810" spans="2:51" s="7" customFormat="1" ht="12">
      <c r="B810" s="110"/>
      <c r="D810" s="107" t="s">
        <v>97</v>
      </c>
      <c r="E810" s="111" t="s">
        <v>0</v>
      </c>
      <c r="F810" s="112" t="s">
        <v>986</v>
      </c>
      <c r="H810" s="113">
        <v>1</v>
      </c>
      <c r="I810" s="114"/>
      <c r="L810" s="110"/>
      <c r="M810" s="115"/>
      <c r="N810" s="116"/>
      <c r="O810" s="116"/>
      <c r="P810" s="116"/>
      <c r="Q810" s="116"/>
      <c r="R810" s="116"/>
      <c r="S810" s="116"/>
      <c r="T810" s="117"/>
      <c r="AT810" s="111" t="s">
        <v>97</v>
      </c>
      <c r="AU810" s="111" t="s">
        <v>46</v>
      </c>
      <c r="AV810" s="7" t="s">
        <v>46</v>
      </c>
      <c r="AW810" s="7" t="s">
        <v>22</v>
      </c>
      <c r="AX810" s="7" t="s">
        <v>43</v>
      </c>
      <c r="AY810" s="111" t="s">
        <v>86</v>
      </c>
    </row>
    <row r="811" spans="2:65" s="1" customFormat="1" ht="36" customHeight="1">
      <c r="B811" s="93"/>
      <c r="C811" s="94" t="s">
        <v>987</v>
      </c>
      <c r="D811" s="94" t="s">
        <v>88</v>
      </c>
      <c r="E811" s="95" t="s">
        <v>481</v>
      </c>
      <c r="F811" s="96" t="s">
        <v>988</v>
      </c>
      <c r="G811" s="97" t="s">
        <v>171</v>
      </c>
      <c r="H811" s="98">
        <v>1</v>
      </c>
      <c r="I811" s="99"/>
      <c r="J811" s="100">
        <f>ROUND(I811*H811,2)</f>
        <v>0</v>
      </c>
      <c r="K811" s="96" t="s">
        <v>0</v>
      </c>
      <c r="L811" s="18"/>
      <c r="M811" s="101" t="s">
        <v>0</v>
      </c>
      <c r="N811" s="102" t="s">
        <v>30</v>
      </c>
      <c r="O811" s="26"/>
      <c r="P811" s="103">
        <f>O811*H811</f>
        <v>0</v>
      </c>
      <c r="Q811" s="103">
        <v>0</v>
      </c>
      <c r="R811" s="103">
        <f>Q811*H811</f>
        <v>0</v>
      </c>
      <c r="S811" s="103">
        <v>0</v>
      </c>
      <c r="T811" s="104">
        <f>S811*H811</f>
        <v>0</v>
      </c>
      <c r="AR811" s="105" t="s">
        <v>176</v>
      </c>
      <c r="AT811" s="105" t="s">
        <v>88</v>
      </c>
      <c r="AU811" s="105" t="s">
        <v>46</v>
      </c>
      <c r="AY811" s="9" t="s">
        <v>86</v>
      </c>
      <c r="BE811" s="106">
        <f>IF(N811="základní",J811,0)</f>
        <v>0</v>
      </c>
      <c r="BF811" s="106">
        <f>IF(N811="snížená",J811,0)</f>
        <v>0</v>
      </c>
      <c r="BG811" s="106">
        <f>IF(N811="zákl. přenesená",J811,0)</f>
        <v>0</v>
      </c>
      <c r="BH811" s="106">
        <f>IF(N811="sníž. přenesená",J811,0)</f>
        <v>0</v>
      </c>
      <c r="BI811" s="106">
        <f>IF(N811="nulová",J811,0)</f>
        <v>0</v>
      </c>
      <c r="BJ811" s="9" t="s">
        <v>44</v>
      </c>
      <c r="BK811" s="106">
        <f>ROUND(I811*H811,2)</f>
        <v>0</v>
      </c>
      <c r="BL811" s="9" t="s">
        <v>176</v>
      </c>
      <c r="BM811" s="105" t="s">
        <v>989</v>
      </c>
    </row>
    <row r="812" spans="2:47" s="1" customFormat="1" ht="19.5">
      <c r="B812" s="18"/>
      <c r="D812" s="107" t="s">
        <v>95</v>
      </c>
      <c r="F812" s="108" t="s">
        <v>988</v>
      </c>
      <c r="I812" s="38"/>
      <c r="L812" s="18"/>
      <c r="M812" s="109"/>
      <c r="N812" s="26"/>
      <c r="O812" s="26"/>
      <c r="P812" s="26"/>
      <c r="Q812" s="26"/>
      <c r="R812" s="26"/>
      <c r="S812" s="26"/>
      <c r="T812" s="27"/>
      <c r="AT812" s="9" t="s">
        <v>95</v>
      </c>
      <c r="AU812" s="9" t="s">
        <v>46</v>
      </c>
    </row>
    <row r="813" spans="2:47" s="1" customFormat="1" ht="292.5">
      <c r="B813" s="18"/>
      <c r="D813" s="107" t="s">
        <v>239</v>
      </c>
      <c r="F813" s="128" t="s">
        <v>834</v>
      </c>
      <c r="I813" s="38"/>
      <c r="L813" s="18"/>
      <c r="M813" s="109"/>
      <c r="N813" s="26"/>
      <c r="O813" s="26"/>
      <c r="P813" s="26"/>
      <c r="Q813" s="26"/>
      <c r="R813" s="26"/>
      <c r="S813" s="26"/>
      <c r="T813" s="27"/>
      <c r="AT813" s="9" t="s">
        <v>239</v>
      </c>
      <c r="AU813" s="9" t="s">
        <v>46</v>
      </c>
    </row>
    <row r="814" spans="2:51" s="7" customFormat="1" ht="12">
      <c r="B814" s="110"/>
      <c r="D814" s="107" t="s">
        <v>97</v>
      </c>
      <c r="E814" s="111" t="s">
        <v>0</v>
      </c>
      <c r="F814" s="112" t="s">
        <v>990</v>
      </c>
      <c r="H814" s="113">
        <v>1</v>
      </c>
      <c r="I814" s="114"/>
      <c r="L814" s="110"/>
      <c r="M814" s="115"/>
      <c r="N814" s="116"/>
      <c r="O814" s="116"/>
      <c r="P814" s="116"/>
      <c r="Q814" s="116"/>
      <c r="R814" s="116"/>
      <c r="S814" s="116"/>
      <c r="T814" s="117"/>
      <c r="AT814" s="111" t="s">
        <v>97</v>
      </c>
      <c r="AU814" s="111" t="s">
        <v>46</v>
      </c>
      <c r="AV814" s="7" t="s">
        <v>46</v>
      </c>
      <c r="AW814" s="7" t="s">
        <v>22</v>
      </c>
      <c r="AX814" s="7" t="s">
        <v>43</v>
      </c>
      <c r="AY814" s="111" t="s">
        <v>86</v>
      </c>
    </row>
    <row r="815" spans="2:65" s="1" customFormat="1" ht="36" customHeight="1">
      <c r="B815" s="93"/>
      <c r="C815" s="94" t="s">
        <v>991</v>
      </c>
      <c r="D815" s="94" t="s">
        <v>88</v>
      </c>
      <c r="E815" s="95" t="s">
        <v>485</v>
      </c>
      <c r="F815" s="96" t="s">
        <v>992</v>
      </c>
      <c r="G815" s="97" t="s">
        <v>171</v>
      </c>
      <c r="H815" s="98">
        <v>1</v>
      </c>
      <c r="I815" s="99"/>
      <c r="J815" s="100">
        <f>ROUND(I815*H815,2)</f>
        <v>0</v>
      </c>
      <c r="K815" s="96" t="s">
        <v>0</v>
      </c>
      <c r="L815" s="18"/>
      <c r="M815" s="101" t="s">
        <v>0</v>
      </c>
      <c r="N815" s="102" t="s">
        <v>30</v>
      </c>
      <c r="O815" s="26"/>
      <c r="P815" s="103">
        <f>O815*H815</f>
        <v>0</v>
      </c>
      <c r="Q815" s="103">
        <v>0</v>
      </c>
      <c r="R815" s="103">
        <f>Q815*H815</f>
        <v>0</v>
      </c>
      <c r="S815" s="103">
        <v>0</v>
      </c>
      <c r="T815" s="104">
        <f>S815*H815</f>
        <v>0</v>
      </c>
      <c r="AR815" s="105" t="s">
        <v>176</v>
      </c>
      <c r="AT815" s="105" t="s">
        <v>88</v>
      </c>
      <c r="AU815" s="105" t="s">
        <v>46</v>
      </c>
      <c r="AY815" s="9" t="s">
        <v>86</v>
      </c>
      <c r="BE815" s="106">
        <f>IF(N815="základní",J815,0)</f>
        <v>0</v>
      </c>
      <c r="BF815" s="106">
        <f>IF(N815="snížená",J815,0)</f>
        <v>0</v>
      </c>
      <c r="BG815" s="106">
        <f>IF(N815="zákl. přenesená",J815,0)</f>
        <v>0</v>
      </c>
      <c r="BH815" s="106">
        <f>IF(N815="sníž. přenesená",J815,0)</f>
        <v>0</v>
      </c>
      <c r="BI815" s="106">
        <f>IF(N815="nulová",J815,0)</f>
        <v>0</v>
      </c>
      <c r="BJ815" s="9" t="s">
        <v>44</v>
      </c>
      <c r="BK815" s="106">
        <f>ROUND(I815*H815,2)</f>
        <v>0</v>
      </c>
      <c r="BL815" s="9" t="s">
        <v>176</v>
      </c>
      <c r="BM815" s="105" t="s">
        <v>993</v>
      </c>
    </row>
    <row r="816" spans="2:47" s="1" customFormat="1" ht="19.5">
      <c r="B816" s="18"/>
      <c r="D816" s="107" t="s">
        <v>95</v>
      </c>
      <c r="F816" s="108" t="s">
        <v>992</v>
      </c>
      <c r="I816" s="38"/>
      <c r="L816" s="18"/>
      <c r="M816" s="109"/>
      <c r="N816" s="26"/>
      <c r="O816" s="26"/>
      <c r="P816" s="26"/>
      <c r="Q816" s="26"/>
      <c r="R816" s="26"/>
      <c r="S816" s="26"/>
      <c r="T816" s="27"/>
      <c r="AT816" s="9" t="s">
        <v>95</v>
      </c>
      <c r="AU816" s="9" t="s">
        <v>46</v>
      </c>
    </row>
    <row r="817" spans="2:47" s="1" customFormat="1" ht="292.5">
      <c r="B817" s="18"/>
      <c r="D817" s="107" t="s">
        <v>239</v>
      </c>
      <c r="F817" s="128" t="s">
        <v>834</v>
      </c>
      <c r="I817" s="38"/>
      <c r="L817" s="18"/>
      <c r="M817" s="109"/>
      <c r="N817" s="26"/>
      <c r="O817" s="26"/>
      <c r="P817" s="26"/>
      <c r="Q817" s="26"/>
      <c r="R817" s="26"/>
      <c r="S817" s="26"/>
      <c r="T817" s="27"/>
      <c r="AT817" s="9" t="s">
        <v>239</v>
      </c>
      <c r="AU817" s="9" t="s">
        <v>46</v>
      </c>
    </row>
    <row r="818" spans="2:51" s="7" customFormat="1" ht="12">
      <c r="B818" s="110"/>
      <c r="D818" s="107" t="s">
        <v>97</v>
      </c>
      <c r="E818" s="111" t="s">
        <v>0</v>
      </c>
      <c r="F818" s="112" t="s">
        <v>994</v>
      </c>
      <c r="H818" s="113">
        <v>1</v>
      </c>
      <c r="I818" s="114"/>
      <c r="L818" s="110"/>
      <c r="M818" s="115"/>
      <c r="N818" s="116"/>
      <c r="O818" s="116"/>
      <c r="P818" s="116"/>
      <c r="Q818" s="116"/>
      <c r="R818" s="116"/>
      <c r="S818" s="116"/>
      <c r="T818" s="117"/>
      <c r="AT818" s="111" t="s">
        <v>97</v>
      </c>
      <c r="AU818" s="111" t="s">
        <v>46</v>
      </c>
      <c r="AV818" s="7" t="s">
        <v>46</v>
      </c>
      <c r="AW818" s="7" t="s">
        <v>22</v>
      </c>
      <c r="AX818" s="7" t="s">
        <v>43</v>
      </c>
      <c r="AY818" s="111" t="s">
        <v>86</v>
      </c>
    </row>
    <row r="819" spans="2:65" s="1" customFormat="1" ht="36" customHeight="1">
      <c r="B819" s="93"/>
      <c r="C819" s="94" t="s">
        <v>995</v>
      </c>
      <c r="D819" s="94" t="s">
        <v>88</v>
      </c>
      <c r="E819" s="95" t="s">
        <v>490</v>
      </c>
      <c r="F819" s="96" t="s">
        <v>996</v>
      </c>
      <c r="G819" s="97" t="s">
        <v>171</v>
      </c>
      <c r="H819" s="98">
        <v>1</v>
      </c>
      <c r="I819" s="99"/>
      <c r="J819" s="100">
        <f>ROUND(I819*H819,2)</f>
        <v>0</v>
      </c>
      <c r="K819" s="96" t="s">
        <v>0</v>
      </c>
      <c r="L819" s="18"/>
      <c r="M819" s="101" t="s">
        <v>0</v>
      </c>
      <c r="N819" s="102" t="s">
        <v>30</v>
      </c>
      <c r="O819" s="26"/>
      <c r="P819" s="103">
        <f>O819*H819</f>
        <v>0</v>
      </c>
      <c r="Q819" s="103">
        <v>0</v>
      </c>
      <c r="R819" s="103">
        <f>Q819*H819</f>
        <v>0</v>
      </c>
      <c r="S819" s="103">
        <v>0</v>
      </c>
      <c r="T819" s="104">
        <f>S819*H819</f>
        <v>0</v>
      </c>
      <c r="AR819" s="105" t="s">
        <v>176</v>
      </c>
      <c r="AT819" s="105" t="s">
        <v>88</v>
      </c>
      <c r="AU819" s="105" t="s">
        <v>46</v>
      </c>
      <c r="AY819" s="9" t="s">
        <v>86</v>
      </c>
      <c r="BE819" s="106">
        <f>IF(N819="základní",J819,0)</f>
        <v>0</v>
      </c>
      <c r="BF819" s="106">
        <f>IF(N819="snížená",J819,0)</f>
        <v>0</v>
      </c>
      <c r="BG819" s="106">
        <f>IF(N819="zákl. přenesená",J819,0)</f>
        <v>0</v>
      </c>
      <c r="BH819" s="106">
        <f>IF(N819="sníž. přenesená",J819,0)</f>
        <v>0</v>
      </c>
      <c r="BI819" s="106">
        <f>IF(N819="nulová",J819,0)</f>
        <v>0</v>
      </c>
      <c r="BJ819" s="9" t="s">
        <v>44</v>
      </c>
      <c r="BK819" s="106">
        <f>ROUND(I819*H819,2)</f>
        <v>0</v>
      </c>
      <c r="BL819" s="9" t="s">
        <v>176</v>
      </c>
      <c r="BM819" s="105" t="s">
        <v>997</v>
      </c>
    </row>
    <row r="820" spans="2:47" s="1" customFormat="1" ht="19.5">
      <c r="B820" s="18"/>
      <c r="D820" s="107" t="s">
        <v>95</v>
      </c>
      <c r="F820" s="108" t="s">
        <v>996</v>
      </c>
      <c r="I820" s="38"/>
      <c r="L820" s="18"/>
      <c r="M820" s="109"/>
      <c r="N820" s="26"/>
      <c r="O820" s="26"/>
      <c r="P820" s="26"/>
      <c r="Q820" s="26"/>
      <c r="R820" s="26"/>
      <c r="S820" s="26"/>
      <c r="T820" s="27"/>
      <c r="AT820" s="9" t="s">
        <v>95</v>
      </c>
      <c r="AU820" s="9" t="s">
        <v>46</v>
      </c>
    </row>
    <row r="821" spans="2:47" s="1" customFormat="1" ht="292.5">
      <c r="B821" s="18"/>
      <c r="D821" s="107" t="s">
        <v>239</v>
      </c>
      <c r="F821" s="128" t="s">
        <v>834</v>
      </c>
      <c r="I821" s="38"/>
      <c r="L821" s="18"/>
      <c r="M821" s="109"/>
      <c r="N821" s="26"/>
      <c r="O821" s="26"/>
      <c r="P821" s="26"/>
      <c r="Q821" s="26"/>
      <c r="R821" s="26"/>
      <c r="S821" s="26"/>
      <c r="T821" s="27"/>
      <c r="AT821" s="9" t="s">
        <v>239</v>
      </c>
      <c r="AU821" s="9" t="s">
        <v>46</v>
      </c>
    </row>
    <row r="822" spans="2:51" s="7" customFormat="1" ht="12">
      <c r="B822" s="110"/>
      <c r="D822" s="107" t="s">
        <v>97</v>
      </c>
      <c r="E822" s="111" t="s">
        <v>0</v>
      </c>
      <c r="F822" s="112" t="s">
        <v>998</v>
      </c>
      <c r="H822" s="113">
        <v>1</v>
      </c>
      <c r="I822" s="114"/>
      <c r="L822" s="110"/>
      <c r="M822" s="115"/>
      <c r="N822" s="116"/>
      <c r="O822" s="116"/>
      <c r="P822" s="116"/>
      <c r="Q822" s="116"/>
      <c r="R822" s="116"/>
      <c r="S822" s="116"/>
      <c r="T822" s="117"/>
      <c r="AT822" s="111" t="s">
        <v>97</v>
      </c>
      <c r="AU822" s="111" t="s">
        <v>46</v>
      </c>
      <c r="AV822" s="7" t="s">
        <v>46</v>
      </c>
      <c r="AW822" s="7" t="s">
        <v>22</v>
      </c>
      <c r="AX822" s="7" t="s">
        <v>43</v>
      </c>
      <c r="AY822" s="111" t="s">
        <v>86</v>
      </c>
    </row>
    <row r="823" spans="2:65" s="1" customFormat="1" ht="36" customHeight="1">
      <c r="B823" s="93"/>
      <c r="C823" s="94" t="s">
        <v>999</v>
      </c>
      <c r="D823" s="94" t="s">
        <v>88</v>
      </c>
      <c r="E823" s="95" t="s">
        <v>496</v>
      </c>
      <c r="F823" s="96" t="s">
        <v>1000</v>
      </c>
      <c r="G823" s="97" t="s">
        <v>171</v>
      </c>
      <c r="H823" s="98">
        <v>1</v>
      </c>
      <c r="I823" s="99"/>
      <c r="J823" s="100">
        <f>ROUND(I823*H823,2)</f>
        <v>0</v>
      </c>
      <c r="K823" s="96" t="s">
        <v>0</v>
      </c>
      <c r="L823" s="18"/>
      <c r="M823" s="101" t="s">
        <v>0</v>
      </c>
      <c r="N823" s="102" t="s">
        <v>30</v>
      </c>
      <c r="O823" s="26"/>
      <c r="P823" s="103">
        <f>O823*H823</f>
        <v>0</v>
      </c>
      <c r="Q823" s="103">
        <v>0</v>
      </c>
      <c r="R823" s="103">
        <f>Q823*H823</f>
        <v>0</v>
      </c>
      <c r="S823" s="103">
        <v>0</v>
      </c>
      <c r="T823" s="104">
        <f>S823*H823</f>
        <v>0</v>
      </c>
      <c r="AR823" s="105" t="s">
        <v>176</v>
      </c>
      <c r="AT823" s="105" t="s">
        <v>88</v>
      </c>
      <c r="AU823" s="105" t="s">
        <v>46</v>
      </c>
      <c r="AY823" s="9" t="s">
        <v>86</v>
      </c>
      <c r="BE823" s="106">
        <f>IF(N823="základní",J823,0)</f>
        <v>0</v>
      </c>
      <c r="BF823" s="106">
        <f>IF(N823="snížená",J823,0)</f>
        <v>0</v>
      </c>
      <c r="BG823" s="106">
        <f>IF(N823="zákl. přenesená",J823,0)</f>
        <v>0</v>
      </c>
      <c r="BH823" s="106">
        <f>IF(N823="sníž. přenesená",J823,0)</f>
        <v>0</v>
      </c>
      <c r="BI823" s="106">
        <f>IF(N823="nulová",J823,0)</f>
        <v>0</v>
      </c>
      <c r="BJ823" s="9" t="s">
        <v>44</v>
      </c>
      <c r="BK823" s="106">
        <f>ROUND(I823*H823,2)</f>
        <v>0</v>
      </c>
      <c r="BL823" s="9" t="s">
        <v>176</v>
      </c>
      <c r="BM823" s="105" t="s">
        <v>1001</v>
      </c>
    </row>
    <row r="824" spans="2:47" s="1" customFormat="1" ht="19.5">
      <c r="B824" s="18"/>
      <c r="D824" s="107" t="s">
        <v>95</v>
      </c>
      <c r="F824" s="108" t="s">
        <v>1000</v>
      </c>
      <c r="I824" s="38"/>
      <c r="L824" s="18"/>
      <c r="M824" s="109"/>
      <c r="N824" s="26"/>
      <c r="O824" s="26"/>
      <c r="P824" s="26"/>
      <c r="Q824" s="26"/>
      <c r="R824" s="26"/>
      <c r="S824" s="26"/>
      <c r="T824" s="27"/>
      <c r="AT824" s="9" t="s">
        <v>95</v>
      </c>
      <c r="AU824" s="9" t="s">
        <v>46</v>
      </c>
    </row>
    <row r="825" spans="2:47" s="1" customFormat="1" ht="292.5">
      <c r="B825" s="18"/>
      <c r="D825" s="107" t="s">
        <v>239</v>
      </c>
      <c r="F825" s="128" t="s">
        <v>834</v>
      </c>
      <c r="I825" s="38"/>
      <c r="L825" s="18"/>
      <c r="M825" s="109"/>
      <c r="N825" s="26"/>
      <c r="O825" s="26"/>
      <c r="P825" s="26"/>
      <c r="Q825" s="26"/>
      <c r="R825" s="26"/>
      <c r="S825" s="26"/>
      <c r="T825" s="27"/>
      <c r="AT825" s="9" t="s">
        <v>239</v>
      </c>
      <c r="AU825" s="9" t="s">
        <v>46</v>
      </c>
    </row>
    <row r="826" spans="2:51" s="7" customFormat="1" ht="12">
      <c r="B826" s="110"/>
      <c r="D826" s="107" t="s">
        <v>97</v>
      </c>
      <c r="E826" s="111" t="s">
        <v>0</v>
      </c>
      <c r="F826" s="112" t="s">
        <v>1002</v>
      </c>
      <c r="H826" s="113">
        <v>1</v>
      </c>
      <c r="I826" s="114"/>
      <c r="L826" s="110"/>
      <c r="M826" s="115"/>
      <c r="N826" s="116"/>
      <c r="O826" s="116"/>
      <c r="P826" s="116"/>
      <c r="Q826" s="116"/>
      <c r="R826" s="116"/>
      <c r="S826" s="116"/>
      <c r="T826" s="117"/>
      <c r="AT826" s="111" t="s">
        <v>97</v>
      </c>
      <c r="AU826" s="111" t="s">
        <v>46</v>
      </c>
      <c r="AV826" s="7" t="s">
        <v>46</v>
      </c>
      <c r="AW826" s="7" t="s">
        <v>22</v>
      </c>
      <c r="AX826" s="7" t="s">
        <v>43</v>
      </c>
      <c r="AY826" s="111" t="s">
        <v>86</v>
      </c>
    </row>
    <row r="827" spans="2:65" s="1" customFormat="1" ht="36" customHeight="1">
      <c r="B827" s="93"/>
      <c r="C827" s="94" t="s">
        <v>1003</v>
      </c>
      <c r="D827" s="94" t="s">
        <v>88</v>
      </c>
      <c r="E827" s="95" t="s">
        <v>506</v>
      </c>
      <c r="F827" s="96" t="s">
        <v>1004</v>
      </c>
      <c r="G827" s="97" t="s">
        <v>171</v>
      </c>
      <c r="H827" s="98">
        <v>1</v>
      </c>
      <c r="I827" s="99"/>
      <c r="J827" s="100">
        <f>ROUND(I827*H827,2)</f>
        <v>0</v>
      </c>
      <c r="K827" s="96" t="s">
        <v>0</v>
      </c>
      <c r="L827" s="18"/>
      <c r="M827" s="101" t="s">
        <v>0</v>
      </c>
      <c r="N827" s="102" t="s">
        <v>30</v>
      </c>
      <c r="O827" s="26"/>
      <c r="P827" s="103">
        <f>O827*H827</f>
        <v>0</v>
      </c>
      <c r="Q827" s="103">
        <v>0</v>
      </c>
      <c r="R827" s="103">
        <f>Q827*H827</f>
        <v>0</v>
      </c>
      <c r="S827" s="103">
        <v>0</v>
      </c>
      <c r="T827" s="104">
        <f>S827*H827</f>
        <v>0</v>
      </c>
      <c r="AR827" s="105" t="s">
        <v>176</v>
      </c>
      <c r="AT827" s="105" t="s">
        <v>88</v>
      </c>
      <c r="AU827" s="105" t="s">
        <v>46</v>
      </c>
      <c r="AY827" s="9" t="s">
        <v>86</v>
      </c>
      <c r="BE827" s="106">
        <f>IF(N827="základní",J827,0)</f>
        <v>0</v>
      </c>
      <c r="BF827" s="106">
        <f>IF(N827="snížená",J827,0)</f>
        <v>0</v>
      </c>
      <c r="BG827" s="106">
        <f>IF(N827="zákl. přenesená",J827,0)</f>
        <v>0</v>
      </c>
      <c r="BH827" s="106">
        <f>IF(N827="sníž. přenesená",J827,0)</f>
        <v>0</v>
      </c>
      <c r="BI827" s="106">
        <f>IF(N827="nulová",J827,0)</f>
        <v>0</v>
      </c>
      <c r="BJ827" s="9" t="s">
        <v>44</v>
      </c>
      <c r="BK827" s="106">
        <f>ROUND(I827*H827,2)</f>
        <v>0</v>
      </c>
      <c r="BL827" s="9" t="s">
        <v>176</v>
      </c>
      <c r="BM827" s="105" t="s">
        <v>1005</v>
      </c>
    </row>
    <row r="828" spans="2:47" s="1" customFormat="1" ht="19.5">
      <c r="B828" s="18"/>
      <c r="D828" s="107" t="s">
        <v>95</v>
      </c>
      <c r="F828" s="108" t="s">
        <v>1004</v>
      </c>
      <c r="I828" s="38"/>
      <c r="L828" s="18"/>
      <c r="M828" s="109"/>
      <c r="N828" s="26"/>
      <c r="O828" s="26"/>
      <c r="P828" s="26"/>
      <c r="Q828" s="26"/>
      <c r="R828" s="26"/>
      <c r="S828" s="26"/>
      <c r="T828" s="27"/>
      <c r="AT828" s="9" t="s">
        <v>95</v>
      </c>
      <c r="AU828" s="9" t="s">
        <v>46</v>
      </c>
    </row>
    <row r="829" spans="2:47" s="1" customFormat="1" ht="292.5">
      <c r="B829" s="18"/>
      <c r="D829" s="107" t="s">
        <v>239</v>
      </c>
      <c r="F829" s="128" t="s">
        <v>834</v>
      </c>
      <c r="I829" s="38"/>
      <c r="L829" s="18"/>
      <c r="M829" s="109"/>
      <c r="N829" s="26"/>
      <c r="O829" s="26"/>
      <c r="P829" s="26"/>
      <c r="Q829" s="26"/>
      <c r="R829" s="26"/>
      <c r="S829" s="26"/>
      <c r="T829" s="27"/>
      <c r="AT829" s="9" t="s">
        <v>239</v>
      </c>
      <c r="AU829" s="9" t="s">
        <v>46</v>
      </c>
    </row>
    <row r="830" spans="2:51" s="7" customFormat="1" ht="12">
      <c r="B830" s="110"/>
      <c r="D830" s="107" t="s">
        <v>97</v>
      </c>
      <c r="E830" s="111" t="s">
        <v>0</v>
      </c>
      <c r="F830" s="112" t="s">
        <v>1006</v>
      </c>
      <c r="H830" s="113">
        <v>1</v>
      </c>
      <c r="I830" s="114"/>
      <c r="L830" s="110"/>
      <c r="M830" s="115"/>
      <c r="N830" s="116"/>
      <c r="O830" s="116"/>
      <c r="P830" s="116"/>
      <c r="Q830" s="116"/>
      <c r="R830" s="116"/>
      <c r="S830" s="116"/>
      <c r="T830" s="117"/>
      <c r="AT830" s="111" t="s">
        <v>97</v>
      </c>
      <c r="AU830" s="111" t="s">
        <v>46</v>
      </c>
      <c r="AV830" s="7" t="s">
        <v>46</v>
      </c>
      <c r="AW830" s="7" t="s">
        <v>22</v>
      </c>
      <c r="AX830" s="7" t="s">
        <v>43</v>
      </c>
      <c r="AY830" s="111" t="s">
        <v>86</v>
      </c>
    </row>
    <row r="831" spans="2:65" s="1" customFormat="1" ht="36" customHeight="1">
      <c r="B831" s="93"/>
      <c r="C831" s="94" t="s">
        <v>1007</v>
      </c>
      <c r="D831" s="94" t="s">
        <v>88</v>
      </c>
      <c r="E831" s="95" t="s">
        <v>511</v>
      </c>
      <c r="F831" s="96" t="s">
        <v>1008</v>
      </c>
      <c r="G831" s="97" t="s">
        <v>171</v>
      </c>
      <c r="H831" s="98">
        <v>1</v>
      </c>
      <c r="I831" s="99"/>
      <c r="J831" s="100">
        <f>ROUND(I831*H831,2)</f>
        <v>0</v>
      </c>
      <c r="K831" s="96" t="s">
        <v>0</v>
      </c>
      <c r="L831" s="18"/>
      <c r="M831" s="101" t="s">
        <v>0</v>
      </c>
      <c r="N831" s="102" t="s">
        <v>30</v>
      </c>
      <c r="O831" s="26"/>
      <c r="P831" s="103">
        <f>O831*H831</f>
        <v>0</v>
      </c>
      <c r="Q831" s="103">
        <v>0</v>
      </c>
      <c r="R831" s="103">
        <f>Q831*H831</f>
        <v>0</v>
      </c>
      <c r="S831" s="103">
        <v>0</v>
      </c>
      <c r="T831" s="104">
        <f>S831*H831</f>
        <v>0</v>
      </c>
      <c r="AR831" s="105" t="s">
        <v>176</v>
      </c>
      <c r="AT831" s="105" t="s">
        <v>88</v>
      </c>
      <c r="AU831" s="105" t="s">
        <v>46</v>
      </c>
      <c r="AY831" s="9" t="s">
        <v>86</v>
      </c>
      <c r="BE831" s="106">
        <f>IF(N831="základní",J831,0)</f>
        <v>0</v>
      </c>
      <c r="BF831" s="106">
        <f>IF(N831="snížená",J831,0)</f>
        <v>0</v>
      </c>
      <c r="BG831" s="106">
        <f>IF(N831="zákl. přenesená",J831,0)</f>
        <v>0</v>
      </c>
      <c r="BH831" s="106">
        <f>IF(N831="sníž. přenesená",J831,0)</f>
        <v>0</v>
      </c>
      <c r="BI831" s="106">
        <f>IF(N831="nulová",J831,0)</f>
        <v>0</v>
      </c>
      <c r="BJ831" s="9" t="s">
        <v>44</v>
      </c>
      <c r="BK831" s="106">
        <f>ROUND(I831*H831,2)</f>
        <v>0</v>
      </c>
      <c r="BL831" s="9" t="s">
        <v>176</v>
      </c>
      <c r="BM831" s="105" t="s">
        <v>1009</v>
      </c>
    </row>
    <row r="832" spans="2:47" s="1" customFormat="1" ht="19.5">
      <c r="B832" s="18"/>
      <c r="D832" s="107" t="s">
        <v>95</v>
      </c>
      <c r="F832" s="108" t="s">
        <v>1008</v>
      </c>
      <c r="I832" s="38"/>
      <c r="L832" s="18"/>
      <c r="M832" s="109"/>
      <c r="N832" s="26"/>
      <c r="O832" s="26"/>
      <c r="P832" s="26"/>
      <c r="Q832" s="26"/>
      <c r="R832" s="26"/>
      <c r="S832" s="26"/>
      <c r="T832" s="27"/>
      <c r="AT832" s="9" t="s">
        <v>95</v>
      </c>
      <c r="AU832" s="9" t="s">
        <v>46</v>
      </c>
    </row>
    <row r="833" spans="2:47" s="1" customFormat="1" ht="292.5">
      <c r="B833" s="18"/>
      <c r="D833" s="107" t="s">
        <v>239</v>
      </c>
      <c r="F833" s="128" t="s">
        <v>834</v>
      </c>
      <c r="I833" s="38"/>
      <c r="L833" s="18"/>
      <c r="M833" s="109"/>
      <c r="N833" s="26"/>
      <c r="O833" s="26"/>
      <c r="P833" s="26"/>
      <c r="Q833" s="26"/>
      <c r="R833" s="26"/>
      <c r="S833" s="26"/>
      <c r="T833" s="27"/>
      <c r="AT833" s="9" t="s">
        <v>239</v>
      </c>
      <c r="AU833" s="9" t="s">
        <v>46</v>
      </c>
    </row>
    <row r="834" spans="2:51" s="7" customFormat="1" ht="12">
      <c r="B834" s="110"/>
      <c r="D834" s="107" t="s">
        <v>97</v>
      </c>
      <c r="E834" s="111" t="s">
        <v>0</v>
      </c>
      <c r="F834" s="112" t="s">
        <v>1010</v>
      </c>
      <c r="H834" s="113">
        <v>1</v>
      </c>
      <c r="I834" s="114"/>
      <c r="L834" s="110"/>
      <c r="M834" s="115"/>
      <c r="N834" s="116"/>
      <c r="O834" s="116"/>
      <c r="P834" s="116"/>
      <c r="Q834" s="116"/>
      <c r="R834" s="116"/>
      <c r="S834" s="116"/>
      <c r="T834" s="117"/>
      <c r="AT834" s="111" t="s">
        <v>97</v>
      </c>
      <c r="AU834" s="111" t="s">
        <v>46</v>
      </c>
      <c r="AV834" s="7" t="s">
        <v>46</v>
      </c>
      <c r="AW834" s="7" t="s">
        <v>22</v>
      </c>
      <c r="AX834" s="7" t="s">
        <v>43</v>
      </c>
      <c r="AY834" s="111" t="s">
        <v>86</v>
      </c>
    </row>
    <row r="835" spans="2:65" s="1" customFormat="1" ht="36" customHeight="1">
      <c r="B835" s="93"/>
      <c r="C835" s="94" t="s">
        <v>1011</v>
      </c>
      <c r="D835" s="94" t="s">
        <v>88</v>
      </c>
      <c r="E835" s="95" t="s">
        <v>518</v>
      </c>
      <c r="F835" s="96" t="s">
        <v>1012</v>
      </c>
      <c r="G835" s="97" t="s">
        <v>171</v>
      </c>
      <c r="H835" s="98">
        <v>1</v>
      </c>
      <c r="I835" s="99"/>
      <c r="J835" s="100">
        <f>ROUND(I835*H835,2)</f>
        <v>0</v>
      </c>
      <c r="K835" s="96" t="s">
        <v>0</v>
      </c>
      <c r="L835" s="18"/>
      <c r="M835" s="101" t="s">
        <v>0</v>
      </c>
      <c r="N835" s="102" t="s">
        <v>30</v>
      </c>
      <c r="O835" s="26"/>
      <c r="P835" s="103">
        <f>O835*H835</f>
        <v>0</v>
      </c>
      <c r="Q835" s="103">
        <v>0</v>
      </c>
      <c r="R835" s="103">
        <f>Q835*H835</f>
        <v>0</v>
      </c>
      <c r="S835" s="103">
        <v>0</v>
      </c>
      <c r="T835" s="104">
        <f>S835*H835</f>
        <v>0</v>
      </c>
      <c r="AR835" s="105" t="s">
        <v>176</v>
      </c>
      <c r="AT835" s="105" t="s">
        <v>88</v>
      </c>
      <c r="AU835" s="105" t="s">
        <v>46</v>
      </c>
      <c r="AY835" s="9" t="s">
        <v>86</v>
      </c>
      <c r="BE835" s="106">
        <f>IF(N835="základní",J835,0)</f>
        <v>0</v>
      </c>
      <c r="BF835" s="106">
        <f>IF(N835="snížená",J835,0)</f>
        <v>0</v>
      </c>
      <c r="BG835" s="106">
        <f>IF(N835="zákl. přenesená",J835,0)</f>
        <v>0</v>
      </c>
      <c r="BH835" s="106">
        <f>IF(N835="sníž. přenesená",J835,0)</f>
        <v>0</v>
      </c>
      <c r="BI835" s="106">
        <f>IF(N835="nulová",J835,0)</f>
        <v>0</v>
      </c>
      <c r="BJ835" s="9" t="s">
        <v>44</v>
      </c>
      <c r="BK835" s="106">
        <f>ROUND(I835*H835,2)</f>
        <v>0</v>
      </c>
      <c r="BL835" s="9" t="s">
        <v>176</v>
      </c>
      <c r="BM835" s="105" t="s">
        <v>1013</v>
      </c>
    </row>
    <row r="836" spans="2:47" s="1" customFormat="1" ht="19.5">
      <c r="B836" s="18"/>
      <c r="D836" s="107" t="s">
        <v>95</v>
      </c>
      <c r="F836" s="108" t="s">
        <v>1012</v>
      </c>
      <c r="I836" s="38"/>
      <c r="L836" s="18"/>
      <c r="M836" s="109"/>
      <c r="N836" s="26"/>
      <c r="O836" s="26"/>
      <c r="P836" s="26"/>
      <c r="Q836" s="26"/>
      <c r="R836" s="26"/>
      <c r="S836" s="26"/>
      <c r="T836" s="27"/>
      <c r="AT836" s="9" t="s">
        <v>95</v>
      </c>
      <c r="AU836" s="9" t="s">
        <v>46</v>
      </c>
    </row>
    <row r="837" spans="2:47" s="1" customFormat="1" ht="292.5">
      <c r="B837" s="18"/>
      <c r="D837" s="107" t="s">
        <v>239</v>
      </c>
      <c r="F837" s="128" t="s">
        <v>834</v>
      </c>
      <c r="I837" s="38"/>
      <c r="L837" s="18"/>
      <c r="M837" s="109"/>
      <c r="N837" s="26"/>
      <c r="O837" s="26"/>
      <c r="P837" s="26"/>
      <c r="Q837" s="26"/>
      <c r="R837" s="26"/>
      <c r="S837" s="26"/>
      <c r="T837" s="27"/>
      <c r="AT837" s="9" t="s">
        <v>239</v>
      </c>
      <c r="AU837" s="9" t="s">
        <v>46</v>
      </c>
    </row>
    <row r="838" spans="2:51" s="7" customFormat="1" ht="12">
      <c r="B838" s="110"/>
      <c r="D838" s="107" t="s">
        <v>97</v>
      </c>
      <c r="E838" s="111" t="s">
        <v>0</v>
      </c>
      <c r="F838" s="112" t="s">
        <v>1014</v>
      </c>
      <c r="H838" s="113">
        <v>1</v>
      </c>
      <c r="I838" s="114"/>
      <c r="L838" s="110"/>
      <c r="M838" s="115"/>
      <c r="N838" s="116"/>
      <c r="O838" s="116"/>
      <c r="P838" s="116"/>
      <c r="Q838" s="116"/>
      <c r="R838" s="116"/>
      <c r="S838" s="116"/>
      <c r="T838" s="117"/>
      <c r="AT838" s="111" t="s">
        <v>97</v>
      </c>
      <c r="AU838" s="111" t="s">
        <v>46</v>
      </c>
      <c r="AV838" s="7" t="s">
        <v>46</v>
      </c>
      <c r="AW838" s="7" t="s">
        <v>22</v>
      </c>
      <c r="AX838" s="7" t="s">
        <v>43</v>
      </c>
      <c r="AY838" s="111" t="s">
        <v>86</v>
      </c>
    </row>
    <row r="839" spans="2:65" s="1" customFormat="1" ht="36" customHeight="1">
      <c r="B839" s="93"/>
      <c r="C839" s="94" t="s">
        <v>1015</v>
      </c>
      <c r="D839" s="94" t="s">
        <v>88</v>
      </c>
      <c r="E839" s="95" t="s">
        <v>526</v>
      </c>
      <c r="F839" s="96" t="s">
        <v>1016</v>
      </c>
      <c r="G839" s="97" t="s">
        <v>171</v>
      </c>
      <c r="H839" s="98">
        <v>1</v>
      </c>
      <c r="I839" s="99"/>
      <c r="J839" s="100">
        <f>ROUND(I839*H839,2)</f>
        <v>0</v>
      </c>
      <c r="K839" s="96" t="s">
        <v>0</v>
      </c>
      <c r="L839" s="18"/>
      <c r="M839" s="101" t="s">
        <v>0</v>
      </c>
      <c r="N839" s="102" t="s">
        <v>30</v>
      </c>
      <c r="O839" s="26"/>
      <c r="P839" s="103">
        <f>O839*H839</f>
        <v>0</v>
      </c>
      <c r="Q839" s="103">
        <v>0</v>
      </c>
      <c r="R839" s="103">
        <f>Q839*H839</f>
        <v>0</v>
      </c>
      <c r="S839" s="103">
        <v>0</v>
      </c>
      <c r="T839" s="104">
        <f>S839*H839</f>
        <v>0</v>
      </c>
      <c r="AR839" s="105" t="s">
        <v>176</v>
      </c>
      <c r="AT839" s="105" t="s">
        <v>88</v>
      </c>
      <c r="AU839" s="105" t="s">
        <v>46</v>
      </c>
      <c r="AY839" s="9" t="s">
        <v>86</v>
      </c>
      <c r="BE839" s="106">
        <f>IF(N839="základní",J839,0)</f>
        <v>0</v>
      </c>
      <c r="BF839" s="106">
        <f>IF(N839="snížená",J839,0)</f>
        <v>0</v>
      </c>
      <c r="BG839" s="106">
        <f>IF(N839="zákl. přenesená",J839,0)</f>
        <v>0</v>
      </c>
      <c r="BH839" s="106">
        <f>IF(N839="sníž. přenesená",J839,0)</f>
        <v>0</v>
      </c>
      <c r="BI839" s="106">
        <f>IF(N839="nulová",J839,0)</f>
        <v>0</v>
      </c>
      <c r="BJ839" s="9" t="s">
        <v>44</v>
      </c>
      <c r="BK839" s="106">
        <f>ROUND(I839*H839,2)</f>
        <v>0</v>
      </c>
      <c r="BL839" s="9" t="s">
        <v>176</v>
      </c>
      <c r="BM839" s="105" t="s">
        <v>1017</v>
      </c>
    </row>
    <row r="840" spans="2:47" s="1" customFormat="1" ht="19.5">
      <c r="B840" s="18"/>
      <c r="D840" s="107" t="s">
        <v>95</v>
      </c>
      <c r="F840" s="108" t="s">
        <v>1016</v>
      </c>
      <c r="I840" s="38"/>
      <c r="L840" s="18"/>
      <c r="M840" s="109"/>
      <c r="N840" s="26"/>
      <c r="O840" s="26"/>
      <c r="P840" s="26"/>
      <c r="Q840" s="26"/>
      <c r="R840" s="26"/>
      <c r="S840" s="26"/>
      <c r="T840" s="27"/>
      <c r="AT840" s="9" t="s">
        <v>95</v>
      </c>
      <c r="AU840" s="9" t="s">
        <v>46</v>
      </c>
    </row>
    <row r="841" spans="2:47" s="1" customFormat="1" ht="292.5">
      <c r="B841" s="18"/>
      <c r="D841" s="107" t="s">
        <v>239</v>
      </c>
      <c r="F841" s="128" t="s">
        <v>834</v>
      </c>
      <c r="I841" s="38"/>
      <c r="L841" s="18"/>
      <c r="M841" s="109"/>
      <c r="N841" s="26"/>
      <c r="O841" s="26"/>
      <c r="P841" s="26"/>
      <c r="Q841" s="26"/>
      <c r="R841" s="26"/>
      <c r="S841" s="26"/>
      <c r="T841" s="27"/>
      <c r="AT841" s="9" t="s">
        <v>239</v>
      </c>
      <c r="AU841" s="9" t="s">
        <v>46</v>
      </c>
    </row>
    <row r="842" spans="2:51" s="7" customFormat="1" ht="12">
      <c r="B842" s="110"/>
      <c r="D842" s="107" t="s">
        <v>97</v>
      </c>
      <c r="E842" s="111" t="s">
        <v>0</v>
      </c>
      <c r="F842" s="112" t="s">
        <v>1018</v>
      </c>
      <c r="H842" s="113">
        <v>1</v>
      </c>
      <c r="I842" s="114"/>
      <c r="L842" s="110"/>
      <c r="M842" s="115"/>
      <c r="N842" s="116"/>
      <c r="O842" s="116"/>
      <c r="P842" s="116"/>
      <c r="Q842" s="116"/>
      <c r="R842" s="116"/>
      <c r="S842" s="116"/>
      <c r="T842" s="117"/>
      <c r="AT842" s="111" t="s">
        <v>97</v>
      </c>
      <c r="AU842" s="111" t="s">
        <v>46</v>
      </c>
      <c r="AV842" s="7" t="s">
        <v>46</v>
      </c>
      <c r="AW842" s="7" t="s">
        <v>22</v>
      </c>
      <c r="AX842" s="7" t="s">
        <v>43</v>
      </c>
      <c r="AY842" s="111" t="s">
        <v>86</v>
      </c>
    </row>
    <row r="843" spans="2:65" s="1" customFormat="1" ht="36" customHeight="1">
      <c r="B843" s="93"/>
      <c r="C843" s="94" t="s">
        <v>1019</v>
      </c>
      <c r="D843" s="94" t="s">
        <v>88</v>
      </c>
      <c r="E843" s="95" t="s">
        <v>532</v>
      </c>
      <c r="F843" s="96" t="s">
        <v>1020</v>
      </c>
      <c r="G843" s="97" t="s">
        <v>171</v>
      </c>
      <c r="H843" s="98">
        <v>1</v>
      </c>
      <c r="I843" s="99"/>
      <c r="J843" s="100">
        <f>ROUND(I843*H843,2)</f>
        <v>0</v>
      </c>
      <c r="K843" s="96" t="s">
        <v>0</v>
      </c>
      <c r="L843" s="18"/>
      <c r="M843" s="101" t="s">
        <v>0</v>
      </c>
      <c r="N843" s="102" t="s">
        <v>30</v>
      </c>
      <c r="O843" s="26"/>
      <c r="P843" s="103">
        <f>O843*H843</f>
        <v>0</v>
      </c>
      <c r="Q843" s="103">
        <v>0</v>
      </c>
      <c r="R843" s="103">
        <f>Q843*H843</f>
        <v>0</v>
      </c>
      <c r="S843" s="103">
        <v>0</v>
      </c>
      <c r="T843" s="104">
        <f>S843*H843</f>
        <v>0</v>
      </c>
      <c r="AR843" s="105" t="s">
        <v>176</v>
      </c>
      <c r="AT843" s="105" t="s">
        <v>88</v>
      </c>
      <c r="AU843" s="105" t="s">
        <v>46</v>
      </c>
      <c r="AY843" s="9" t="s">
        <v>86</v>
      </c>
      <c r="BE843" s="106">
        <f>IF(N843="základní",J843,0)</f>
        <v>0</v>
      </c>
      <c r="BF843" s="106">
        <f>IF(N843="snížená",J843,0)</f>
        <v>0</v>
      </c>
      <c r="BG843" s="106">
        <f>IF(N843="zákl. přenesená",J843,0)</f>
        <v>0</v>
      </c>
      <c r="BH843" s="106">
        <f>IF(N843="sníž. přenesená",J843,0)</f>
        <v>0</v>
      </c>
      <c r="BI843" s="106">
        <f>IF(N843="nulová",J843,0)</f>
        <v>0</v>
      </c>
      <c r="BJ843" s="9" t="s">
        <v>44</v>
      </c>
      <c r="BK843" s="106">
        <f>ROUND(I843*H843,2)</f>
        <v>0</v>
      </c>
      <c r="BL843" s="9" t="s">
        <v>176</v>
      </c>
      <c r="BM843" s="105" t="s">
        <v>1021</v>
      </c>
    </row>
    <row r="844" spans="2:47" s="1" customFormat="1" ht="19.5">
      <c r="B844" s="18"/>
      <c r="D844" s="107" t="s">
        <v>95</v>
      </c>
      <c r="F844" s="108" t="s">
        <v>1020</v>
      </c>
      <c r="I844" s="38"/>
      <c r="L844" s="18"/>
      <c r="M844" s="109"/>
      <c r="N844" s="26"/>
      <c r="O844" s="26"/>
      <c r="P844" s="26"/>
      <c r="Q844" s="26"/>
      <c r="R844" s="26"/>
      <c r="S844" s="26"/>
      <c r="T844" s="27"/>
      <c r="AT844" s="9" t="s">
        <v>95</v>
      </c>
      <c r="AU844" s="9" t="s">
        <v>46</v>
      </c>
    </row>
    <row r="845" spans="2:47" s="1" customFormat="1" ht="292.5">
      <c r="B845" s="18"/>
      <c r="D845" s="107" t="s">
        <v>239</v>
      </c>
      <c r="F845" s="128" t="s">
        <v>834</v>
      </c>
      <c r="I845" s="38"/>
      <c r="L845" s="18"/>
      <c r="M845" s="109"/>
      <c r="N845" s="26"/>
      <c r="O845" s="26"/>
      <c r="P845" s="26"/>
      <c r="Q845" s="26"/>
      <c r="R845" s="26"/>
      <c r="S845" s="26"/>
      <c r="T845" s="27"/>
      <c r="AT845" s="9" t="s">
        <v>239</v>
      </c>
      <c r="AU845" s="9" t="s">
        <v>46</v>
      </c>
    </row>
    <row r="846" spans="2:51" s="7" customFormat="1" ht="12">
      <c r="B846" s="110"/>
      <c r="D846" s="107" t="s">
        <v>97</v>
      </c>
      <c r="E846" s="111" t="s">
        <v>0</v>
      </c>
      <c r="F846" s="112" t="s">
        <v>1022</v>
      </c>
      <c r="H846" s="113">
        <v>1</v>
      </c>
      <c r="I846" s="114"/>
      <c r="L846" s="110"/>
      <c r="M846" s="115"/>
      <c r="N846" s="116"/>
      <c r="O846" s="116"/>
      <c r="P846" s="116"/>
      <c r="Q846" s="116"/>
      <c r="R846" s="116"/>
      <c r="S846" s="116"/>
      <c r="T846" s="117"/>
      <c r="AT846" s="111" t="s">
        <v>97</v>
      </c>
      <c r="AU846" s="111" t="s">
        <v>46</v>
      </c>
      <c r="AV846" s="7" t="s">
        <v>46</v>
      </c>
      <c r="AW846" s="7" t="s">
        <v>22</v>
      </c>
      <c r="AX846" s="7" t="s">
        <v>43</v>
      </c>
      <c r="AY846" s="111" t="s">
        <v>86</v>
      </c>
    </row>
    <row r="847" spans="2:65" s="1" customFormat="1" ht="36" customHeight="1">
      <c r="B847" s="93"/>
      <c r="C847" s="94" t="s">
        <v>1023</v>
      </c>
      <c r="D847" s="94" t="s">
        <v>88</v>
      </c>
      <c r="E847" s="95" t="s">
        <v>540</v>
      </c>
      <c r="F847" s="96" t="s">
        <v>1024</v>
      </c>
      <c r="G847" s="97" t="s">
        <v>171</v>
      </c>
      <c r="H847" s="98">
        <v>1</v>
      </c>
      <c r="I847" s="99"/>
      <c r="J847" s="100">
        <f>ROUND(I847*H847,2)</f>
        <v>0</v>
      </c>
      <c r="K847" s="96" t="s">
        <v>0</v>
      </c>
      <c r="L847" s="18"/>
      <c r="M847" s="101" t="s">
        <v>0</v>
      </c>
      <c r="N847" s="102" t="s">
        <v>30</v>
      </c>
      <c r="O847" s="26"/>
      <c r="P847" s="103">
        <f>O847*H847</f>
        <v>0</v>
      </c>
      <c r="Q847" s="103">
        <v>0</v>
      </c>
      <c r="R847" s="103">
        <f>Q847*H847</f>
        <v>0</v>
      </c>
      <c r="S847" s="103">
        <v>0</v>
      </c>
      <c r="T847" s="104">
        <f>S847*H847</f>
        <v>0</v>
      </c>
      <c r="AR847" s="105" t="s">
        <v>176</v>
      </c>
      <c r="AT847" s="105" t="s">
        <v>88</v>
      </c>
      <c r="AU847" s="105" t="s">
        <v>46</v>
      </c>
      <c r="AY847" s="9" t="s">
        <v>86</v>
      </c>
      <c r="BE847" s="106">
        <f>IF(N847="základní",J847,0)</f>
        <v>0</v>
      </c>
      <c r="BF847" s="106">
        <f>IF(N847="snížená",J847,0)</f>
        <v>0</v>
      </c>
      <c r="BG847" s="106">
        <f>IF(N847="zákl. přenesená",J847,0)</f>
        <v>0</v>
      </c>
      <c r="BH847" s="106">
        <f>IF(N847="sníž. přenesená",J847,0)</f>
        <v>0</v>
      </c>
      <c r="BI847" s="106">
        <f>IF(N847="nulová",J847,0)</f>
        <v>0</v>
      </c>
      <c r="BJ847" s="9" t="s">
        <v>44</v>
      </c>
      <c r="BK847" s="106">
        <f>ROUND(I847*H847,2)</f>
        <v>0</v>
      </c>
      <c r="BL847" s="9" t="s">
        <v>176</v>
      </c>
      <c r="BM847" s="105" t="s">
        <v>1025</v>
      </c>
    </row>
    <row r="848" spans="2:47" s="1" customFormat="1" ht="19.5">
      <c r="B848" s="18"/>
      <c r="D848" s="107" t="s">
        <v>95</v>
      </c>
      <c r="F848" s="108" t="s">
        <v>1024</v>
      </c>
      <c r="I848" s="38"/>
      <c r="L848" s="18"/>
      <c r="M848" s="109"/>
      <c r="N848" s="26"/>
      <c r="O848" s="26"/>
      <c r="P848" s="26"/>
      <c r="Q848" s="26"/>
      <c r="R848" s="26"/>
      <c r="S848" s="26"/>
      <c r="T848" s="27"/>
      <c r="AT848" s="9" t="s">
        <v>95</v>
      </c>
      <c r="AU848" s="9" t="s">
        <v>46</v>
      </c>
    </row>
    <row r="849" spans="2:47" s="1" customFormat="1" ht="292.5">
      <c r="B849" s="18"/>
      <c r="D849" s="107" t="s">
        <v>239</v>
      </c>
      <c r="F849" s="128" t="s">
        <v>834</v>
      </c>
      <c r="I849" s="38"/>
      <c r="L849" s="18"/>
      <c r="M849" s="109"/>
      <c r="N849" s="26"/>
      <c r="O849" s="26"/>
      <c r="P849" s="26"/>
      <c r="Q849" s="26"/>
      <c r="R849" s="26"/>
      <c r="S849" s="26"/>
      <c r="T849" s="27"/>
      <c r="AT849" s="9" t="s">
        <v>239</v>
      </c>
      <c r="AU849" s="9" t="s">
        <v>46</v>
      </c>
    </row>
    <row r="850" spans="2:51" s="7" customFormat="1" ht="12">
      <c r="B850" s="110"/>
      <c r="D850" s="107" t="s">
        <v>97</v>
      </c>
      <c r="E850" s="111" t="s">
        <v>0</v>
      </c>
      <c r="F850" s="112" t="s">
        <v>1026</v>
      </c>
      <c r="H850" s="113">
        <v>1</v>
      </c>
      <c r="I850" s="114"/>
      <c r="L850" s="110"/>
      <c r="M850" s="115"/>
      <c r="N850" s="116"/>
      <c r="O850" s="116"/>
      <c r="P850" s="116"/>
      <c r="Q850" s="116"/>
      <c r="R850" s="116"/>
      <c r="S850" s="116"/>
      <c r="T850" s="117"/>
      <c r="AT850" s="111" t="s">
        <v>97</v>
      </c>
      <c r="AU850" s="111" t="s">
        <v>46</v>
      </c>
      <c r="AV850" s="7" t="s">
        <v>46</v>
      </c>
      <c r="AW850" s="7" t="s">
        <v>22</v>
      </c>
      <c r="AX850" s="7" t="s">
        <v>43</v>
      </c>
      <c r="AY850" s="111" t="s">
        <v>86</v>
      </c>
    </row>
    <row r="851" spans="2:65" s="1" customFormat="1" ht="36" customHeight="1">
      <c r="B851" s="93"/>
      <c r="C851" s="94" t="s">
        <v>1027</v>
      </c>
      <c r="D851" s="94" t="s">
        <v>88</v>
      </c>
      <c r="E851" s="95" t="s">
        <v>548</v>
      </c>
      <c r="F851" s="96" t="s">
        <v>1028</v>
      </c>
      <c r="G851" s="97" t="s">
        <v>171</v>
      </c>
      <c r="H851" s="98">
        <v>1</v>
      </c>
      <c r="I851" s="99"/>
      <c r="J851" s="100">
        <f>ROUND(I851*H851,2)</f>
        <v>0</v>
      </c>
      <c r="K851" s="96" t="s">
        <v>0</v>
      </c>
      <c r="L851" s="18"/>
      <c r="M851" s="101" t="s">
        <v>0</v>
      </c>
      <c r="N851" s="102" t="s">
        <v>30</v>
      </c>
      <c r="O851" s="26"/>
      <c r="P851" s="103">
        <f>O851*H851</f>
        <v>0</v>
      </c>
      <c r="Q851" s="103">
        <v>0</v>
      </c>
      <c r="R851" s="103">
        <f>Q851*H851</f>
        <v>0</v>
      </c>
      <c r="S851" s="103">
        <v>0</v>
      </c>
      <c r="T851" s="104">
        <f>S851*H851</f>
        <v>0</v>
      </c>
      <c r="AR851" s="105" t="s">
        <v>176</v>
      </c>
      <c r="AT851" s="105" t="s">
        <v>88</v>
      </c>
      <c r="AU851" s="105" t="s">
        <v>46</v>
      </c>
      <c r="AY851" s="9" t="s">
        <v>86</v>
      </c>
      <c r="BE851" s="106">
        <f>IF(N851="základní",J851,0)</f>
        <v>0</v>
      </c>
      <c r="BF851" s="106">
        <f>IF(N851="snížená",J851,0)</f>
        <v>0</v>
      </c>
      <c r="BG851" s="106">
        <f>IF(N851="zákl. přenesená",J851,0)</f>
        <v>0</v>
      </c>
      <c r="BH851" s="106">
        <f>IF(N851="sníž. přenesená",J851,0)</f>
        <v>0</v>
      </c>
      <c r="BI851" s="106">
        <f>IF(N851="nulová",J851,0)</f>
        <v>0</v>
      </c>
      <c r="BJ851" s="9" t="s">
        <v>44</v>
      </c>
      <c r="BK851" s="106">
        <f>ROUND(I851*H851,2)</f>
        <v>0</v>
      </c>
      <c r="BL851" s="9" t="s">
        <v>176</v>
      </c>
      <c r="BM851" s="105" t="s">
        <v>1029</v>
      </c>
    </row>
    <row r="852" spans="2:47" s="1" customFormat="1" ht="19.5">
      <c r="B852" s="18"/>
      <c r="D852" s="107" t="s">
        <v>95</v>
      </c>
      <c r="F852" s="108" t="s">
        <v>1028</v>
      </c>
      <c r="I852" s="38"/>
      <c r="L852" s="18"/>
      <c r="M852" s="109"/>
      <c r="N852" s="26"/>
      <c r="O852" s="26"/>
      <c r="P852" s="26"/>
      <c r="Q852" s="26"/>
      <c r="R852" s="26"/>
      <c r="S852" s="26"/>
      <c r="T852" s="27"/>
      <c r="AT852" s="9" t="s">
        <v>95</v>
      </c>
      <c r="AU852" s="9" t="s">
        <v>46</v>
      </c>
    </row>
    <row r="853" spans="2:47" s="1" customFormat="1" ht="292.5">
      <c r="B853" s="18"/>
      <c r="D853" s="107" t="s">
        <v>239</v>
      </c>
      <c r="F853" s="128" t="s">
        <v>834</v>
      </c>
      <c r="I853" s="38"/>
      <c r="L853" s="18"/>
      <c r="M853" s="109"/>
      <c r="N853" s="26"/>
      <c r="O853" s="26"/>
      <c r="P853" s="26"/>
      <c r="Q853" s="26"/>
      <c r="R853" s="26"/>
      <c r="S853" s="26"/>
      <c r="T853" s="27"/>
      <c r="AT853" s="9" t="s">
        <v>239</v>
      </c>
      <c r="AU853" s="9" t="s">
        <v>46</v>
      </c>
    </row>
    <row r="854" spans="2:51" s="7" customFormat="1" ht="12">
      <c r="B854" s="110"/>
      <c r="D854" s="107" t="s">
        <v>97</v>
      </c>
      <c r="E854" s="111" t="s">
        <v>0</v>
      </c>
      <c r="F854" s="112" t="s">
        <v>1030</v>
      </c>
      <c r="H854" s="113">
        <v>1</v>
      </c>
      <c r="I854" s="114"/>
      <c r="L854" s="110"/>
      <c r="M854" s="115"/>
      <c r="N854" s="116"/>
      <c r="O854" s="116"/>
      <c r="P854" s="116"/>
      <c r="Q854" s="116"/>
      <c r="R854" s="116"/>
      <c r="S854" s="116"/>
      <c r="T854" s="117"/>
      <c r="AT854" s="111" t="s">
        <v>97</v>
      </c>
      <c r="AU854" s="111" t="s">
        <v>46</v>
      </c>
      <c r="AV854" s="7" t="s">
        <v>46</v>
      </c>
      <c r="AW854" s="7" t="s">
        <v>22</v>
      </c>
      <c r="AX854" s="7" t="s">
        <v>43</v>
      </c>
      <c r="AY854" s="111" t="s">
        <v>86</v>
      </c>
    </row>
    <row r="855" spans="2:65" s="1" customFormat="1" ht="36" customHeight="1">
      <c r="B855" s="93"/>
      <c r="C855" s="94" t="s">
        <v>1031</v>
      </c>
      <c r="D855" s="94" t="s">
        <v>88</v>
      </c>
      <c r="E855" s="95" t="s">
        <v>560</v>
      </c>
      <c r="F855" s="96" t="s">
        <v>1032</v>
      </c>
      <c r="G855" s="97" t="s">
        <v>171</v>
      </c>
      <c r="H855" s="98">
        <v>1</v>
      </c>
      <c r="I855" s="99"/>
      <c r="J855" s="100">
        <f>ROUND(I855*H855,2)</f>
        <v>0</v>
      </c>
      <c r="K855" s="96" t="s">
        <v>0</v>
      </c>
      <c r="L855" s="18"/>
      <c r="M855" s="101" t="s">
        <v>0</v>
      </c>
      <c r="N855" s="102" t="s">
        <v>30</v>
      </c>
      <c r="O855" s="26"/>
      <c r="P855" s="103">
        <f>O855*H855</f>
        <v>0</v>
      </c>
      <c r="Q855" s="103">
        <v>0</v>
      </c>
      <c r="R855" s="103">
        <f>Q855*H855</f>
        <v>0</v>
      </c>
      <c r="S855" s="103">
        <v>0</v>
      </c>
      <c r="T855" s="104">
        <f>S855*H855</f>
        <v>0</v>
      </c>
      <c r="AR855" s="105" t="s">
        <v>176</v>
      </c>
      <c r="AT855" s="105" t="s">
        <v>88</v>
      </c>
      <c r="AU855" s="105" t="s">
        <v>46</v>
      </c>
      <c r="AY855" s="9" t="s">
        <v>86</v>
      </c>
      <c r="BE855" s="106">
        <f>IF(N855="základní",J855,0)</f>
        <v>0</v>
      </c>
      <c r="BF855" s="106">
        <f>IF(N855="snížená",J855,0)</f>
        <v>0</v>
      </c>
      <c r="BG855" s="106">
        <f>IF(N855="zákl. přenesená",J855,0)</f>
        <v>0</v>
      </c>
      <c r="BH855" s="106">
        <f>IF(N855="sníž. přenesená",J855,0)</f>
        <v>0</v>
      </c>
      <c r="BI855" s="106">
        <f>IF(N855="nulová",J855,0)</f>
        <v>0</v>
      </c>
      <c r="BJ855" s="9" t="s">
        <v>44</v>
      </c>
      <c r="BK855" s="106">
        <f>ROUND(I855*H855,2)</f>
        <v>0</v>
      </c>
      <c r="BL855" s="9" t="s">
        <v>176</v>
      </c>
      <c r="BM855" s="105" t="s">
        <v>1033</v>
      </c>
    </row>
    <row r="856" spans="2:47" s="1" customFormat="1" ht="19.5">
      <c r="B856" s="18"/>
      <c r="D856" s="107" t="s">
        <v>95</v>
      </c>
      <c r="F856" s="108" t="s">
        <v>1032</v>
      </c>
      <c r="I856" s="38"/>
      <c r="L856" s="18"/>
      <c r="M856" s="109"/>
      <c r="N856" s="26"/>
      <c r="O856" s="26"/>
      <c r="P856" s="26"/>
      <c r="Q856" s="26"/>
      <c r="R856" s="26"/>
      <c r="S856" s="26"/>
      <c r="T856" s="27"/>
      <c r="AT856" s="9" t="s">
        <v>95</v>
      </c>
      <c r="AU856" s="9" t="s">
        <v>46</v>
      </c>
    </row>
    <row r="857" spans="2:47" s="1" customFormat="1" ht="292.5">
      <c r="B857" s="18"/>
      <c r="D857" s="107" t="s">
        <v>239</v>
      </c>
      <c r="F857" s="128" t="s">
        <v>834</v>
      </c>
      <c r="I857" s="38"/>
      <c r="L857" s="18"/>
      <c r="M857" s="109"/>
      <c r="N857" s="26"/>
      <c r="O857" s="26"/>
      <c r="P857" s="26"/>
      <c r="Q857" s="26"/>
      <c r="R857" s="26"/>
      <c r="S857" s="26"/>
      <c r="T857" s="27"/>
      <c r="AT857" s="9" t="s">
        <v>239</v>
      </c>
      <c r="AU857" s="9" t="s">
        <v>46</v>
      </c>
    </row>
    <row r="858" spans="2:51" s="7" customFormat="1" ht="12">
      <c r="B858" s="110"/>
      <c r="D858" s="107" t="s">
        <v>97</v>
      </c>
      <c r="E858" s="111" t="s">
        <v>0</v>
      </c>
      <c r="F858" s="112" t="s">
        <v>1034</v>
      </c>
      <c r="H858" s="113">
        <v>1</v>
      </c>
      <c r="I858" s="114"/>
      <c r="L858" s="110"/>
      <c r="M858" s="115"/>
      <c r="N858" s="116"/>
      <c r="O858" s="116"/>
      <c r="P858" s="116"/>
      <c r="Q858" s="116"/>
      <c r="R858" s="116"/>
      <c r="S858" s="116"/>
      <c r="T858" s="117"/>
      <c r="AT858" s="111" t="s">
        <v>97</v>
      </c>
      <c r="AU858" s="111" t="s">
        <v>46</v>
      </c>
      <c r="AV858" s="7" t="s">
        <v>46</v>
      </c>
      <c r="AW858" s="7" t="s">
        <v>22</v>
      </c>
      <c r="AX858" s="7" t="s">
        <v>43</v>
      </c>
      <c r="AY858" s="111" t="s">
        <v>86</v>
      </c>
    </row>
    <row r="859" spans="2:65" s="1" customFormat="1" ht="36" customHeight="1">
      <c r="B859" s="93"/>
      <c r="C859" s="94" t="s">
        <v>1035</v>
      </c>
      <c r="D859" s="94" t="s">
        <v>88</v>
      </c>
      <c r="E859" s="95" t="s">
        <v>573</v>
      </c>
      <c r="F859" s="96" t="s">
        <v>1036</v>
      </c>
      <c r="G859" s="97" t="s">
        <v>171</v>
      </c>
      <c r="H859" s="98">
        <v>1</v>
      </c>
      <c r="I859" s="99"/>
      <c r="J859" s="100">
        <f>ROUND(I859*H859,2)</f>
        <v>0</v>
      </c>
      <c r="K859" s="96" t="s">
        <v>0</v>
      </c>
      <c r="L859" s="18"/>
      <c r="M859" s="101" t="s">
        <v>0</v>
      </c>
      <c r="N859" s="102" t="s">
        <v>30</v>
      </c>
      <c r="O859" s="26"/>
      <c r="P859" s="103">
        <f>O859*H859</f>
        <v>0</v>
      </c>
      <c r="Q859" s="103">
        <v>0</v>
      </c>
      <c r="R859" s="103">
        <f>Q859*H859</f>
        <v>0</v>
      </c>
      <c r="S859" s="103">
        <v>0</v>
      </c>
      <c r="T859" s="104">
        <f>S859*H859</f>
        <v>0</v>
      </c>
      <c r="AR859" s="105" t="s">
        <v>176</v>
      </c>
      <c r="AT859" s="105" t="s">
        <v>88</v>
      </c>
      <c r="AU859" s="105" t="s">
        <v>46</v>
      </c>
      <c r="AY859" s="9" t="s">
        <v>86</v>
      </c>
      <c r="BE859" s="106">
        <f>IF(N859="základní",J859,0)</f>
        <v>0</v>
      </c>
      <c r="BF859" s="106">
        <f>IF(N859="snížená",J859,0)</f>
        <v>0</v>
      </c>
      <c r="BG859" s="106">
        <f>IF(N859="zákl. přenesená",J859,0)</f>
        <v>0</v>
      </c>
      <c r="BH859" s="106">
        <f>IF(N859="sníž. přenesená",J859,0)</f>
        <v>0</v>
      </c>
      <c r="BI859" s="106">
        <f>IF(N859="nulová",J859,0)</f>
        <v>0</v>
      </c>
      <c r="BJ859" s="9" t="s">
        <v>44</v>
      </c>
      <c r="BK859" s="106">
        <f>ROUND(I859*H859,2)</f>
        <v>0</v>
      </c>
      <c r="BL859" s="9" t="s">
        <v>176</v>
      </c>
      <c r="BM859" s="105" t="s">
        <v>1037</v>
      </c>
    </row>
    <row r="860" spans="2:47" s="1" customFormat="1" ht="19.5">
      <c r="B860" s="18"/>
      <c r="D860" s="107" t="s">
        <v>95</v>
      </c>
      <c r="F860" s="108" t="s">
        <v>1036</v>
      </c>
      <c r="I860" s="38"/>
      <c r="L860" s="18"/>
      <c r="M860" s="109"/>
      <c r="N860" s="26"/>
      <c r="O860" s="26"/>
      <c r="P860" s="26"/>
      <c r="Q860" s="26"/>
      <c r="R860" s="26"/>
      <c r="S860" s="26"/>
      <c r="T860" s="27"/>
      <c r="AT860" s="9" t="s">
        <v>95</v>
      </c>
      <c r="AU860" s="9" t="s">
        <v>46</v>
      </c>
    </row>
    <row r="861" spans="2:47" s="1" customFormat="1" ht="292.5">
      <c r="B861" s="18"/>
      <c r="D861" s="107" t="s">
        <v>239</v>
      </c>
      <c r="F861" s="128" t="s">
        <v>834</v>
      </c>
      <c r="I861" s="38"/>
      <c r="L861" s="18"/>
      <c r="M861" s="109"/>
      <c r="N861" s="26"/>
      <c r="O861" s="26"/>
      <c r="P861" s="26"/>
      <c r="Q861" s="26"/>
      <c r="R861" s="26"/>
      <c r="S861" s="26"/>
      <c r="T861" s="27"/>
      <c r="AT861" s="9" t="s">
        <v>239</v>
      </c>
      <c r="AU861" s="9" t="s">
        <v>46</v>
      </c>
    </row>
    <row r="862" spans="2:51" s="7" customFormat="1" ht="12">
      <c r="B862" s="110"/>
      <c r="D862" s="107" t="s">
        <v>97</v>
      </c>
      <c r="E862" s="111" t="s">
        <v>0</v>
      </c>
      <c r="F862" s="112" t="s">
        <v>1038</v>
      </c>
      <c r="H862" s="113">
        <v>1</v>
      </c>
      <c r="I862" s="114"/>
      <c r="L862" s="110"/>
      <c r="M862" s="115"/>
      <c r="N862" s="116"/>
      <c r="O862" s="116"/>
      <c r="P862" s="116"/>
      <c r="Q862" s="116"/>
      <c r="R862" s="116"/>
      <c r="S862" s="116"/>
      <c r="T862" s="117"/>
      <c r="AT862" s="111" t="s">
        <v>97</v>
      </c>
      <c r="AU862" s="111" t="s">
        <v>46</v>
      </c>
      <c r="AV862" s="7" t="s">
        <v>46</v>
      </c>
      <c r="AW862" s="7" t="s">
        <v>22</v>
      </c>
      <c r="AX862" s="7" t="s">
        <v>43</v>
      </c>
      <c r="AY862" s="111" t="s">
        <v>86</v>
      </c>
    </row>
    <row r="863" spans="2:65" s="1" customFormat="1" ht="36" customHeight="1">
      <c r="B863" s="93"/>
      <c r="C863" s="94" t="s">
        <v>1039</v>
      </c>
      <c r="D863" s="94" t="s">
        <v>88</v>
      </c>
      <c r="E863" s="95" t="s">
        <v>681</v>
      </c>
      <c r="F863" s="96" t="s">
        <v>1040</v>
      </c>
      <c r="G863" s="97" t="s">
        <v>171</v>
      </c>
      <c r="H863" s="98">
        <v>1</v>
      </c>
      <c r="I863" s="99"/>
      <c r="J863" s="100">
        <f>ROUND(I863*H863,2)</f>
        <v>0</v>
      </c>
      <c r="K863" s="96" t="s">
        <v>0</v>
      </c>
      <c r="L863" s="18"/>
      <c r="M863" s="101" t="s">
        <v>0</v>
      </c>
      <c r="N863" s="102" t="s">
        <v>30</v>
      </c>
      <c r="O863" s="26"/>
      <c r="P863" s="103">
        <f>O863*H863</f>
        <v>0</v>
      </c>
      <c r="Q863" s="103">
        <v>0</v>
      </c>
      <c r="R863" s="103">
        <f>Q863*H863</f>
        <v>0</v>
      </c>
      <c r="S863" s="103">
        <v>0</v>
      </c>
      <c r="T863" s="104">
        <f>S863*H863</f>
        <v>0</v>
      </c>
      <c r="AR863" s="105" t="s">
        <v>176</v>
      </c>
      <c r="AT863" s="105" t="s">
        <v>88</v>
      </c>
      <c r="AU863" s="105" t="s">
        <v>46</v>
      </c>
      <c r="AY863" s="9" t="s">
        <v>86</v>
      </c>
      <c r="BE863" s="106">
        <f>IF(N863="základní",J863,0)</f>
        <v>0</v>
      </c>
      <c r="BF863" s="106">
        <f>IF(N863="snížená",J863,0)</f>
        <v>0</v>
      </c>
      <c r="BG863" s="106">
        <f>IF(N863="zákl. přenesená",J863,0)</f>
        <v>0</v>
      </c>
      <c r="BH863" s="106">
        <f>IF(N863="sníž. přenesená",J863,0)</f>
        <v>0</v>
      </c>
      <c r="BI863" s="106">
        <f>IF(N863="nulová",J863,0)</f>
        <v>0</v>
      </c>
      <c r="BJ863" s="9" t="s">
        <v>44</v>
      </c>
      <c r="BK863" s="106">
        <f>ROUND(I863*H863,2)</f>
        <v>0</v>
      </c>
      <c r="BL863" s="9" t="s">
        <v>176</v>
      </c>
      <c r="BM863" s="105" t="s">
        <v>1041</v>
      </c>
    </row>
    <row r="864" spans="2:47" s="1" customFormat="1" ht="19.5">
      <c r="B864" s="18"/>
      <c r="D864" s="107" t="s">
        <v>95</v>
      </c>
      <c r="F864" s="108" t="s">
        <v>1040</v>
      </c>
      <c r="I864" s="38"/>
      <c r="L864" s="18"/>
      <c r="M864" s="109"/>
      <c r="N864" s="26"/>
      <c r="O864" s="26"/>
      <c r="P864" s="26"/>
      <c r="Q864" s="26"/>
      <c r="R864" s="26"/>
      <c r="S864" s="26"/>
      <c r="T864" s="27"/>
      <c r="AT864" s="9" t="s">
        <v>95</v>
      </c>
      <c r="AU864" s="9" t="s">
        <v>46</v>
      </c>
    </row>
    <row r="865" spans="2:47" s="1" customFormat="1" ht="292.5">
      <c r="B865" s="18"/>
      <c r="D865" s="107" t="s">
        <v>239</v>
      </c>
      <c r="F865" s="128" t="s">
        <v>834</v>
      </c>
      <c r="I865" s="38"/>
      <c r="L865" s="18"/>
      <c r="M865" s="109"/>
      <c r="N865" s="26"/>
      <c r="O865" s="26"/>
      <c r="P865" s="26"/>
      <c r="Q865" s="26"/>
      <c r="R865" s="26"/>
      <c r="S865" s="26"/>
      <c r="T865" s="27"/>
      <c r="AT865" s="9" t="s">
        <v>239</v>
      </c>
      <c r="AU865" s="9" t="s">
        <v>46</v>
      </c>
    </row>
    <row r="866" spans="2:51" s="7" customFormat="1" ht="12">
      <c r="B866" s="110"/>
      <c r="D866" s="107" t="s">
        <v>97</v>
      </c>
      <c r="E866" s="111" t="s">
        <v>0</v>
      </c>
      <c r="F866" s="112" t="s">
        <v>1042</v>
      </c>
      <c r="H866" s="113">
        <v>1</v>
      </c>
      <c r="I866" s="114"/>
      <c r="L866" s="110"/>
      <c r="M866" s="115"/>
      <c r="N866" s="116"/>
      <c r="O866" s="116"/>
      <c r="P866" s="116"/>
      <c r="Q866" s="116"/>
      <c r="R866" s="116"/>
      <c r="S866" s="116"/>
      <c r="T866" s="117"/>
      <c r="AT866" s="111" t="s">
        <v>97</v>
      </c>
      <c r="AU866" s="111" t="s">
        <v>46</v>
      </c>
      <c r="AV866" s="7" t="s">
        <v>46</v>
      </c>
      <c r="AW866" s="7" t="s">
        <v>22</v>
      </c>
      <c r="AX866" s="7" t="s">
        <v>43</v>
      </c>
      <c r="AY866" s="111" t="s">
        <v>86</v>
      </c>
    </row>
    <row r="867" spans="2:65" s="1" customFormat="1" ht="36" customHeight="1">
      <c r="B867" s="93"/>
      <c r="C867" s="94" t="s">
        <v>1043</v>
      </c>
      <c r="D867" s="94" t="s">
        <v>88</v>
      </c>
      <c r="E867" s="95" t="s">
        <v>768</v>
      </c>
      <c r="F867" s="96" t="s">
        <v>1044</v>
      </c>
      <c r="G867" s="97" t="s">
        <v>171</v>
      </c>
      <c r="H867" s="98">
        <v>1</v>
      </c>
      <c r="I867" s="99"/>
      <c r="J867" s="100">
        <f>ROUND(I867*H867,2)</f>
        <v>0</v>
      </c>
      <c r="K867" s="96" t="s">
        <v>0</v>
      </c>
      <c r="L867" s="18"/>
      <c r="M867" s="101" t="s">
        <v>0</v>
      </c>
      <c r="N867" s="102" t="s">
        <v>30</v>
      </c>
      <c r="O867" s="26"/>
      <c r="P867" s="103">
        <f>O867*H867</f>
        <v>0</v>
      </c>
      <c r="Q867" s="103">
        <v>0</v>
      </c>
      <c r="R867" s="103">
        <f>Q867*H867</f>
        <v>0</v>
      </c>
      <c r="S867" s="103">
        <v>0</v>
      </c>
      <c r="T867" s="104">
        <f>S867*H867</f>
        <v>0</v>
      </c>
      <c r="AR867" s="105" t="s">
        <v>176</v>
      </c>
      <c r="AT867" s="105" t="s">
        <v>88</v>
      </c>
      <c r="AU867" s="105" t="s">
        <v>46</v>
      </c>
      <c r="AY867" s="9" t="s">
        <v>86</v>
      </c>
      <c r="BE867" s="106">
        <f>IF(N867="základní",J867,0)</f>
        <v>0</v>
      </c>
      <c r="BF867" s="106">
        <f>IF(N867="snížená",J867,0)</f>
        <v>0</v>
      </c>
      <c r="BG867" s="106">
        <f>IF(N867="zákl. přenesená",J867,0)</f>
        <v>0</v>
      </c>
      <c r="BH867" s="106">
        <f>IF(N867="sníž. přenesená",J867,0)</f>
        <v>0</v>
      </c>
      <c r="BI867" s="106">
        <f>IF(N867="nulová",J867,0)</f>
        <v>0</v>
      </c>
      <c r="BJ867" s="9" t="s">
        <v>44</v>
      </c>
      <c r="BK867" s="106">
        <f>ROUND(I867*H867,2)</f>
        <v>0</v>
      </c>
      <c r="BL867" s="9" t="s">
        <v>176</v>
      </c>
      <c r="BM867" s="105" t="s">
        <v>1045</v>
      </c>
    </row>
    <row r="868" spans="2:47" s="1" customFormat="1" ht="19.5">
      <c r="B868" s="18"/>
      <c r="D868" s="107" t="s">
        <v>95</v>
      </c>
      <c r="F868" s="108" t="s">
        <v>1044</v>
      </c>
      <c r="I868" s="38"/>
      <c r="L868" s="18"/>
      <c r="M868" s="109"/>
      <c r="N868" s="26"/>
      <c r="O868" s="26"/>
      <c r="P868" s="26"/>
      <c r="Q868" s="26"/>
      <c r="R868" s="26"/>
      <c r="S868" s="26"/>
      <c r="T868" s="27"/>
      <c r="AT868" s="9" t="s">
        <v>95</v>
      </c>
      <c r="AU868" s="9" t="s">
        <v>46</v>
      </c>
    </row>
    <row r="869" spans="2:47" s="1" customFormat="1" ht="292.5">
      <c r="B869" s="18"/>
      <c r="D869" s="107" t="s">
        <v>239</v>
      </c>
      <c r="F869" s="128" t="s">
        <v>834</v>
      </c>
      <c r="I869" s="38"/>
      <c r="L869" s="18"/>
      <c r="M869" s="109"/>
      <c r="N869" s="26"/>
      <c r="O869" s="26"/>
      <c r="P869" s="26"/>
      <c r="Q869" s="26"/>
      <c r="R869" s="26"/>
      <c r="S869" s="26"/>
      <c r="T869" s="27"/>
      <c r="AT869" s="9" t="s">
        <v>239</v>
      </c>
      <c r="AU869" s="9" t="s">
        <v>46</v>
      </c>
    </row>
    <row r="870" spans="2:51" s="7" customFormat="1" ht="12">
      <c r="B870" s="110"/>
      <c r="D870" s="107" t="s">
        <v>97</v>
      </c>
      <c r="E870" s="111" t="s">
        <v>0</v>
      </c>
      <c r="F870" s="112" t="s">
        <v>1046</v>
      </c>
      <c r="H870" s="113">
        <v>1</v>
      </c>
      <c r="I870" s="114"/>
      <c r="L870" s="110"/>
      <c r="M870" s="115"/>
      <c r="N870" s="116"/>
      <c r="O870" s="116"/>
      <c r="P870" s="116"/>
      <c r="Q870" s="116"/>
      <c r="R870" s="116"/>
      <c r="S870" s="116"/>
      <c r="T870" s="117"/>
      <c r="AT870" s="111" t="s">
        <v>97</v>
      </c>
      <c r="AU870" s="111" t="s">
        <v>46</v>
      </c>
      <c r="AV870" s="7" t="s">
        <v>46</v>
      </c>
      <c r="AW870" s="7" t="s">
        <v>22</v>
      </c>
      <c r="AX870" s="7" t="s">
        <v>43</v>
      </c>
      <c r="AY870" s="111" t="s">
        <v>86</v>
      </c>
    </row>
    <row r="871" spans="2:65" s="1" customFormat="1" ht="36" customHeight="1">
      <c r="B871" s="93"/>
      <c r="C871" s="94" t="s">
        <v>1047</v>
      </c>
      <c r="D871" s="94" t="s">
        <v>88</v>
      </c>
      <c r="E871" s="95" t="s">
        <v>776</v>
      </c>
      <c r="F871" s="96" t="s">
        <v>1048</v>
      </c>
      <c r="G871" s="97" t="s">
        <v>171</v>
      </c>
      <c r="H871" s="98">
        <v>1</v>
      </c>
      <c r="I871" s="99"/>
      <c r="J871" s="100">
        <f>ROUND(I871*H871,2)</f>
        <v>0</v>
      </c>
      <c r="K871" s="96" t="s">
        <v>0</v>
      </c>
      <c r="L871" s="18"/>
      <c r="M871" s="101" t="s">
        <v>0</v>
      </c>
      <c r="N871" s="102" t="s">
        <v>30</v>
      </c>
      <c r="O871" s="26"/>
      <c r="P871" s="103">
        <f>O871*H871</f>
        <v>0</v>
      </c>
      <c r="Q871" s="103">
        <v>0</v>
      </c>
      <c r="R871" s="103">
        <f>Q871*H871</f>
        <v>0</v>
      </c>
      <c r="S871" s="103">
        <v>0</v>
      </c>
      <c r="T871" s="104">
        <f>S871*H871</f>
        <v>0</v>
      </c>
      <c r="AR871" s="105" t="s">
        <v>176</v>
      </c>
      <c r="AT871" s="105" t="s">
        <v>88</v>
      </c>
      <c r="AU871" s="105" t="s">
        <v>46</v>
      </c>
      <c r="AY871" s="9" t="s">
        <v>86</v>
      </c>
      <c r="BE871" s="106">
        <f>IF(N871="základní",J871,0)</f>
        <v>0</v>
      </c>
      <c r="BF871" s="106">
        <f>IF(N871="snížená",J871,0)</f>
        <v>0</v>
      </c>
      <c r="BG871" s="106">
        <f>IF(N871="zákl. přenesená",J871,0)</f>
        <v>0</v>
      </c>
      <c r="BH871" s="106">
        <f>IF(N871="sníž. přenesená",J871,0)</f>
        <v>0</v>
      </c>
      <c r="BI871" s="106">
        <f>IF(N871="nulová",J871,0)</f>
        <v>0</v>
      </c>
      <c r="BJ871" s="9" t="s">
        <v>44</v>
      </c>
      <c r="BK871" s="106">
        <f>ROUND(I871*H871,2)</f>
        <v>0</v>
      </c>
      <c r="BL871" s="9" t="s">
        <v>176</v>
      </c>
      <c r="BM871" s="105" t="s">
        <v>1049</v>
      </c>
    </row>
    <row r="872" spans="2:47" s="1" customFormat="1" ht="19.5">
      <c r="B872" s="18"/>
      <c r="D872" s="107" t="s">
        <v>95</v>
      </c>
      <c r="F872" s="108" t="s">
        <v>1048</v>
      </c>
      <c r="I872" s="38"/>
      <c r="L872" s="18"/>
      <c r="M872" s="109"/>
      <c r="N872" s="26"/>
      <c r="O872" s="26"/>
      <c r="P872" s="26"/>
      <c r="Q872" s="26"/>
      <c r="R872" s="26"/>
      <c r="S872" s="26"/>
      <c r="T872" s="27"/>
      <c r="AT872" s="9" t="s">
        <v>95</v>
      </c>
      <c r="AU872" s="9" t="s">
        <v>46</v>
      </c>
    </row>
    <row r="873" spans="2:47" s="1" customFormat="1" ht="292.5">
      <c r="B873" s="18"/>
      <c r="D873" s="107" t="s">
        <v>239</v>
      </c>
      <c r="F873" s="128" t="s">
        <v>834</v>
      </c>
      <c r="I873" s="38"/>
      <c r="L873" s="18"/>
      <c r="M873" s="109"/>
      <c r="N873" s="26"/>
      <c r="O873" s="26"/>
      <c r="P873" s="26"/>
      <c r="Q873" s="26"/>
      <c r="R873" s="26"/>
      <c r="S873" s="26"/>
      <c r="T873" s="27"/>
      <c r="AT873" s="9" t="s">
        <v>239</v>
      </c>
      <c r="AU873" s="9" t="s">
        <v>46</v>
      </c>
    </row>
    <row r="874" spans="2:51" s="7" customFormat="1" ht="12">
      <c r="B874" s="110"/>
      <c r="D874" s="107" t="s">
        <v>97</v>
      </c>
      <c r="E874" s="111" t="s">
        <v>0</v>
      </c>
      <c r="F874" s="112" t="s">
        <v>1050</v>
      </c>
      <c r="H874" s="113">
        <v>1</v>
      </c>
      <c r="I874" s="114"/>
      <c r="L874" s="110"/>
      <c r="M874" s="115"/>
      <c r="N874" s="116"/>
      <c r="O874" s="116"/>
      <c r="P874" s="116"/>
      <c r="Q874" s="116"/>
      <c r="R874" s="116"/>
      <c r="S874" s="116"/>
      <c r="T874" s="117"/>
      <c r="AT874" s="111" t="s">
        <v>97</v>
      </c>
      <c r="AU874" s="111" t="s">
        <v>46</v>
      </c>
      <c r="AV874" s="7" t="s">
        <v>46</v>
      </c>
      <c r="AW874" s="7" t="s">
        <v>22</v>
      </c>
      <c r="AX874" s="7" t="s">
        <v>43</v>
      </c>
      <c r="AY874" s="111" t="s">
        <v>86</v>
      </c>
    </row>
    <row r="875" spans="2:65" s="1" customFormat="1" ht="36" customHeight="1">
      <c r="B875" s="93"/>
      <c r="C875" s="94" t="s">
        <v>1051</v>
      </c>
      <c r="D875" s="94" t="s">
        <v>88</v>
      </c>
      <c r="E875" s="95" t="s">
        <v>782</v>
      </c>
      <c r="F875" s="96" t="s">
        <v>1052</v>
      </c>
      <c r="G875" s="97" t="s">
        <v>171</v>
      </c>
      <c r="H875" s="98">
        <v>1</v>
      </c>
      <c r="I875" s="99"/>
      <c r="J875" s="100">
        <f>ROUND(I875*H875,2)</f>
        <v>0</v>
      </c>
      <c r="K875" s="96" t="s">
        <v>0</v>
      </c>
      <c r="L875" s="18"/>
      <c r="M875" s="101" t="s">
        <v>0</v>
      </c>
      <c r="N875" s="102" t="s">
        <v>30</v>
      </c>
      <c r="O875" s="26"/>
      <c r="P875" s="103">
        <f>O875*H875</f>
        <v>0</v>
      </c>
      <c r="Q875" s="103">
        <v>0</v>
      </c>
      <c r="R875" s="103">
        <f>Q875*H875</f>
        <v>0</v>
      </c>
      <c r="S875" s="103">
        <v>0</v>
      </c>
      <c r="T875" s="104">
        <f>S875*H875</f>
        <v>0</v>
      </c>
      <c r="AR875" s="105" t="s">
        <v>176</v>
      </c>
      <c r="AT875" s="105" t="s">
        <v>88</v>
      </c>
      <c r="AU875" s="105" t="s">
        <v>46</v>
      </c>
      <c r="AY875" s="9" t="s">
        <v>86</v>
      </c>
      <c r="BE875" s="106">
        <f>IF(N875="základní",J875,0)</f>
        <v>0</v>
      </c>
      <c r="BF875" s="106">
        <f>IF(N875="snížená",J875,0)</f>
        <v>0</v>
      </c>
      <c r="BG875" s="106">
        <f>IF(N875="zákl. přenesená",J875,0)</f>
        <v>0</v>
      </c>
      <c r="BH875" s="106">
        <f>IF(N875="sníž. přenesená",J875,0)</f>
        <v>0</v>
      </c>
      <c r="BI875" s="106">
        <f>IF(N875="nulová",J875,0)</f>
        <v>0</v>
      </c>
      <c r="BJ875" s="9" t="s">
        <v>44</v>
      </c>
      <c r="BK875" s="106">
        <f>ROUND(I875*H875,2)</f>
        <v>0</v>
      </c>
      <c r="BL875" s="9" t="s">
        <v>176</v>
      </c>
      <c r="BM875" s="105" t="s">
        <v>1053</v>
      </c>
    </row>
    <row r="876" spans="2:47" s="1" customFormat="1" ht="19.5">
      <c r="B876" s="18"/>
      <c r="D876" s="107" t="s">
        <v>95</v>
      </c>
      <c r="F876" s="108" t="s">
        <v>1052</v>
      </c>
      <c r="I876" s="38"/>
      <c r="L876" s="18"/>
      <c r="M876" s="109"/>
      <c r="N876" s="26"/>
      <c r="O876" s="26"/>
      <c r="P876" s="26"/>
      <c r="Q876" s="26"/>
      <c r="R876" s="26"/>
      <c r="S876" s="26"/>
      <c r="T876" s="27"/>
      <c r="AT876" s="9" t="s">
        <v>95</v>
      </c>
      <c r="AU876" s="9" t="s">
        <v>46</v>
      </c>
    </row>
    <row r="877" spans="2:47" s="1" customFormat="1" ht="292.5">
      <c r="B877" s="18"/>
      <c r="D877" s="107" t="s">
        <v>239</v>
      </c>
      <c r="F877" s="128" t="s">
        <v>834</v>
      </c>
      <c r="I877" s="38"/>
      <c r="L877" s="18"/>
      <c r="M877" s="109"/>
      <c r="N877" s="26"/>
      <c r="O877" s="26"/>
      <c r="P877" s="26"/>
      <c r="Q877" s="26"/>
      <c r="R877" s="26"/>
      <c r="S877" s="26"/>
      <c r="T877" s="27"/>
      <c r="AT877" s="9" t="s">
        <v>239</v>
      </c>
      <c r="AU877" s="9" t="s">
        <v>46</v>
      </c>
    </row>
    <row r="878" spans="2:51" s="7" customFormat="1" ht="12">
      <c r="B878" s="110"/>
      <c r="D878" s="107" t="s">
        <v>97</v>
      </c>
      <c r="E878" s="111" t="s">
        <v>0</v>
      </c>
      <c r="F878" s="112" t="s">
        <v>1054</v>
      </c>
      <c r="H878" s="113">
        <v>1</v>
      </c>
      <c r="I878" s="114"/>
      <c r="L878" s="110"/>
      <c r="M878" s="115"/>
      <c r="N878" s="116"/>
      <c r="O878" s="116"/>
      <c r="P878" s="116"/>
      <c r="Q878" s="116"/>
      <c r="R878" s="116"/>
      <c r="S878" s="116"/>
      <c r="T878" s="117"/>
      <c r="AT878" s="111" t="s">
        <v>97</v>
      </c>
      <c r="AU878" s="111" t="s">
        <v>46</v>
      </c>
      <c r="AV878" s="7" t="s">
        <v>46</v>
      </c>
      <c r="AW878" s="7" t="s">
        <v>22</v>
      </c>
      <c r="AX878" s="7" t="s">
        <v>43</v>
      </c>
      <c r="AY878" s="111" t="s">
        <v>86</v>
      </c>
    </row>
    <row r="879" spans="2:65" s="1" customFormat="1" ht="36" customHeight="1">
      <c r="B879" s="93"/>
      <c r="C879" s="94" t="s">
        <v>1055</v>
      </c>
      <c r="D879" s="94" t="s">
        <v>88</v>
      </c>
      <c r="E879" s="95" t="s">
        <v>788</v>
      </c>
      <c r="F879" s="96" t="s">
        <v>1056</v>
      </c>
      <c r="G879" s="97" t="s">
        <v>171</v>
      </c>
      <c r="H879" s="98">
        <v>1</v>
      </c>
      <c r="I879" s="99"/>
      <c r="J879" s="100">
        <f>ROUND(I879*H879,2)</f>
        <v>0</v>
      </c>
      <c r="K879" s="96" t="s">
        <v>0</v>
      </c>
      <c r="L879" s="18"/>
      <c r="M879" s="101" t="s">
        <v>0</v>
      </c>
      <c r="N879" s="102" t="s">
        <v>30</v>
      </c>
      <c r="O879" s="26"/>
      <c r="P879" s="103">
        <f>O879*H879</f>
        <v>0</v>
      </c>
      <c r="Q879" s="103">
        <v>0</v>
      </c>
      <c r="R879" s="103">
        <f>Q879*H879</f>
        <v>0</v>
      </c>
      <c r="S879" s="103">
        <v>0</v>
      </c>
      <c r="T879" s="104">
        <f>S879*H879</f>
        <v>0</v>
      </c>
      <c r="AR879" s="105" t="s">
        <v>176</v>
      </c>
      <c r="AT879" s="105" t="s">
        <v>88</v>
      </c>
      <c r="AU879" s="105" t="s">
        <v>46</v>
      </c>
      <c r="AY879" s="9" t="s">
        <v>86</v>
      </c>
      <c r="BE879" s="106">
        <f>IF(N879="základní",J879,0)</f>
        <v>0</v>
      </c>
      <c r="BF879" s="106">
        <f>IF(N879="snížená",J879,0)</f>
        <v>0</v>
      </c>
      <c r="BG879" s="106">
        <f>IF(N879="zákl. přenesená",J879,0)</f>
        <v>0</v>
      </c>
      <c r="BH879" s="106">
        <f>IF(N879="sníž. přenesená",J879,0)</f>
        <v>0</v>
      </c>
      <c r="BI879" s="106">
        <f>IF(N879="nulová",J879,0)</f>
        <v>0</v>
      </c>
      <c r="BJ879" s="9" t="s">
        <v>44</v>
      </c>
      <c r="BK879" s="106">
        <f>ROUND(I879*H879,2)</f>
        <v>0</v>
      </c>
      <c r="BL879" s="9" t="s">
        <v>176</v>
      </c>
      <c r="BM879" s="105" t="s">
        <v>1057</v>
      </c>
    </row>
    <row r="880" spans="2:47" s="1" customFormat="1" ht="19.5">
      <c r="B880" s="18"/>
      <c r="D880" s="107" t="s">
        <v>95</v>
      </c>
      <c r="F880" s="108" t="s">
        <v>1056</v>
      </c>
      <c r="I880" s="38"/>
      <c r="L880" s="18"/>
      <c r="M880" s="109"/>
      <c r="N880" s="26"/>
      <c r="O880" s="26"/>
      <c r="P880" s="26"/>
      <c r="Q880" s="26"/>
      <c r="R880" s="26"/>
      <c r="S880" s="26"/>
      <c r="T880" s="27"/>
      <c r="AT880" s="9" t="s">
        <v>95</v>
      </c>
      <c r="AU880" s="9" t="s">
        <v>46</v>
      </c>
    </row>
    <row r="881" spans="2:47" s="1" customFormat="1" ht="292.5">
      <c r="B881" s="18"/>
      <c r="D881" s="107" t="s">
        <v>239</v>
      </c>
      <c r="F881" s="128" t="s">
        <v>834</v>
      </c>
      <c r="I881" s="38"/>
      <c r="L881" s="18"/>
      <c r="M881" s="109"/>
      <c r="N881" s="26"/>
      <c r="O881" s="26"/>
      <c r="P881" s="26"/>
      <c r="Q881" s="26"/>
      <c r="R881" s="26"/>
      <c r="S881" s="26"/>
      <c r="T881" s="27"/>
      <c r="AT881" s="9" t="s">
        <v>239</v>
      </c>
      <c r="AU881" s="9" t="s">
        <v>46</v>
      </c>
    </row>
    <row r="882" spans="2:51" s="7" customFormat="1" ht="12">
      <c r="B882" s="110"/>
      <c r="D882" s="107" t="s">
        <v>97</v>
      </c>
      <c r="E882" s="111" t="s">
        <v>0</v>
      </c>
      <c r="F882" s="112" t="s">
        <v>1058</v>
      </c>
      <c r="H882" s="113">
        <v>1</v>
      </c>
      <c r="I882" s="114"/>
      <c r="L882" s="110"/>
      <c r="M882" s="115"/>
      <c r="N882" s="116"/>
      <c r="O882" s="116"/>
      <c r="P882" s="116"/>
      <c r="Q882" s="116"/>
      <c r="R882" s="116"/>
      <c r="S882" s="116"/>
      <c r="T882" s="117"/>
      <c r="AT882" s="111" t="s">
        <v>97</v>
      </c>
      <c r="AU882" s="111" t="s">
        <v>46</v>
      </c>
      <c r="AV882" s="7" t="s">
        <v>46</v>
      </c>
      <c r="AW882" s="7" t="s">
        <v>22</v>
      </c>
      <c r="AX882" s="7" t="s">
        <v>43</v>
      </c>
      <c r="AY882" s="111" t="s">
        <v>86</v>
      </c>
    </row>
    <row r="883" spans="2:65" s="1" customFormat="1" ht="36" customHeight="1">
      <c r="B883" s="93"/>
      <c r="C883" s="94" t="s">
        <v>1059</v>
      </c>
      <c r="D883" s="94" t="s">
        <v>88</v>
      </c>
      <c r="E883" s="95" t="s">
        <v>795</v>
      </c>
      <c r="F883" s="96" t="s">
        <v>1060</v>
      </c>
      <c r="G883" s="97" t="s">
        <v>171</v>
      </c>
      <c r="H883" s="98">
        <v>1</v>
      </c>
      <c r="I883" s="99"/>
      <c r="J883" s="100">
        <f>ROUND(I883*H883,2)</f>
        <v>0</v>
      </c>
      <c r="K883" s="96" t="s">
        <v>0</v>
      </c>
      <c r="L883" s="18"/>
      <c r="M883" s="101" t="s">
        <v>0</v>
      </c>
      <c r="N883" s="102" t="s">
        <v>30</v>
      </c>
      <c r="O883" s="26"/>
      <c r="P883" s="103">
        <f>O883*H883</f>
        <v>0</v>
      </c>
      <c r="Q883" s="103">
        <v>0</v>
      </c>
      <c r="R883" s="103">
        <f>Q883*H883</f>
        <v>0</v>
      </c>
      <c r="S883" s="103">
        <v>0</v>
      </c>
      <c r="T883" s="104">
        <f>S883*H883</f>
        <v>0</v>
      </c>
      <c r="AR883" s="105" t="s">
        <v>176</v>
      </c>
      <c r="AT883" s="105" t="s">
        <v>88</v>
      </c>
      <c r="AU883" s="105" t="s">
        <v>46</v>
      </c>
      <c r="AY883" s="9" t="s">
        <v>86</v>
      </c>
      <c r="BE883" s="106">
        <f>IF(N883="základní",J883,0)</f>
        <v>0</v>
      </c>
      <c r="BF883" s="106">
        <f>IF(N883="snížená",J883,0)</f>
        <v>0</v>
      </c>
      <c r="BG883" s="106">
        <f>IF(N883="zákl. přenesená",J883,0)</f>
        <v>0</v>
      </c>
      <c r="BH883" s="106">
        <f>IF(N883="sníž. přenesená",J883,0)</f>
        <v>0</v>
      </c>
      <c r="BI883" s="106">
        <f>IF(N883="nulová",J883,0)</f>
        <v>0</v>
      </c>
      <c r="BJ883" s="9" t="s">
        <v>44</v>
      </c>
      <c r="BK883" s="106">
        <f>ROUND(I883*H883,2)</f>
        <v>0</v>
      </c>
      <c r="BL883" s="9" t="s">
        <v>176</v>
      </c>
      <c r="BM883" s="105" t="s">
        <v>1061</v>
      </c>
    </row>
    <row r="884" spans="2:47" s="1" customFormat="1" ht="19.5">
      <c r="B884" s="18"/>
      <c r="D884" s="107" t="s">
        <v>95</v>
      </c>
      <c r="F884" s="108" t="s">
        <v>1060</v>
      </c>
      <c r="I884" s="38"/>
      <c r="L884" s="18"/>
      <c r="M884" s="109"/>
      <c r="N884" s="26"/>
      <c r="O884" s="26"/>
      <c r="P884" s="26"/>
      <c r="Q884" s="26"/>
      <c r="R884" s="26"/>
      <c r="S884" s="26"/>
      <c r="T884" s="27"/>
      <c r="AT884" s="9" t="s">
        <v>95</v>
      </c>
      <c r="AU884" s="9" t="s">
        <v>46</v>
      </c>
    </row>
    <row r="885" spans="2:47" s="1" customFormat="1" ht="292.5">
      <c r="B885" s="18"/>
      <c r="D885" s="107" t="s">
        <v>239</v>
      </c>
      <c r="F885" s="128" t="s">
        <v>834</v>
      </c>
      <c r="I885" s="38"/>
      <c r="L885" s="18"/>
      <c r="M885" s="109"/>
      <c r="N885" s="26"/>
      <c r="O885" s="26"/>
      <c r="P885" s="26"/>
      <c r="Q885" s="26"/>
      <c r="R885" s="26"/>
      <c r="S885" s="26"/>
      <c r="T885" s="27"/>
      <c r="AT885" s="9" t="s">
        <v>239</v>
      </c>
      <c r="AU885" s="9" t="s">
        <v>46</v>
      </c>
    </row>
    <row r="886" spans="2:51" s="7" customFormat="1" ht="12">
      <c r="B886" s="110"/>
      <c r="D886" s="107" t="s">
        <v>97</v>
      </c>
      <c r="E886" s="111" t="s">
        <v>0</v>
      </c>
      <c r="F886" s="112" t="s">
        <v>1062</v>
      </c>
      <c r="H886" s="113">
        <v>1</v>
      </c>
      <c r="I886" s="114"/>
      <c r="L886" s="110"/>
      <c r="M886" s="115"/>
      <c r="N886" s="116"/>
      <c r="O886" s="116"/>
      <c r="P886" s="116"/>
      <c r="Q886" s="116"/>
      <c r="R886" s="116"/>
      <c r="S886" s="116"/>
      <c r="T886" s="117"/>
      <c r="AT886" s="111" t="s">
        <v>97</v>
      </c>
      <c r="AU886" s="111" t="s">
        <v>46</v>
      </c>
      <c r="AV886" s="7" t="s">
        <v>46</v>
      </c>
      <c r="AW886" s="7" t="s">
        <v>22</v>
      </c>
      <c r="AX886" s="7" t="s">
        <v>43</v>
      </c>
      <c r="AY886" s="111" t="s">
        <v>86</v>
      </c>
    </row>
    <row r="887" spans="2:65" s="1" customFormat="1" ht="36" customHeight="1">
      <c r="B887" s="93"/>
      <c r="C887" s="94" t="s">
        <v>1063</v>
      </c>
      <c r="D887" s="94" t="s">
        <v>88</v>
      </c>
      <c r="E887" s="95" t="s">
        <v>804</v>
      </c>
      <c r="F887" s="96" t="s">
        <v>1064</v>
      </c>
      <c r="G887" s="97" t="s">
        <v>171</v>
      </c>
      <c r="H887" s="98">
        <v>1</v>
      </c>
      <c r="I887" s="99"/>
      <c r="J887" s="100">
        <f>ROUND(I887*H887,2)</f>
        <v>0</v>
      </c>
      <c r="K887" s="96" t="s">
        <v>0</v>
      </c>
      <c r="L887" s="18"/>
      <c r="M887" s="101" t="s">
        <v>0</v>
      </c>
      <c r="N887" s="102" t="s">
        <v>30</v>
      </c>
      <c r="O887" s="26"/>
      <c r="P887" s="103">
        <f>O887*H887</f>
        <v>0</v>
      </c>
      <c r="Q887" s="103">
        <v>0</v>
      </c>
      <c r="R887" s="103">
        <f>Q887*H887</f>
        <v>0</v>
      </c>
      <c r="S887" s="103">
        <v>0</v>
      </c>
      <c r="T887" s="104">
        <f>S887*H887</f>
        <v>0</v>
      </c>
      <c r="AR887" s="105" t="s">
        <v>176</v>
      </c>
      <c r="AT887" s="105" t="s">
        <v>88</v>
      </c>
      <c r="AU887" s="105" t="s">
        <v>46</v>
      </c>
      <c r="AY887" s="9" t="s">
        <v>86</v>
      </c>
      <c r="BE887" s="106">
        <f>IF(N887="základní",J887,0)</f>
        <v>0</v>
      </c>
      <c r="BF887" s="106">
        <f>IF(N887="snížená",J887,0)</f>
        <v>0</v>
      </c>
      <c r="BG887" s="106">
        <f>IF(N887="zákl. přenesená",J887,0)</f>
        <v>0</v>
      </c>
      <c r="BH887" s="106">
        <f>IF(N887="sníž. přenesená",J887,0)</f>
        <v>0</v>
      </c>
      <c r="BI887" s="106">
        <f>IF(N887="nulová",J887,0)</f>
        <v>0</v>
      </c>
      <c r="BJ887" s="9" t="s">
        <v>44</v>
      </c>
      <c r="BK887" s="106">
        <f>ROUND(I887*H887,2)</f>
        <v>0</v>
      </c>
      <c r="BL887" s="9" t="s">
        <v>176</v>
      </c>
      <c r="BM887" s="105" t="s">
        <v>1065</v>
      </c>
    </row>
    <row r="888" spans="2:47" s="1" customFormat="1" ht="19.5">
      <c r="B888" s="18"/>
      <c r="D888" s="107" t="s">
        <v>95</v>
      </c>
      <c r="F888" s="108" t="s">
        <v>1064</v>
      </c>
      <c r="I888" s="38"/>
      <c r="L888" s="18"/>
      <c r="M888" s="109"/>
      <c r="N888" s="26"/>
      <c r="O888" s="26"/>
      <c r="P888" s="26"/>
      <c r="Q888" s="26"/>
      <c r="R888" s="26"/>
      <c r="S888" s="26"/>
      <c r="T888" s="27"/>
      <c r="AT888" s="9" t="s">
        <v>95</v>
      </c>
      <c r="AU888" s="9" t="s">
        <v>46</v>
      </c>
    </row>
    <row r="889" spans="2:47" s="1" customFormat="1" ht="292.5">
      <c r="B889" s="18"/>
      <c r="D889" s="107" t="s">
        <v>239</v>
      </c>
      <c r="F889" s="128" t="s">
        <v>834</v>
      </c>
      <c r="I889" s="38"/>
      <c r="L889" s="18"/>
      <c r="M889" s="109"/>
      <c r="N889" s="26"/>
      <c r="O889" s="26"/>
      <c r="P889" s="26"/>
      <c r="Q889" s="26"/>
      <c r="R889" s="26"/>
      <c r="S889" s="26"/>
      <c r="T889" s="27"/>
      <c r="AT889" s="9" t="s">
        <v>239</v>
      </c>
      <c r="AU889" s="9" t="s">
        <v>46</v>
      </c>
    </row>
    <row r="890" spans="2:51" s="7" customFormat="1" ht="12">
      <c r="B890" s="110"/>
      <c r="D890" s="107" t="s">
        <v>97</v>
      </c>
      <c r="E890" s="111" t="s">
        <v>0</v>
      </c>
      <c r="F890" s="112" t="s">
        <v>1066</v>
      </c>
      <c r="H890" s="113">
        <v>1</v>
      </c>
      <c r="I890" s="114"/>
      <c r="L890" s="110"/>
      <c r="M890" s="115"/>
      <c r="N890" s="116"/>
      <c r="O890" s="116"/>
      <c r="P890" s="116"/>
      <c r="Q890" s="116"/>
      <c r="R890" s="116"/>
      <c r="S890" s="116"/>
      <c r="T890" s="117"/>
      <c r="AT890" s="111" t="s">
        <v>97</v>
      </c>
      <c r="AU890" s="111" t="s">
        <v>46</v>
      </c>
      <c r="AV890" s="7" t="s">
        <v>46</v>
      </c>
      <c r="AW890" s="7" t="s">
        <v>22</v>
      </c>
      <c r="AX890" s="7" t="s">
        <v>43</v>
      </c>
      <c r="AY890" s="111" t="s">
        <v>86</v>
      </c>
    </row>
    <row r="891" spans="2:65" s="1" customFormat="1" ht="36" customHeight="1">
      <c r="B891" s="93"/>
      <c r="C891" s="94" t="s">
        <v>1067</v>
      </c>
      <c r="D891" s="94" t="s">
        <v>88</v>
      </c>
      <c r="E891" s="95" t="s">
        <v>814</v>
      </c>
      <c r="F891" s="96" t="s">
        <v>1068</v>
      </c>
      <c r="G891" s="97" t="s">
        <v>171</v>
      </c>
      <c r="H891" s="98">
        <v>1</v>
      </c>
      <c r="I891" s="99"/>
      <c r="J891" s="100">
        <f>ROUND(I891*H891,2)</f>
        <v>0</v>
      </c>
      <c r="K891" s="96" t="s">
        <v>0</v>
      </c>
      <c r="L891" s="18"/>
      <c r="M891" s="101" t="s">
        <v>0</v>
      </c>
      <c r="N891" s="102" t="s">
        <v>30</v>
      </c>
      <c r="O891" s="26"/>
      <c r="P891" s="103">
        <f>O891*H891</f>
        <v>0</v>
      </c>
      <c r="Q891" s="103">
        <v>0</v>
      </c>
      <c r="R891" s="103">
        <f>Q891*H891</f>
        <v>0</v>
      </c>
      <c r="S891" s="103">
        <v>0</v>
      </c>
      <c r="T891" s="104">
        <f>S891*H891</f>
        <v>0</v>
      </c>
      <c r="AR891" s="105" t="s">
        <v>176</v>
      </c>
      <c r="AT891" s="105" t="s">
        <v>88</v>
      </c>
      <c r="AU891" s="105" t="s">
        <v>46</v>
      </c>
      <c r="AY891" s="9" t="s">
        <v>86</v>
      </c>
      <c r="BE891" s="106">
        <f>IF(N891="základní",J891,0)</f>
        <v>0</v>
      </c>
      <c r="BF891" s="106">
        <f>IF(N891="snížená",J891,0)</f>
        <v>0</v>
      </c>
      <c r="BG891" s="106">
        <f>IF(N891="zákl. přenesená",J891,0)</f>
        <v>0</v>
      </c>
      <c r="BH891" s="106">
        <f>IF(N891="sníž. přenesená",J891,0)</f>
        <v>0</v>
      </c>
      <c r="BI891" s="106">
        <f>IF(N891="nulová",J891,0)</f>
        <v>0</v>
      </c>
      <c r="BJ891" s="9" t="s">
        <v>44</v>
      </c>
      <c r="BK891" s="106">
        <f>ROUND(I891*H891,2)</f>
        <v>0</v>
      </c>
      <c r="BL891" s="9" t="s">
        <v>176</v>
      </c>
      <c r="BM891" s="105" t="s">
        <v>1069</v>
      </c>
    </row>
    <row r="892" spans="2:47" s="1" customFormat="1" ht="19.5">
      <c r="B892" s="18"/>
      <c r="D892" s="107" t="s">
        <v>95</v>
      </c>
      <c r="F892" s="108" t="s">
        <v>1068</v>
      </c>
      <c r="I892" s="38"/>
      <c r="L892" s="18"/>
      <c r="M892" s="109"/>
      <c r="N892" s="26"/>
      <c r="O892" s="26"/>
      <c r="P892" s="26"/>
      <c r="Q892" s="26"/>
      <c r="R892" s="26"/>
      <c r="S892" s="26"/>
      <c r="T892" s="27"/>
      <c r="AT892" s="9" t="s">
        <v>95</v>
      </c>
      <c r="AU892" s="9" t="s">
        <v>46</v>
      </c>
    </row>
    <row r="893" spans="2:47" s="1" customFormat="1" ht="292.5">
      <c r="B893" s="18"/>
      <c r="D893" s="107" t="s">
        <v>239</v>
      </c>
      <c r="F893" s="128" t="s">
        <v>834</v>
      </c>
      <c r="I893" s="38"/>
      <c r="L893" s="18"/>
      <c r="M893" s="109"/>
      <c r="N893" s="26"/>
      <c r="O893" s="26"/>
      <c r="P893" s="26"/>
      <c r="Q893" s="26"/>
      <c r="R893" s="26"/>
      <c r="S893" s="26"/>
      <c r="T893" s="27"/>
      <c r="AT893" s="9" t="s">
        <v>239</v>
      </c>
      <c r="AU893" s="9" t="s">
        <v>46</v>
      </c>
    </row>
    <row r="894" spans="2:51" s="7" customFormat="1" ht="12">
      <c r="B894" s="110"/>
      <c r="D894" s="107" t="s">
        <v>97</v>
      </c>
      <c r="E894" s="111" t="s">
        <v>0</v>
      </c>
      <c r="F894" s="112" t="s">
        <v>1070</v>
      </c>
      <c r="H894" s="113">
        <v>1</v>
      </c>
      <c r="I894" s="114"/>
      <c r="L894" s="110"/>
      <c r="M894" s="115"/>
      <c r="N894" s="116"/>
      <c r="O894" s="116"/>
      <c r="P894" s="116"/>
      <c r="Q894" s="116"/>
      <c r="R894" s="116"/>
      <c r="S894" s="116"/>
      <c r="T894" s="117"/>
      <c r="AT894" s="111" t="s">
        <v>97</v>
      </c>
      <c r="AU894" s="111" t="s">
        <v>46</v>
      </c>
      <c r="AV894" s="7" t="s">
        <v>46</v>
      </c>
      <c r="AW894" s="7" t="s">
        <v>22</v>
      </c>
      <c r="AX894" s="7" t="s">
        <v>43</v>
      </c>
      <c r="AY894" s="111" t="s">
        <v>86</v>
      </c>
    </row>
    <row r="895" spans="2:65" s="1" customFormat="1" ht="36" customHeight="1">
      <c r="B895" s="93"/>
      <c r="C895" s="94" t="s">
        <v>1071</v>
      </c>
      <c r="D895" s="94" t="s">
        <v>88</v>
      </c>
      <c r="E895" s="95" t="s">
        <v>819</v>
      </c>
      <c r="F895" s="96" t="s">
        <v>1072</v>
      </c>
      <c r="G895" s="97" t="s">
        <v>171</v>
      </c>
      <c r="H895" s="98">
        <v>1</v>
      </c>
      <c r="I895" s="99"/>
      <c r="J895" s="100">
        <f>ROUND(I895*H895,2)</f>
        <v>0</v>
      </c>
      <c r="K895" s="96" t="s">
        <v>0</v>
      </c>
      <c r="L895" s="18"/>
      <c r="M895" s="101" t="s">
        <v>0</v>
      </c>
      <c r="N895" s="102" t="s">
        <v>30</v>
      </c>
      <c r="O895" s="26"/>
      <c r="P895" s="103">
        <f>O895*H895</f>
        <v>0</v>
      </c>
      <c r="Q895" s="103">
        <v>0</v>
      </c>
      <c r="R895" s="103">
        <f>Q895*H895</f>
        <v>0</v>
      </c>
      <c r="S895" s="103">
        <v>0</v>
      </c>
      <c r="T895" s="104">
        <f>S895*H895</f>
        <v>0</v>
      </c>
      <c r="AR895" s="105" t="s">
        <v>176</v>
      </c>
      <c r="AT895" s="105" t="s">
        <v>88</v>
      </c>
      <c r="AU895" s="105" t="s">
        <v>46</v>
      </c>
      <c r="AY895" s="9" t="s">
        <v>86</v>
      </c>
      <c r="BE895" s="106">
        <f>IF(N895="základní",J895,0)</f>
        <v>0</v>
      </c>
      <c r="BF895" s="106">
        <f>IF(N895="snížená",J895,0)</f>
        <v>0</v>
      </c>
      <c r="BG895" s="106">
        <f>IF(N895="zákl. přenesená",J895,0)</f>
        <v>0</v>
      </c>
      <c r="BH895" s="106">
        <f>IF(N895="sníž. přenesená",J895,0)</f>
        <v>0</v>
      </c>
      <c r="BI895" s="106">
        <f>IF(N895="nulová",J895,0)</f>
        <v>0</v>
      </c>
      <c r="BJ895" s="9" t="s">
        <v>44</v>
      </c>
      <c r="BK895" s="106">
        <f>ROUND(I895*H895,2)</f>
        <v>0</v>
      </c>
      <c r="BL895" s="9" t="s">
        <v>176</v>
      </c>
      <c r="BM895" s="105" t="s">
        <v>1073</v>
      </c>
    </row>
    <row r="896" spans="2:47" s="1" customFormat="1" ht="19.5">
      <c r="B896" s="18"/>
      <c r="D896" s="107" t="s">
        <v>95</v>
      </c>
      <c r="F896" s="108" t="s">
        <v>1072</v>
      </c>
      <c r="I896" s="38"/>
      <c r="L896" s="18"/>
      <c r="M896" s="109"/>
      <c r="N896" s="26"/>
      <c r="O896" s="26"/>
      <c r="P896" s="26"/>
      <c r="Q896" s="26"/>
      <c r="R896" s="26"/>
      <c r="S896" s="26"/>
      <c r="T896" s="27"/>
      <c r="AT896" s="9" t="s">
        <v>95</v>
      </c>
      <c r="AU896" s="9" t="s">
        <v>46</v>
      </c>
    </row>
    <row r="897" spans="2:47" s="1" customFormat="1" ht="292.5">
      <c r="B897" s="18"/>
      <c r="D897" s="107" t="s">
        <v>239</v>
      </c>
      <c r="F897" s="128" t="s">
        <v>834</v>
      </c>
      <c r="I897" s="38"/>
      <c r="L897" s="18"/>
      <c r="M897" s="109"/>
      <c r="N897" s="26"/>
      <c r="O897" s="26"/>
      <c r="P897" s="26"/>
      <c r="Q897" s="26"/>
      <c r="R897" s="26"/>
      <c r="S897" s="26"/>
      <c r="T897" s="27"/>
      <c r="AT897" s="9" t="s">
        <v>239</v>
      </c>
      <c r="AU897" s="9" t="s">
        <v>46</v>
      </c>
    </row>
    <row r="898" spans="2:51" s="7" customFormat="1" ht="12">
      <c r="B898" s="110"/>
      <c r="D898" s="107" t="s">
        <v>97</v>
      </c>
      <c r="E898" s="111" t="s">
        <v>0</v>
      </c>
      <c r="F898" s="112" t="s">
        <v>1074</v>
      </c>
      <c r="H898" s="113">
        <v>1</v>
      </c>
      <c r="I898" s="114"/>
      <c r="L898" s="110"/>
      <c r="M898" s="115"/>
      <c r="N898" s="116"/>
      <c r="O898" s="116"/>
      <c r="P898" s="116"/>
      <c r="Q898" s="116"/>
      <c r="R898" s="116"/>
      <c r="S898" s="116"/>
      <c r="T898" s="117"/>
      <c r="AT898" s="111" t="s">
        <v>97</v>
      </c>
      <c r="AU898" s="111" t="s">
        <v>46</v>
      </c>
      <c r="AV898" s="7" t="s">
        <v>46</v>
      </c>
      <c r="AW898" s="7" t="s">
        <v>22</v>
      </c>
      <c r="AX898" s="7" t="s">
        <v>43</v>
      </c>
      <c r="AY898" s="111" t="s">
        <v>86</v>
      </c>
    </row>
    <row r="899" spans="2:65" s="1" customFormat="1" ht="36" customHeight="1">
      <c r="B899" s="93"/>
      <c r="C899" s="94" t="s">
        <v>1075</v>
      </c>
      <c r="D899" s="94" t="s">
        <v>88</v>
      </c>
      <c r="E899" s="95" t="s">
        <v>824</v>
      </c>
      <c r="F899" s="96" t="s">
        <v>1076</v>
      </c>
      <c r="G899" s="97" t="s">
        <v>171</v>
      </c>
      <c r="H899" s="98">
        <v>1</v>
      </c>
      <c r="I899" s="99"/>
      <c r="J899" s="100">
        <f>ROUND(I899*H899,2)</f>
        <v>0</v>
      </c>
      <c r="K899" s="96" t="s">
        <v>0</v>
      </c>
      <c r="L899" s="18"/>
      <c r="M899" s="101" t="s">
        <v>0</v>
      </c>
      <c r="N899" s="102" t="s">
        <v>30</v>
      </c>
      <c r="O899" s="26"/>
      <c r="P899" s="103">
        <f>O899*H899</f>
        <v>0</v>
      </c>
      <c r="Q899" s="103">
        <v>0</v>
      </c>
      <c r="R899" s="103">
        <f>Q899*H899</f>
        <v>0</v>
      </c>
      <c r="S899" s="103">
        <v>0</v>
      </c>
      <c r="T899" s="104">
        <f>S899*H899</f>
        <v>0</v>
      </c>
      <c r="AR899" s="105" t="s">
        <v>176</v>
      </c>
      <c r="AT899" s="105" t="s">
        <v>88</v>
      </c>
      <c r="AU899" s="105" t="s">
        <v>46</v>
      </c>
      <c r="AY899" s="9" t="s">
        <v>86</v>
      </c>
      <c r="BE899" s="106">
        <f>IF(N899="základní",J899,0)</f>
        <v>0</v>
      </c>
      <c r="BF899" s="106">
        <f>IF(N899="snížená",J899,0)</f>
        <v>0</v>
      </c>
      <c r="BG899" s="106">
        <f>IF(N899="zákl. přenesená",J899,0)</f>
        <v>0</v>
      </c>
      <c r="BH899" s="106">
        <f>IF(N899="sníž. přenesená",J899,0)</f>
        <v>0</v>
      </c>
      <c r="BI899" s="106">
        <f>IF(N899="nulová",J899,0)</f>
        <v>0</v>
      </c>
      <c r="BJ899" s="9" t="s">
        <v>44</v>
      </c>
      <c r="BK899" s="106">
        <f>ROUND(I899*H899,2)</f>
        <v>0</v>
      </c>
      <c r="BL899" s="9" t="s">
        <v>176</v>
      </c>
      <c r="BM899" s="105" t="s">
        <v>1077</v>
      </c>
    </row>
    <row r="900" spans="2:47" s="1" customFormat="1" ht="19.5">
      <c r="B900" s="18"/>
      <c r="D900" s="107" t="s">
        <v>95</v>
      </c>
      <c r="F900" s="108" t="s">
        <v>1076</v>
      </c>
      <c r="I900" s="38"/>
      <c r="L900" s="18"/>
      <c r="M900" s="109"/>
      <c r="N900" s="26"/>
      <c r="O900" s="26"/>
      <c r="P900" s="26"/>
      <c r="Q900" s="26"/>
      <c r="R900" s="26"/>
      <c r="S900" s="26"/>
      <c r="T900" s="27"/>
      <c r="AT900" s="9" t="s">
        <v>95</v>
      </c>
      <c r="AU900" s="9" t="s">
        <v>46</v>
      </c>
    </row>
    <row r="901" spans="2:47" s="1" customFormat="1" ht="292.5">
      <c r="B901" s="18"/>
      <c r="D901" s="107" t="s">
        <v>239</v>
      </c>
      <c r="F901" s="128" t="s">
        <v>834</v>
      </c>
      <c r="I901" s="38"/>
      <c r="L901" s="18"/>
      <c r="M901" s="109"/>
      <c r="N901" s="26"/>
      <c r="O901" s="26"/>
      <c r="P901" s="26"/>
      <c r="Q901" s="26"/>
      <c r="R901" s="26"/>
      <c r="S901" s="26"/>
      <c r="T901" s="27"/>
      <c r="AT901" s="9" t="s">
        <v>239</v>
      </c>
      <c r="AU901" s="9" t="s">
        <v>46</v>
      </c>
    </row>
    <row r="902" spans="2:51" s="7" customFormat="1" ht="12">
      <c r="B902" s="110"/>
      <c r="D902" s="107" t="s">
        <v>97</v>
      </c>
      <c r="E902" s="111" t="s">
        <v>0</v>
      </c>
      <c r="F902" s="112" t="s">
        <v>1078</v>
      </c>
      <c r="H902" s="113">
        <v>1</v>
      </c>
      <c r="I902" s="114"/>
      <c r="L902" s="110"/>
      <c r="M902" s="115"/>
      <c r="N902" s="116"/>
      <c r="O902" s="116"/>
      <c r="P902" s="116"/>
      <c r="Q902" s="116"/>
      <c r="R902" s="116"/>
      <c r="S902" s="116"/>
      <c r="T902" s="117"/>
      <c r="AT902" s="111" t="s">
        <v>97</v>
      </c>
      <c r="AU902" s="111" t="s">
        <v>46</v>
      </c>
      <c r="AV902" s="7" t="s">
        <v>46</v>
      </c>
      <c r="AW902" s="7" t="s">
        <v>22</v>
      </c>
      <c r="AX902" s="7" t="s">
        <v>43</v>
      </c>
      <c r="AY902" s="111" t="s">
        <v>86</v>
      </c>
    </row>
    <row r="903" spans="2:65" s="1" customFormat="1" ht="36" customHeight="1">
      <c r="B903" s="93"/>
      <c r="C903" s="94" t="s">
        <v>1079</v>
      </c>
      <c r="D903" s="94" t="s">
        <v>88</v>
      </c>
      <c r="E903" s="95" t="s">
        <v>831</v>
      </c>
      <c r="F903" s="96" t="s">
        <v>1080</v>
      </c>
      <c r="G903" s="97" t="s">
        <v>171</v>
      </c>
      <c r="H903" s="98">
        <v>1</v>
      </c>
      <c r="I903" s="99"/>
      <c r="J903" s="100">
        <f>ROUND(I903*H903,2)</f>
        <v>0</v>
      </c>
      <c r="K903" s="96" t="s">
        <v>0</v>
      </c>
      <c r="L903" s="18"/>
      <c r="M903" s="101" t="s">
        <v>0</v>
      </c>
      <c r="N903" s="102" t="s">
        <v>30</v>
      </c>
      <c r="O903" s="26"/>
      <c r="P903" s="103">
        <f>O903*H903</f>
        <v>0</v>
      </c>
      <c r="Q903" s="103">
        <v>0</v>
      </c>
      <c r="R903" s="103">
        <f>Q903*H903</f>
        <v>0</v>
      </c>
      <c r="S903" s="103">
        <v>0</v>
      </c>
      <c r="T903" s="104">
        <f>S903*H903</f>
        <v>0</v>
      </c>
      <c r="AR903" s="105" t="s">
        <v>176</v>
      </c>
      <c r="AT903" s="105" t="s">
        <v>88</v>
      </c>
      <c r="AU903" s="105" t="s">
        <v>46</v>
      </c>
      <c r="AY903" s="9" t="s">
        <v>86</v>
      </c>
      <c r="BE903" s="106">
        <f>IF(N903="základní",J903,0)</f>
        <v>0</v>
      </c>
      <c r="BF903" s="106">
        <f>IF(N903="snížená",J903,0)</f>
        <v>0</v>
      </c>
      <c r="BG903" s="106">
        <f>IF(N903="zákl. přenesená",J903,0)</f>
        <v>0</v>
      </c>
      <c r="BH903" s="106">
        <f>IF(N903="sníž. přenesená",J903,0)</f>
        <v>0</v>
      </c>
      <c r="BI903" s="106">
        <f>IF(N903="nulová",J903,0)</f>
        <v>0</v>
      </c>
      <c r="BJ903" s="9" t="s">
        <v>44</v>
      </c>
      <c r="BK903" s="106">
        <f>ROUND(I903*H903,2)</f>
        <v>0</v>
      </c>
      <c r="BL903" s="9" t="s">
        <v>176</v>
      </c>
      <c r="BM903" s="105" t="s">
        <v>1081</v>
      </c>
    </row>
    <row r="904" spans="2:47" s="1" customFormat="1" ht="19.5">
      <c r="B904" s="18"/>
      <c r="D904" s="107" t="s">
        <v>95</v>
      </c>
      <c r="F904" s="108" t="s">
        <v>1080</v>
      </c>
      <c r="I904" s="38"/>
      <c r="L904" s="18"/>
      <c r="M904" s="109"/>
      <c r="N904" s="26"/>
      <c r="O904" s="26"/>
      <c r="P904" s="26"/>
      <c r="Q904" s="26"/>
      <c r="R904" s="26"/>
      <c r="S904" s="26"/>
      <c r="T904" s="27"/>
      <c r="AT904" s="9" t="s">
        <v>95</v>
      </c>
      <c r="AU904" s="9" t="s">
        <v>46</v>
      </c>
    </row>
    <row r="905" spans="2:47" s="1" customFormat="1" ht="292.5">
      <c r="B905" s="18"/>
      <c r="D905" s="107" t="s">
        <v>239</v>
      </c>
      <c r="F905" s="128" t="s">
        <v>834</v>
      </c>
      <c r="I905" s="38"/>
      <c r="L905" s="18"/>
      <c r="M905" s="109"/>
      <c r="N905" s="26"/>
      <c r="O905" s="26"/>
      <c r="P905" s="26"/>
      <c r="Q905" s="26"/>
      <c r="R905" s="26"/>
      <c r="S905" s="26"/>
      <c r="T905" s="27"/>
      <c r="AT905" s="9" t="s">
        <v>239</v>
      </c>
      <c r="AU905" s="9" t="s">
        <v>46</v>
      </c>
    </row>
    <row r="906" spans="2:51" s="7" customFormat="1" ht="12">
      <c r="B906" s="110"/>
      <c r="D906" s="107" t="s">
        <v>97</v>
      </c>
      <c r="E906" s="111" t="s">
        <v>0</v>
      </c>
      <c r="F906" s="112" t="s">
        <v>1082</v>
      </c>
      <c r="H906" s="113">
        <v>1</v>
      </c>
      <c r="I906" s="114"/>
      <c r="L906" s="110"/>
      <c r="M906" s="115"/>
      <c r="N906" s="116"/>
      <c r="O906" s="116"/>
      <c r="P906" s="116"/>
      <c r="Q906" s="116"/>
      <c r="R906" s="116"/>
      <c r="S906" s="116"/>
      <c r="T906" s="117"/>
      <c r="AT906" s="111" t="s">
        <v>97</v>
      </c>
      <c r="AU906" s="111" t="s">
        <v>46</v>
      </c>
      <c r="AV906" s="7" t="s">
        <v>46</v>
      </c>
      <c r="AW906" s="7" t="s">
        <v>22</v>
      </c>
      <c r="AX906" s="7" t="s">
        <v>43</v>
      </c>
      <c r="AY906" s="111" t="s">
        <v>86</v>
      </c>
    </row>
    <row r="907" spans="2:65" s="1" customFormat="1" ht="36" customHeight="1">
      <c r="B907" s="93"/>
      <c r="C907" s="94" t="s">
        <v>1083</v>
      </c>
      <c r="D907" s="94" t="s">
        <v>88</v>
      </c>
      <c r="E907" s="95" t="s">
        <v>836</v>
      </c>
      <c r="F907" s="96" t="s">
        <v>1084</v>
      </c>
      <c r="G907" s="97" t="s">
        <v>171</v>
      </c>
      <c r="H907" s="98">
        <v>1</v>
      </c>
      <c r="I907" s="99"/>
      <c r="J907" s="100">
        <f>ROUND(I907*H907,2)</f>
        <v>0</v>
      </c>
      <c r="K907" s="96" t="s">
        <v>0</v>
      </c>
      <c r="L907" s="18"/>
      <c r="M907" s="101" t="s">
        <v>0</v>
      </c>
      <c r="N907" s="102" t="s">
        <v>30</v>
      </c>
      <c r="O907" s="26"/>
      <c r="P907" s="103">
        <f>O907*H907</f>
        <v>0</v>
      </c>
      <c r="Q907" s="103">
        <v>0</v>
      </c>
      <c r="R907" s="103">
        <f>Q907*H907</f>
        <v>0</v>
      </c>
      <c r="S907" s="103">
        <v>0</v>
      </c>
      <c r="T907" s="104">
        <f>S907*H907</f>
        <v>0</v>
      </c>
      <c r="AR907" s="105" t="s">
        <v>176</v>
      </c>
      <c r="AT907" s="105" t="s">
        <v>88</v>
      </c>
      <c r="AU907" s="105" t="s">
        <v>46</v>
      </c>
      <c r="AY907" s="9" t="s">
        <v>86</v>
      </c>
      <c r="BE907" s="106">
        <f>IF(N907="základní",J907,0)</f>
        <v>0</v>
      </c>
      <c r="BF907" s="106">
        <f>IF(N907="snížená",J907,0)</f>
        <v>0</v>
      </c>
      <c r="BG907" s="106">
        <f>IF(N907="zákl. přenesená",J907,0)</f>
        <v>0</v>
      </c>
      <c r="BH907" s="106">
        <f>IF(N907="sníž. přenesená",J907,0)</f>
        <v>0</v>
      </c>
      <c r="BI907" s="106">
        <f>IF(N907="nulová",J907,0)</f>
        <v>0</v>
      </c>
      <c r="BJ907" s="9" t="s">
        <v>44</v>
      </c>
      <c r="BK907" s="106">
        <f>ROUND(I907*H907,2)</f>
        <v>0</v>
      </c>
      <c r="BL907" s="9" t="s">
        <v>176</v>
      </c>
      <c r="BM907" s="105" t="s">
        <v>1085</v>
      </c>
    </row>
    <row r="908" spans="2:47" s="1" customFormat="1" ht="19.5">
      <c r="B908" s="18"/>
      <c r="D908" s="107" t="s">
        <v>95</v>
      </c>
      <c r="F908" s="108" t="s">
        <v>1084</v>
      </c>
      <c r="I908" s="38"/>
      <c r="L908" s="18"/>
      <c r="M908" s="109"/>
      <c r="N908" s="26"/>
      <c r="O908" s="26"/>
      <c r="P908" s="26"/>
      <c r="Q908" s="26"/>
      <c r="R908" s="26"/>
      <c r="S908" s="26"/>
      <c r="T908" s="27"/>
      <c r="AT908" s="9" t="s">
        <v>95</v>
      </c>
      <c r="AU908" s="9" t="s">
        <v>46</v>
      </c>
    </row>
    <row r="909" spans="2:47" s="1" customFormat="1" ht="292.5">
      <c r="B909" s="18"/>
      <c r="D909" s="107" t="s">
        <v>239</v>
      </c>
      <c r="F909" s="128" t="s">
        <v>834</v>
      </c>
      <c r="I909" s="38"/>
      <c r="L909" s="18"/>
      <c r="M909" s="109"/>
      <c r="N909" s="26"/>
      <c r="O909" s="26"/>
      <c r="P909" s="26"/>
      <c r="Q909" s="26"/>
      <c r="R909" s="26"/>
      <c r="S909" s="26"/>
      <c r="T909" s="27"/>
      <c r="AT909" s="9" t="s">
        <v>239</v>
      </c>
      <c r="AU909" s="9" t="s">
        <v>46</v>
      </c>
    </row>
    <row r="910" spans="2:51" s="7" customFormat="1" ht="12">
      <c r="B910" s="110"/>
      <c r="D910" s="107" t="s">
        <v>97</v>
      </c>
      <c r="E910" s="111" t="s">
        <v>0</v>
      </c>
      <c r="F910" s="112" t="s">
        <v>1086</v>
      </c>
      <c r="H910" s="113">
        <v>1</v>
      </c>
      <c r="I910" s="114"/>
      <c r="L910" s="110"/>
      <c r="M910" s="115"/>
      <c r="N910" s="116"/>
      <c r="O910" s="116"/>
      <c r="P910" s="116"/>
      <c r="Q910" s="116"/>
      <c r="R910" s="116"/>
      <c r="S910" s="116"/>
      <c r="T910" s="117"/>
      <c r="AT910" s="111" t="s">
        <v>97</v>
      </c>
      <c r="AU910" s="111" t="s">
        <v>46</v>
      </c>
      <c r="AV910" s="7" t="s">
        <v>46</v>
      </c>
      <c r="AW910" s="7" t="s">
        <v>22</v>
      </c>
      <c r="AX910" s="7" t="s">
        <v>43</v>
      </c>
      <c r="AY910" s="111" t="s">
        <v>86</v>
      </c>
    </row>
    <row r="911" spans="2:65" s="1" customFormat="1" ht="36" customHeight="1">
      <c r="B911" s="93"/>
      <c r="C911" s="94" t="s">
        <v>1087</v>
      </c>
      <c r="D911" s="94" t="s">
        <v>88</v>
      </c>
      <c r="E911" s="95" t="s">
        <v>840</v>
      </c>
      <c r="F911" s="96" t="s">
        <v>1088</v>
      </c>
      <c r="G911" s="97" t="s">
        <v>171</v>
      </c>
      <c r="H911" s="98">
        <v>1</v>
      </c>
      <c r="I911" s="99"/>
      <c r="J911" s="100">
        <f>ROUND(I911*H911,2)</f>
        <v>0</v>
      </c>
      <c r="K911" s="96" t="s">
        <v>0</v>
      </c>
      <c r="L911" s="18"/>
      <c r="M911" s="101" t="s">
        <v>0</v>
      </c>
      <c r="N911" s="102" t="s">
        <v>30</v>
      </c>
      <c r="O911" s="26"/>
      <c r="P911" s="103">
        <f>O911*H911</f>
        <v>0</v>
      </c>
      <c r="Q911" s="103">
        <v>0</v>
      </c>
      <c r="R911" s="103">
        <f>Q911*H911</f>
        <v>0</v>
      </c>
      <c r="S911" s="103">
        <v>0</v>
      </c>
      <c r="T911" s="104">
        <f>S911*H911</f>
        <v>0</v>
      </c>
      <c r="AR911" s="105" t="s">
        <v>176</v>
      </c>
      <c r="AT911" s="105" t="s">
        <v>88</v>
      </c>
      <c r="AU911" s="105" t="s">
        <v>46</v>
      </c>
      <c r="AY911" s="9" t="s">
        <v>86</v>
      </c>
      <c r="BE911" s="106">
        <f>IF(N911="základní",J911,0)</f>
        <v>0</v>
      </c>
      <c r="BF911" s="106">
        <f>IF(N911="snížená",J911,0)</f>
        <v>0</v>
      </c>
      <c r="BG911" s="106">
        <f>IF(N911="zákl. přenesená",J911,0)</f>
        <v>0</v>
      </c>
      <c r="BH911" s="106">
        <f>IF(N911="sníž. přenesená",J911,0)</f>
        <v>0</v>
      </c>
      <c r="BI911" s="106">
        <f>IF(N911="nulová",J911,0)</f>
        <v>0</v>
      </c>
      <c r="BJ911" s="9" t="s">
        <v>44</v>
      </c>
      <c r="BK911" s="106">
        <f>ROUND(I911*H911,2)</f>
        <v>0</v>
      </c>
      <c r="BL911" s="9" t="s">
        <v>176</v>
      </c>
      <c r="BM911" s="105" t="s">
        <v>1089</v>
      </c>
    </row>
    <row r="912" spans="2:47" s="1" customFormat="1" ht="19.5">
      <c r="B912" s="18"/>
      <c r="D912" s="107" t="s">
        <v>95</v>
      </c>
      <c r="F912" s="108" t="s">
        <v>1088</v>
      </c>
      <c r="I912" s="38"/>
      <c r="L912" s="18"/>
      <c r="M912" s="109"/>
      <c r="N912" s="26"/>
      <c r="O912" s="26"/>
      <c r="P912" s="26"/>
      <c r="Q912" s="26"/>
      <c r="R912" s="26"/>
      <c r="S912" s="26"/>
      <c r="T912" s="27"/>
      <c r="AT912" s="9" t="s">
        <v>95</v>
      </c>
      <c r="AU912" s="9" t="s">
        <v>46</v>
      </c>
    </row>
    <row r="913" spans="2:47" s="1" customFormat="1" ht="292.5">
      <c r="B913" s="18"/>
      <c r="D913" s="107" t="s">
        <v>239</v>
      </c>
      <c r="F913" s="128" t="s">
        <v>834</v>
      </c>
      <c r="I913" s="38"/>
      <c r="L913" s="18"/>
      <c r="M913" s="109"/>
      <c r="N913" s="26"/>
      <c r="O913" s="26"/>
      <c r="P913" s="26"/>
      <c r="Q913" s="26"/>
      <c r="R913" s="26"/>
      <c r="S913" s="26"/>
      <c r="T913" s="27"/>
      <c r="AT913" s="9" t="s">
        <v>239</v>
      </c>
      <c r="AU913" s="9" t="s">
        <v>46</v>
      </c>
    </row>
    <row r="914" spans="2:51" s="7" customFormat="1" ht="12">
      <c r="B914" s="110"/>
      <c r="D914" s="107" t="s">
        <v>97</v>
      </c>
      <c r="E914" s="111" t="s">
        <v>0</v>
      </c>
      <c r="F914" s="112" t="s">
        <v>1090</v>
      </c>
      <c r="H914" s="113">
        <v>1</v>
      </c>
      <c r="I914" s="114"/>
      <c r="L914" s="110"/>
      <c r="M914" s="115"/>
      <c r="N914" s="116"/>
      <c r="O914" s="116"/>
      <c r="P914" s="116"/>
      <c r="Q914" s="116"/>
      <c r="R914" s="116"/>
      <c r="S914" s="116"/>
      <c r="T914" s="117"/>
      <c r="AT914" s="111" t="s">
        <v>97</v>
      </c>
      <c r="AU914" s="111" t="s">
        <v>46</v>
      </c>
      <c r="AV914" s="7" t="s">
        <v>46</v>
      </c>
      <c r="AW914" s="7" t="s">
        <v>22</v>
      </c>
      <c r="AX914" s="7" t="s">
        <v>43</v>
      </c>
      <c r="AY914" s="111" t="s">
        <v>86</v>
      </c>
    </row>
    <row r="915" spans="2:65" s="1" customFormat="1" ht="36" customHeight="1">
      <c r="B915" s="93"/>
      <c r="C915" s="94" t="s">
        <v>1091</v>
      </c>
      <c r="D915" s="94" t="s">
        <v>88</v>
      </c>
      <c r="E915" s="95" t="s">
        <v>844</v>
      </c>
      <c r="F915" s="96" t="s">
        <v>1092</v>
      </c>
      <c r="G915" s="97" t="s">
        <v>171</v>
      </c>
      <c r="H915" s="98">
        <v>1</v>
      </c>
      <c r="I915" s="99"/>
      <c r="J915" s="100">
        <f>ROUND(I915*H915,2)</f>
        <v>0</v>
      </c>
      <c r="K915" s="96" t="s">
        <v>0</v>
      </c>
      <c r="L915" s="18"/>
      <c r="M915" s="101" t="s">
        <v>0</v>
      </c>
      <c r="N915" s="102" t="s">
        <v>30</v>
      </c>
      <c r="O915" s="26"/>
      <c r="P915" s="103">
        <f>O915*H915</f>
        <v>0</v>
      </c>
      <c r="Q915" s="103">
        <v>0</v>
      </c>
      <c r="R915" s="103">
        <f>Q915*H915</f>
        <v>0</v>
      </c>
      <c r="S915" s="103">
        <v>0</v>
      </c>
      <c r="T915" s="104">
        <f>S915*H915</f>
        <v>0</v>
      </c>
      <c r="AR915" s="105" t="s">
        <v>176</v>
      </c>
      <c r="AT915" s="105" t="s">
        <v>88</v>
      </c>
      <c r="AU915" s="105" t="s">
        <v>46</v>
      </c>
      <c r="AY915" s="9" t="s">
        <v>86</v>
      </c>
      <c r="BE915" s="106">
        <f>IF(N915="základní",J915,0)</f>
        <v>0</v>
      </c>
      <c r="BF915" s="106">
        <f>IF(N915="snížená",J915,0)</f>
        <v>0</v>
      </c>
      <c r="BG915" s="106">
        <f>IF(N915="zákl. přenesená",J915,0)</f>
        <v>0</v>
      </c>
      <c r="BH915" s="106">
        <f>IF(N915="sníž. přenesená",J915,0)</f>
        <v>0</v>
      </c>
      <c r="BI915" s="106">
        <f>IF(N915="nulová",J915,0)</f>
        <v>0</v>
      </c>
      <c r="BJ915" s="9" t="s">
        <v>44</v>
      </c>
      <c r="BK915" s="106">
        <f>ROUND(I915*H915,2)</f>
        <v>0</v>
      </c>
      <c r="BL915" s="9" t="s">
        <v>176</v>
      </c>
      <c r="BM915" s="105" t="s">
        <v>1093</v>
      </c>
    </row>
    <row r="916" spans="2:47" s="1" customFormat="1" ht="19.5">
      <c r="B916" s="18"/>
      <c r="D916" s="107" t="s">
        <v>95</v>
      </c>
      <c r="F916" s="108" t="s">
        <v>1092</v>
      </c>
      <c r="I916" s="38"/>
      <c r="L916" s="18"/>
      <c r="M916" s="109"/>
      <c r="N916" s="26"/>
      <c r="O916" s="26"/>
      <c r="P916" s="26"/>
      <c r="Q916" s="26"/>
      <c r="R916" s="26"/>
      <c r="S916" s="26"/>
      <c r="T916" s="27"/>
      <c r="AT916" s="9" t="s">
        <v>95</v>
      </c>
      <c r="AU916" s="9" t="s">
        <v>46</v>
      </c>
    </row>
    <row r="917" spans="2:47" s="1" customFormat="1" ht="292.5">
      <c r="B917" s="18"/>
      <c r="D917" s="107" t="s">
        <v>239</v>
      </c>
      <c r="F917" s="128" t="s">
        <v>834</v>
      </c>
      <c r="I917" s="38"/>
      <c r="L917" s="18"/>
      <c r="M917" s="109"/>
      <c r="N917" s="26"/>
      <c r="O917" s="26"/>
      <c r="P917" s="26"/>
      <c r="Q917" s="26"/>
      <c r="R917" s="26"/>
      <c r="S917" s="26"/>
      <c r="T917" s="27"/>
      <c r="AT917" s="9" t="s">
        <v>239</v>
      </c>
      <c r="AU917" s="9" t="s">
        <v>46</v>
      </c>
    </row>
    <row r="918" spans="2:51" s="7" customFormat="1" ht="12">
      <c r="B918" s="110"/>
      <c r="D918" s="107" t="s">
        <v>97</v>
      </c>
      <c r="E918" s="111" t="s">
        <v>0</v>
      </c>
      <c r="F918" s="112" t="s">
        <v>1094</v>
      </c>
      <c r="H918" s="113">
        <v>1</v>
      </c>
      <c r="I918" s="114"/>
      <c r="L918" s="110"/>
      <c r="M918" s="115"/>
      <c r="N918" s="116"/>
      <c r="O918" s="116"/>
      <c r="P918" s="116"/>
      <c r="Q918" s="116"/>
      <c r="R918" s="116"/>
      <c r="S918" s="116"/>
      <c r="T918" s="117"/>
      <c r="AT918" s="111" t="s">
        <v>97</v>
      </c>
      <c r="AU918" s="111" t="s">
        <v>46</v>
      </c>
      <c r="AV918" s="7" t="s">
        <v>46</v>
      </c>
      <c r="AW918" s="7" t="s">
        <v>22</v>
      </c>
      <c r="AX918" s="7" t="s">
        <v>43</v>
      </c>
      <c r="AY918" s="111" t="s">
        <v>86</v>
      </c>
    </row>
    <row r="919" spans="2:65" s="1" customFormat="1" ht="36" customHeight="1">
      <c r="B919" s="93"/>
      <c r="C919" s="94" t="s">
        <v>1095</v>
      </c>
      <c r="D919" s="94" t="s">
        <v>88</v>
      </c>
      <c r="E919" s="95" t="s">
        <v>848</v>
      </c>
      <c r="F919" s="96" t="s">
        <v>1096</v>
      </c>
      <c r="G919" s="97" t="s">
        <v>171</v>
      </c>
      <c r="H919" s="98">
        <v>1</v>
      </c>
      <c r="I919" s="99"/>
      <c r="J919" s="100">
        <f>ROUND(I919*H919,2)</f>
        <v>0</v>
      </c>
      <c r="K919" s="96" t="s">
        <v>0</v>
      </c>
      <c r="L919" s="18"/>
      <c r="M919" s="101" t="s">
        <v>0</v>
      </c>
      <c r="N919" s="102" t="s">
        <v>30</v>
      </c>
      <c r="O919" s="26"/>
      <c r="P919" s="103">
        <f>O919*H919</f>
        <v>0</v>
      </c>
      <c r="Q919" s="103">
        <v>0</v>
      </c>
      <c r="R919" s="103">
        <f>Q919*H919</f>
        <v>0</v>
      </c>
      <c r="S919" s="103">
        <v>0</v>
      </c>
      <c r="T919" s="104">
        <f>S919*H919</f>
        <v>0</v>
      </c>
      <c r="AR919" s="105" t="s">
        <v>176</v>
      </c>
      <c r="AT919" s="105" t="s">
        <v>88</v>
      </c>
      <c r="AU919" s="105" t="s">
        <v>46</v>
      </c>
      <c r="AY919" s="9" t="s">
        <v>86</v>
      </c>
      <c r="BE919" s="106">
        <f>IF(N919="základní",J919,0)</f>
        <v>0</v>
      </c>
      <c r="BF919" s="106">
        <f>IF(N919="snížená",J919,0)</f>
        <v>0</v>
      </c>
      <c r="BG919" s="106">
        <f>IF(N919="zákl. přenesená",J919,0)</f>
        <v>0</v>
      </c>
      <c r="BH919" s="106">
        <f>IF(N919="sníž. přenesená",J919,0)</f>
        <v>0</v>
      </c>
      <c r="BI919" s="106">
        <f>IF(N919="nulová",J919,0)</f>
        <v>0</v>
      </c>
      <c r="BJ919" s="9" t="s">
        <v>44</v>
      </c>
      <c r="BK919" s="106">
        <f>ROUND(I919*H919,2)</f>
        <v>0</v>
      </c>
      <c r="BL919" s="9" t="s">
        <v>176</v>
      </c>
      <c r="BM919" s="105" t="s">
        <v>1097</v>
      </c>
    </row>
    <row r="920" spans="2:47" s="1" customFormat="1" ht="19.5">
      <c r="B920" s="18"/>
      <c r="D920" s="107" t="s">
        <v>95</v>
      </c>
      <c r="F920" s="108" t="s">
        <v>1096</v>
      </c>
      <c r="I920" s="38"/>
      <c r="L920" s="18"/>
      <c r="M920" s="109"/>
      <c r="N920" s="26"/>
      <c r="O920" s="26"/>
      <c r="P920" s="26"/>
      <c r="Q920" s="26"/>
      <c r="R920" s="26"/>
      <c r="S920" s="26"/>
      <c r="T920" s="27"/>
      <c r="AT920" s="9" t="s">
        <v>95</v>
      </c>
      <c r="AU920" s="9" t="s">
        <v>46</v>
      </c>
    </row>
    <row r="921" spans="2:47" s="1" customFormat="1" ht="292.5">
      <c r="B921" s="18"/>
      <c r="D921" s="107" t="s">
        <v>239</v>
      </c>
      <c r="F921" s="128" t="s">
        <v>834</v>
      </c>
      <c r="I921" s="38"/>
      <c r="L921" s="18"/>
      <c r="M921" s="109"/>
      <c r="N921" s="26"/>
      <c r="O921" s="26"/>
      <c r="P921" s="26"/>
      <c r="Q921" s="26"/>
      <c r="R921" s="26"/>
      <c r="S921" s="26"/>
      <c r="T921" s="27"/>
      <c r="AT921" s="9" t="s">
        <v>239</v>
      </c>
      <c r="AU921" s="9" t="s">
        <v>46</v>
      </c>
    </row>
    <row r="922" spans="2:51" s="7" customFormat="1" ht="12">
      <c r="B922" s="110"/>
      <c r="D922" s="107" t="s">
        <v>97</v>
      </c>
      <c r="E922" s="111" t="s">
        <v>0</v>
      </c>
      <c r="F922" s="112" t="s">
        <v>1098</v>
      </c>
      <c r="H922" s="113">
        <v>1</v>
      </c>
      <c r="I922" s="114"/>
      <c r="L922" s="110"/>
      <c r="M922" s="115"/>
      <c r="N922" s="116"/>
      <c r="O922" s="116"/>
      <c r="P922" s="116"/>
      <c r="Q922" s="116"/>
      <c r="R922" s="116"/>
      <c r="S922" s="116"/>
      <c r="T922" s="117"/>
      <c r="AT922" s="111" t="s">
        <v>97</v>
      </c>
      <c r="AU922" s="111" t="s">
        <v>46</v>
      </c>
      <c r="AV922" s="7" t="s">
        <v>46</v>
      </c>
      <c r="AW922" s="7" t="s">
        <v>22</v>
      </c>
      <c r="AX922" s="7" t="s">
        <v>43</v>
      </c>
      <c r="AY922" s="111" t="s">
        <v>86</v>
      </c>
    </row>
    <row r="923" spans="2:65" s="1" customFormat="1" ht="36" customHeight="1">
      <c r="B923" s="93"/>
      <c r="C923" s="94" t="s">
        <v>1099</v>
      </c>
      <c r="D923" s="94" t="s">
        <v>88</v>
      </c>
      <c r="E923" s="95" t="s">
        <v>852</v>
      </c>
      <c r="F923" s="96" t="s">
        <v>1100</v>
      </c>
      <c r="G923" s="97" t="s">
        <v>171</v>
      </c>
      <c r="H923" s="98">
        <v>1</v>
      </c>
      <c r="I923" s="99"/>
      <c r="J923" s="100">
        <f>ROUND(I923*H923,2)</f>
        <v>0</v>
      </c>
      <c r="K923" s="96" t="s">
        <v>0</v>
      </c>
      <c r="L923" s="18"/>
      <c r="M923" s="101" t="s">
        <v>0</v>
      </c>
      <c r="N923" s="102" t="s">
        <v>30</v>
      </c>
      <c r="O923" s="26"/>
      <c r="P923" s="103">
        <f>O923*H923</f>
        <v>0</v>
      </c>
      <c r="Q923" s="103">
        <v>0</v>
      </c>
      <c r="R923" s="103">
        <f>Q923*H923</f>
        <v>0</v>
      </c>
      <c r="S923" s="103">
        <v>0</v>
      </c>
      <c r="T923" s="104">
        <f>S923*H923</f>
        <v>0</v>
      </c>
      <c r="AR923" s="105" t="s">
        <v>176</v>
      </c>
      <c r="AT923" s="105" t="s">
        <v>88</v>
      </c>
      <c r="AU923" s="105" t="s">
        <v>46</v>
      </c>
      <c r="AY923" s="9" t="s">
        <v>86</v>
      </c>
      <c r="BE923" s="106">
        <f>IF(N923="základní",J923,0)</f>
        <v>0</v>
      </c>
      <c r="BF923" s="106">
        <f>IF(N923="snížená",J923,0)</f>
        <v>0</v>
      </c>
      <c r="BG923" s="106">
        <f>IF(N923="zákl. přenesená",J923,0)</f>
        <v>0</v>
      </c>
      <c r="BH923" s="106">
        <f>IF(N923="sníž. přenesená",J923,0)</f>
        <v>0</v>
      </c>
      <c r="BI923" s="106">
        <f>IF(N923="nulová",J923,0)</f>
        <v>0</v>
      </c>
      <c r="BJ923" s="9" t="s">
        <v>44</v>
      </c>
      <c r="BK923" s="106">
        <f>ROUND(I923*H923,2)</f>
        <v>0</v>
      </c>
      <c r="BL923" s="9" t="s">
        <v>176</v>
      </c>
      <c r="BM923" s="105" t="s">
        <v>1101</v>
      </c>
    </row>
    <row r="924" spans="2:47" s="1" customFormat="1" ht="19.5">
      <c r="B924" s="18"/>
      <c r="D924" s="107" t="s">
        <v>95</v>
      </c>
      <c r="F924" s="108" t="s">
        <v>1100</v>
      </c>
      <c r="I924" s="38"/>
      <c r="L924" s="18"/>
      <c r="M924" s="109"/>
      <c r="N924" s="26"/>
      <c r="O924" s="26"/>
      <c r="P924" s="26"/>
      <c r="Q924" s="26"/>
      <c r="R924" s="26"/>
      <c r="S924" s="26"/>
      <c r="T924" s="27"/>
      <c r="AT924" s="9" t="s">
        <v>95</v>
      </c>
      <c r="AU924" s="9" t="s">
        <v>46</v>
      </c>
    </row>
    <row r="925" spans="2:47" s="1" customFormat="1" ht="292.5">
      <c r="B925" s="18"/>
      <c r="D925" s="107" t="s">
        <v>239</v>
      </c>
      <c r="F925" s="128" t="s">
        <v>834</v>
      </c>
      <c r="I925" s="38"/>
      <c r="L925" s="18"/>
      <c r="M925" s="109"/>
      <c r="N925" s="26"/>
      <c r="O925" s="26"/>
      <c r="P925" s="26"/>
      <c r="Q925" s="26"/>
      <c r="R925" s="26"/>
      <c r="S925" s="26"/>
      <c r="T925" s="27"/>
      <c r="AT925" s="9" t="s">
        <v>239</v>
      </c>
      <c r="AU925" s="9" t="s">
        <v>46</v>
      </c>
    </row>
    <row r="926" spans="2:51" s="7" customFormat="1" ht="12">
      <c r="B926" s="110"/>
      <c r="D926" s="107" t="s">
        <v>97</v>
      </c>
      <c r="E926" s="111" t="s">
        <v>0</v>
      </c>
      <c r="F926" s="112" t="s">
        <v>1102</v>
      </c>
      <c r="H926" s="113">
        <v>1</v>
      </c>
      <c r="I926" s="114"/>
      <c r="L926" s="110"/>
      <c r="M926" s="115"/>
      <c r="N926" s="116"/>
      <c r="O926" s="116"/>
      <c r="P926" s="116"/>
      <c r="Q926" s="116"/>
      <c r="R926" s="116"/>
      <c r="S926" s="116"/>
      <c r="T926" s="117"/>
      <c r="AT926" s="111" t="s">
        <v>97</v>
      </c>
      <c r="AU926" s="111" t="s">
        <v>46</v>
      </c>
      <c r="AV926" s="7" t="s">
        <v>46</v>
      </c>
      <c r="AW926" s="7" t="s">
        <v>22</v>
      </c>
      <c r="AX926" s="7" t="s">
        <v>43</v>
      </c>
      <c r="AY926" s="111" t="s">
        <v>86</v>
      </c>
    </row>
    <row r="927" spans="2:65" s="1" customFormat="1" ht="36" customHeight="1">
      <c r="B927" s="93"/>
      <c r="C927" s="94" t="s">
        <v>1103</v>
      </c>
      <c r="D927" s="94" t="s">
        <v>88</v>
      </c>
      <c r="E927" s="95" t="s">
        <v>856</v>
      </c>
      <c r="F927" s="96" t="s">
        <v>1104</v>
      </c>
      <c r="G927" s="97" t="s">
        <v>171</v>
      </c>
      <c r="H927" s="98">
        <v>1</v>
      </c>
      <c r="I927" s="99"/>
      <c r="J927" s="100">
        <f>ROUND(I927*H927,2)</f>
        <v>0</v>
      </c>
      <c r="K927" s="96" t="s">
        <v>0</v>
      </c>
      <c r="L927" s="18"/>
      <c r="M927" s="101" t="s">
        <v>0</v>
      </c>
      <c r="N927" s="102" t="s">
        <v>30</v>
      </c>
      <c r="O927" s="26"/>
      <c r="P927" s="103">
        <f>O927*H927</f>
        <v>0</v>
      </c>
      <c r="Q927" s="103">
        <v>0</v>
      </c>
      <c r="R927" s="103">
        <f>Q927*H927</f>
        <v>0</v>
      </c>
      <c r="S927" s="103">
        <v>0</v>
      </c>
      <c r="T927" s="104">
        <f>S927*H927</f>
        <v>0</v>
      </c>
      <c r="AR927" s="105" t="s">
        <v>176</v>
      </c>
      <c r="AT927" s="105" t="s">
        <v>88</v>
      </c>
      <c r="AU927" s="105" t="s">
        <v>46</v>
      </c>
      <c r="AY927" s="9" t="s">
        <v>86</v>
      </c>
      <c r="BE927" s="106">
        <f>IF(N927="základní",J927,0)</f>
        <v>0</v>
      </c>
      <c r="BF927" s="106">
        <f>IF(N927="snížená",J927,0)</f>
        <v>0</v>
      </c>
      <c r="BG927" s="106">
        <f>IF(N927="zákl. přenesená",J927,0)</f>
        <v>0</v>
      </c>
      <c r="BH927" s="106">
        <f>IF(N927="sníž. přenesená",J927,0)</f>
        <v>0</v>
      </c>
      <c r="BI927" s="106">
        <f>IF(N927="nulová",J927,0)</f>
        <v>0</v>
      </c>
      <c r="BJ927" s="9" t="s">
        <v>44</v>
      </c>
      <c r="BK927" s="106">
        <f>ROUND(I927*H927,2)</f>
        <v>0</v>
      </c>
      <c r="BL927" s="9" t="s">
        <v>176</v>
      </c>
      <c r="BM927" s="105" t="s">
        <v>1105</v>
      </c>
    </row>
    <row r="928" spans="2:47" s="1" customFormat="1" ht="19.5">
      <c r="B928" s="18"/>
      <c r="D928" s="107" t="s">
        <v>95</v>
      </c>
      <c r="F928" s="108" t="s">
        <v>1104</v>
      </c>
      <c r="I928" s="38"/>
      <c r="L928" s="18"/>
      <c r="M928" s="109"/>
      <c r="N928" s="26"/>
      <c r="O928" s="26"/>
      <c r="P928" s="26"/>
      <c r="Q928" s="26"/>
      <c r="R928" s="26"/>
      <c r="S928" s="26"/>
      <c r="T928" s="27"/>
      <c r="AT928" s="9" t="s">
        <v>95</v>
      </c>
      <c r="AU928" s="9" t="s">
        <v>46</v>
      </c>
    </row>
    <row r="929" spans="2:47" s="1" customFormat="1" ht="292.5">
      <c r="B929" s="18"/>
      <c r="D929" s="107" t="s">
        <v>239</v>
      </c>
      <c r="F929" s="128" t="s">
        <v>834</v>
      </c>
      <c r="I929" s="38"/>
      <c r="L929" s="18"/>
      <c r="M929" s="109"/>
      <c r="N929" s="26"/>
      <c r="O929" s="26"/>
      <c r="P929" s="26"/>
      <c r="Q929" s="26"/>
      <c r="R929" s="26"/>
      <c r="S929" s="26"/>
      <c r="T929" s="27"/>
      <c r="AT929" s="9" t="s">
        <v>239</v>
      </c>
      <c r="AU929" s="9" t="s">
        <v>46</v>
      </c>
    </row>
    <row r="930" spans="2:51" s="7" customFormat="1" ht="12">
      <c r="B930" s="110"/>
      <c r="D930" s="107" t="s">
        <v>97</v>
      </c>
      <c r="E930" s="111" t="s">
        <v>0</v>
      </c>
      <c r="F930" s="112" t="s">
        <v>1106</v>
      </c>
      <c r="H930" s="113">
        <v>1</v>
      </c>
      <c r="I930" s="114"/>
      <c r="L930" s="110"/>
      <c r="M930" s="115"/>
      <c r="N930" s="116"/>
      <c r="O930" s="116"/>
      <c r="P930" s="116"/>
      <c r="Q930" s="116"/>
      <c r="R930" s="116"/>
      <c r="S930" s="116"/>
      <c r="T930" s="117"/>
      <c r="AT930" s="111" t="s">
        <v>97</v>
      </c>
      <c r="AU930" s="111" t="s">
        <v>46</v>
      </c>
      <c r="AV930" s="7" t="s">
        <v>46</v>
      </c>
      <c r="AW930" s="7" t="s">
        <v>22</v>
      </c>
      <c r="AX930" s="7" t="s">
        <v>43</v>
      </c>
      <c r="AY930" s="111" t="s">
        <v>86</v>
      </c>
    </row>
    <row r="931" spans="2:65" s="1" customFormat="1" ht="36" customHeight="1">
      <c r="B931" s="93"/>
      <c r="C931" s="94" t="s">
        <v>1107</v>
      </c>
      <c r="D931" s="94" t="s">
        <v>88</v>
      </c>
      <c r="E931" s="95" t="s">
        <v>860</v>
      </c>
      <c r="F931" s="96" t="s">
        <v>1108</v>
      </c>
      <c r="G931" s="97" t="s">
        <v>171</v>
      </c>
      <c r="H931" s="98">
        <v>1</v>
      </c>
      <c r="I931" s="99"/>
      <c r="J931" s="100">
        <f>ROUND(I931*H931,2)</f>
        <v>0</v>
      </c>
      <c r="K931" s="96" t="s">
        <v>0</v>
      </c>
      <c r="L931" s="18"/>
      <c r="M931" s="101" t="s">
        <v>0</v>
      </c>
      <c r="N931" s="102" t="s">
        <v>30</v>
      </c>
      <c r="O931" s="26"/>
      <c r="P931" s="103">
        <f>O931*H931</f>
        <v>0</v>
      </c>
      <c r="Q931" s="103">
        <v>0</v>
      </c>
      <c r="R931" s="103">
        <f>Q931*H931</f>
        <v>0</v>
      </c>
      <c r="S931" s="103">
        <v>0</v>
      </c>
      <c r="T931" s="104">
        <f>S931*H931</f>
        <v>0</v>
      </c>
      <c r="AR931" s="105" t="s">
        <v>176</v>
      </c>
      <c r="AT931" s="105" t="s">
        <v>88</v>
      </c>
      <c r="AU931" s="105" t="s">
        <v>46</v>
      </c>
      <c r="AY931" s="9" t="s">
        <v>86</v>
      </c>
      <c r="BE931" s="106">
        <f>IF(N931="základní",J931,0)</f>
        <v>0</v>
      </c>
      <c r="BF931" s="106">
        <f>IF(N931="snížená",J931,0)</f>
        <v>0</v>
      </c>
      <c r="BG931" s="106">
        <f>IF(N931="zákl. přenesená",J931,0)</f>
        <v>0</v>
      </c>
      <c r="BH931" s="106">
        <f>IF(N931="sníž. přenesená",J931,0)</f>
        <v>0</v>
      </c>
      <c r="BI931" s="106">
        <f>IF(N931="nulová",J931,0)</f>
        <v>0</v>
      </c>
      <c r="BJ931" s="9" t="s">
        <v>44</v>
      </c>
      <c r="BK931" s="106">
        <f>ROUND(I931*H931,2)</f>
        <v>0</v>
      </c>
      <c r="BL931" s="9" t="s">
        <v>176</v>
      </c>
      <c r="BM931" s="105" t="s">
        <v>1109</v>
      </c>
    </row>
    <row r="932" spans="2:47" s="1" customFormat="1" ht="19.5">
      <c r="B932" s="18"/>
      <c r="D932" s="107" t="s">
        <v>95</v>
      </c>
      <c r="F932" s="108" t="s">
        <v>1108</v>
      </c>
      <c r="I932" s="38"/>
      <c r="L932" s="18"/>
      <c r="M932" s="109"/>
      <c r="N932" s="26"/>
      <c r="O932" s="26"/>
      <c r="P932" s="26"/>
      <c r="Q932" s="26"/>
      <c r="R932" s="26"/>
      <c r="S932" s="26"/>
      <c r="T932" s="27"/>
      <c r="AT932" s="9" t="s">
        <v>95</v>
      </c>
      <c r="AU932" s="9" t="s">
        <v>46</v>
      </c>
    </row>
    <row r="933" spans="2:47" s="1" customFormat="1" ht="292.5">
      <c r="B933" s="18"/>
      <c r="D933" s="107" t="s">
        <v>239</v>
      </c>
      <c r="F933" s="128" t="s">
        <v>834</v>
      </c>
      <c r="I933" s="38"/>
      <c r="L933" s="18"/>
      <c r="M933" s="109"/>
      <c r="N933" s="26"/>
      <c r="O933" s="26"/>
      <c r="P933" s="26"/>
      <c r="Q933" s="26"/>
      <c r="R933" s="26"/>
      <c r="S933" s="26"/>
      <c r="T933" s="27"/>
      <c r="AT933" s="9" t="s">
        <v>239</v>
      </c>
      <c r="AU933" s="9" t="s">
        <v>46</v>
      </c>
    </row>
    <row r="934" spans="2:51" s="7" customFormat="1" ht="12">
      <c r="B934" s="110"/>
      <c r="D934" s="107" t="s">
        <v>97</v>
      </c>
      <c r="E934" s="111" t="s">
        <v>0</v>
      </c>
      <c r="F934" s="112" t="s">
        <v>1110</v>
      </c>
      <c r="H934" s="113">
        <v>1</v>
      </c>
      <c r="I934" s="114"/>
      <c r="L934" s="110"/>
      <c r="M934" s="115"/>
      <c r="N934" s="116"/>
      <c r="O934" s="116"/>
      <c r="P934" s="116"/>
      <c r="Q934" s="116"/>
      <c r="R934" s="116"/>
      <c r="S934" s="116"/>
      <c r="T934" s="117"/>
      <c r="AT934" s="111" t="s">
        <v>97</v>
      </c>
      <c r="AU934" s="111" t="s">
        <v>46</v>
      </c>
      <c r="AV934" s="7" t="s">
        <v>46</v>
      </c>
      <c r="AW934" s="7" t="s">
        <v>22</v>
      </c>
      <c r="AX934" s="7" t="s">
        <v>43</v>
      </c>
      <c r="AY934" s="111" t="s">
        <v>86</v>
      </c>
    </row>
    <row r="935" spans="2:65" s="1" customFormat="1" ht="36" customHeight="1">
      <c r="B935" s="93"/>
      <c r="C935" s="94" t="s">
        <v>1111</v>
      </c>
      <c r="D935" s="94" t="s">
        <v>88</v>
      </c>
      <c r="E935" s="95" t="s">
        <v>864</v>
      </c>
      <c r="F935" s="96" t="s">
        <v>1112</v>
      </c>
      <c r="G935" s="97" t="s">
        <v>171</v>
      </c>
      <c r="H935" s="98">
        <v>1</v>
      </c>
      <c r="I935" s="99"/>
      <c r="J935" s="100">
        <f>ROUND(I935*H935,2)</f>
        <v>0</v>
      </c>
      <c r="K935" s="96" t="s">
        <v>0</v>
      </c>
      <c r="L935" s="18"/>
      <c r="M935" s="101" t="s">
        <v>0</v>
      </c>
      <c r="N935" s="102" t="s">
        <v>30</v>
      </c>
      <c r="O935" s="26"/>
      <c r="P935" s="103">
        <f>O935*H935</f>
        <v>0</v>
      </c>
      <c r="Q935" s="103">
        <v>0</v>
      </c>
      <c r="R935" s="103">
        <f>Q935*H935</f>
        <v>0</v>
      </c>
      <c r="S935" s="103">
        <v>0</v>
      </c>
      <c r="T935" s="104">
        <f>S935*H935</f>
        <v>0</v>
      </c>
      <c r="AR935" s="105" t="s">
        <v>176</v>
      </c>
      <c r="AT935" s="105" t="s">
        <v>88</v>
      </c>
      <c r="AU935" s="105" t="s">
        <v>46</v>
      </c>
      <c r="AY935" s="9" t="s">
        <v>86</v>
      </c>
      <c r="BE935" s="106">
        <f>IF(N935="základní",J935,0)</f>
        <v>0</v>
      </c>
      <c r="BF935" s="106">
        <f>IF(N935="snížená",J935,0)</f>
        <v>0</v>
      </c>
      <c r="BG935" s="106">
        <f>IF(N935="zákl. přenesená",J935,0)</f>
        <v>0</v>
      </c>
      <c r="BH935" s="106">
        <f>IF(N935="sníž. přenesená",J935,0)</f>
        <v>0</v>
      </c>
      <c r="BI935" s="106">
        <f>IF(N935="nulová",J935,0)</f>
        <v>0</v>
      </c>
      <c r="BJ935" s="9" t="s">
        <v>44</v>
      </c>
      <c r="BK935" s="106">
        <f>ROUND(I935*H935,2)</f>
        <v>0</v>
      </c>
      <c r="BL935" s="9" t="s">
        <v>176</v>
      </c>
      <c r="BM935" s="105" t="s">
        <v>1113</v>
      </c>
    </row>
    <row r="936" spans="2:47" s="1" customFormat="1" ht="19.5">
      <c r="B936" s="18"/>
      <c r="D936" s="107" t="s">
        <v>95</v>
      </c>
      <c r="F936" s="108" t="s">
        <v>1112</v>
      </c>
      <c r="I936" s="38"/>
      <c r="L936" s="18"/>
      <c r="M936" s="109"/>
      <c r="N936" s="26"/>
      <c r="O936" s="26"/>
      <c r="P936" s="26"/>
      <c r="Q936" s="26"/>
      <c r="R936" s="26"/>
      <c r="S936" s="26"/>
      <c r="T936" s="27"/>
      <c r="AT936" s="9" t="s">
        <v>95</v>
      </c>
      <c r="AU936" s="9" t="s">
        <v>46</v>
      </c>
    </row>
    <row r="937" spans="2:47" s="1" customFormat="1" ht="292.5">
      <c r="B937" s="18"/>
      <c r="D937" s="107" t="s">
        <v>239</v>
      </c>
      <c r="F937" s="128" t="s">
        <v>834</v>
      </c>
      <c r="I937" s="38"/>
      <c r="L937" s="18"/>
      <c r="M937" s="109"/>
      <c r="N937" s="26"/>
      <c r="O937" s="26"/>
      <c r="P937" s="26"/>
      <c r="Q937" s="26"/>
      <c r="R937" s="26"/>
      <c r="S937" s="26"/>
      <c r="T937" s="27"/>
      <c r="AT937" s="9" t="s">
        <v>239</v>
      </c>
      <c r="AU937" s="9" t="s">
        <v>46</v>
      </c>
    </row>
    <row r="938" spans="2:51" s="7" customFormat="1" ht="12">
      <c r="B938" s="110"/>
      <c r="D938" s="107" t="s">
        <v>97</v>
      </c>
      <c r="E938" s="111" t="s">
        <v>0</v>
      </c>
      <c r="F938" s="112" t="s">
        <v>1114</v>
      </c>
      <c r="H938" s="113">
        <v>1</v>
      </c>
      <c r="I938" s="114"/>
      <c r="L938" s="110"/>
      <c r="M938" s="115"/>
      <c r="N938" s="116"/>
      <c r="O938" s="116"/>
      <c r="P938" s="116"/>
      <c r="Q938" s="116"/>
      <c r="R938" s="116"/>
      <c r="S938" s="116"/>
      <c r="T938" s="117"/>
      <c r="AT938" s="111" t="s">
        <v>97</v>
      </c>
      <c r="AU938" s="111" t="s">
        <v>46</v>
      </c>
      <c r="AV938" s="7" t="s">
        <v>46</v>
      </c>
      <c r="AW938" s="7" t="s">
        <v>22</v>
      </c>
      <c r="AX938" s="7" t="s">
        <v>43</v>
      </c>
      <c r="AY938" s="111" t="s">
        <v>86</v>
      </c>
    </row>
    <row r="939" spans="2:65" s="1" customFormat="1" ht="36" customHeight="1">
      <c r="B939" s="93"/>
      <c r="C939" s="94" t="s">
        <v>1115</v>
      </c>
      <c r="D939" s="94" t="s">
        <v>88</v>
      </c>
      <c r="E939" s="95" t="s">
        <v>868</v>
      </c>
      <c r="F939" s="96" t="s">
        <v>1116</v>
      </c>
      <c r="G939" s="97" t="s">
        <v>171</v>
      </c>
      <c r="H939" s="98">
        <v>1</v>
      </c>
      <c r="I939" s="99"/>
      <c r="J939" s="100">
        <f>ROUND(I939*H939,2)</f>
        <v>0</v>
      </c>
      <c r="K939" s="96" t="s">
        <v>0</v>
      </c>
      <c r="L939" s="18"/>
      <c r="M939" s="101" t="s">
        <v>0</v>
      </c>
      <c r="N939" s="102" t="s">
        <v>30</v>
      </c>
      <c r="O939" s="26"/>
      <c r="P939" s="103">
        <f>O939*H939</f>
        <v>0</v>
      </c>
      <c r="Q939" s="103">
        <v>0</v>
      </c>
      <c r="R939" s="103">
        <f>Q939*H939</f>
        <v>0</v>
      </c>
      <c r="S939" s="103">
        <v>0</v>
      </c>
      <c r="T939" s="104">
        <f>S939*H939</f>
        <v>0</v>
      </c>
      <c r="AR939" s="105" t="s">
        <v>176</v>
      </c>
      <c r="AT939" s="105" t="s">
        <v>88</v>
      </c>
      <c r="AU939" s="105" t="s">
        <v>46</v>
      </c>
      <c r="AY939" s="9" t="s">
        <v>86</v>
      </c>
      <c r="BE939" s="106">
        <f>IF(N939="základní",J939,0)</f>
        <v>0</v>
      </c>
      <c r="BF939" s="106">
        <f>IF(N939="snížená",J939,0)</f>
        <v>0</v>
      </c>
      <c r="BG939" s="106">
        <f>IF(N939="zákl. přenesená",J939,0)</f>
        <v>0</v>
      </c>
      <c r="BH939" s="106">
        <f>IF(N939="sníž. přenesená",J939,0)</f>
        <v>0</v>
      </c>
      <c r="BI939" s="106">
        <f>IF(N939="nulová",J939,0)</f>
        <v>0</v>
      </c>
      <c r="BJ939" s="9" t="s">
        <v>44</v>
      </c>
      <c r="BK939" s="106">
        <f>ROUND(I939*H939,2)</f>
        <v>0</v>
      </c>
      <c r="BL939" s="9" t="s">
        <v>176</v>
      </c>
      <c r="BM939" s="105" t="s">
        <v>1117</v>
      </c>
    </row>
    <row r="940" spans="2:47" s="1" customFormat="1" ht="19.5">
      <c r="B940" s="18"/>
      <c r="D940" s="107" t="s">
        <v>95</v>
      </c>
      <c r="F940" s="108" t="s">
        <v>1116</v>
      </c>
      <c r="I940" s="38"/>
      <c r="L940" s="18"/>
      <c r="M940" s="109"/>
      <c r="N940" s="26"/>
      <c r="O940" s="26"/>
      <c r="P940" s="26"/>
      <c r="Q940" s="26"/>
      <c r="R940" s="26"/>
      <c r="S940" s="26"/>
      <c r="T940" s="27"/>
      <c r="AT940" s="9" t="s">
        <v>95</v>
      </c>
      <c r="AU940" s="9" t="s">
        <v>46</v>
      </c>
    </row>
    <row r="941" spans="2:47" s="1" customFormat="1" ht="292.5">
      <c r="B941" s="18"/>
      <c r="D941" s="107" t="s">
        <v>239</v>
      </c>
      <c r="F941" s="128" t="s">
        <v>834</v>
      </c>
      <c r="I941" s="38"/>
      <c r="L941" s="18"/>
      <c r="M941" s="109"/>
      <c r="N941" s="26"/>
      <c r="O941" s="26"/>
      <c r="P941" s="26"/>
      <c r="Q941" s="26"/>
      <c r="R941" s="26"/>
      <c r="S941" s="26"/>
      <c r="T941" s="27"/>
      <c r="AT941" s="9" t="s">
        <v>239</v>
      </c>
      <c r="AU941" s="9" t="s">
        <v>46</v>
      </c>
    </row>
    <row r="942" spans="2:51" s="7" customFormat="1" ht="12">
      <c r="B942" s="110"/>
      <c r="D942" s="107" t="s">
        <v>97</v>
      </c>
      <c r="E942" s="111" t="s">
        <v>0</v>
      </c>
      <c r="F942" s="112" t="s">
        <v>1118</v>
      </c>
      <c r="H942" s="113">
        <v>1</v>
      </c>
      <c r="I942" s="114"/>
      <c r="L942" s="110"/>
      <c r="M942" s="115"/>
      <c r="N942" s="116"/>
      <c r="O942" s="116"/>
      <c r="P942" s="116"/>
      <c r="Q942" s="116"/>
      <c r="R942" s="116"/>
      <c r="S942" s="116"/>
      <c r="T942" s="117"/>
      <c r="AT942" s="111" t="s">
        <v>97</v>
      </c>
      <c r="AU942" s="111" t="s">
        <v>46</v>
      </c>
      <c r="AV942" s="7" t="s">
        <v>46</v>
      </c>
      <c r="AW942" s="7" t="s">
        <v>22</v>
      </c>
      <c r="AX942" s="7" t="s">
        <v>43</v>
      </c>
      <c r="AY942" s="111" t="s">
        <v>86</v>
      </c>
    </row>
    <row r="943" spans="2:65" s="1" customFormat="1" ht="36" customHeight="1">
      <c r="B943" s="93"/>
      <c r="C943" s="94" t="s">
        <v>1119</v>
      </c>
      <c r="D943" s="94" t="s">
        <v>88</v>
      </c>
      <c r="E943" s="95" t="s">
        <v>872</v>
      </c>
      <c r="F943" s="96" t="s">
        <v>1120</v>
      </c>
      <c r="G943" s="97" t="s">
        <v>171</v>
      </c>
      <c r="H943" s="98">
        <v>1</v>
      </c>
      <c r="I943" s="99"/>
      <c r="J943" s="100">
        <f>ROUND(I943*H943,2)</f>
        <v>0</v>
      </c>
      <c r="K943" s="96" t="s">
        <v>0</v>
      </c>
      <c r="L943" s="18"/>
      <c r="M943" s="101" t="s">
        <v>0</v>
      </c>
      <c r="N943" s="102" t="s">
        <v>30</v>
      </c>
      <c r="O943" s="26"/>
      <c r="P943" s="103">
        <f>O943*H943</f>
        <v>0</v>
      </c>
      <c r="Q943" s="103">
        <v>0</v>
      </c>
      <c r="R943" s="103">
        <f>Q943*H943</f>
        <v>0</v>
      </c>
      <c r="S943" s="103">
        <v>0</v>
      </c>
      <c r="T943" s="104">
        <f>S943*H943</f>
        <v>0</v>
      </c>
      <c r="AR943" s="105" t="s">
        <v>176</v>
      </c>
      <c r="AT943" s="105" t="s">
        <v>88</v>
      </c>
      <c r="AU943" s="105" t="s">
        <v>46</v>
      </c>
      <c r="AY943" s="9" t="s">
        <v>86</v>
      </c>
      <c r="BE943" s="106">
        <f>IF(N943="základní",J943,0)</f>
        <v>0</v>
      </c>
      <c r="BF943" s="106">
        <f>IF(N943="snížená",J943,0)</f>
        <v>0</v>
      </c>
      <c r="BG943" s="106">
        <f>IF(N943="zákl. přenesená",J943,0)</f>
        <v>0</v>
      </c>
      <c r="BH943" s="106">
        <f>IF(N943="sníž. přenesená",J943,0)</f>
        <v>0</v>
      </c>
      <c r="BI943" s="106">
        <f>IF(N943="nulová",J943,0)</f>
        <v>0</v>
      </c>
      <c r="BJ943" s="9" t="s">
        <v>44</v>
      </c>
      <c r="BK943" s="106">
        <f>ROUND(I943*H943,2)</f>
        <v>0</v>
      </c>
      <c r="BL943" s="9" t="s">
        <v>176</v>
      </c>
      <c r="BM943" s="105" t="s">
        <v>1121</v>
      </c>
    </row>
    <row r="944" spans="2:47" s="1" customFormat="1" ht="19.5">
      <c r="B944" s="18"/>
      <c r="D944" s="107" t="s">
        <v>95</v>
      </c>
      <c r="F944" s="108" t="s">
        <v>1120</v>
      </c>
      <c r="I944" s="38"/>
      <c r="L944" s="18"/>
      <c r="M944" s="109"/>
      <c r="N944" s="26"/>
      <c r="O944" s="26"/>
      <c r="P944" s="26"/>
      <c r="Q944" s="26"/>
      <c r="R944" s="26"/>
      <c r="S944" s="26"/>
      <c r="T944" s="27"/>
      <c r="AT944" s="9" t="s">
        <v>95</v>
      </c>
      <c r="AU944" s="9" t="s">
        <v>46</v>
      </c>
    </row>
    <row r="945" spans="2:47" s="1" customFormat="1" ht="292.5">
      <c r="B945" s="18"/>
      <c r="D945" s="107" t="s">
        <v>239</v>
      </c>
      <c r="F945" s="128" t="s">
        <v>834</v>
      </c>
      <c r="I945" s="38"/>
      <c r="L945" s="18"/>
      <c r="M945" s="109"/>
      <c r="N945" s="26"/>
      <c r="O945" s="26"/>
      <c r="P945" s="26"/>
      <c r="Q945" s="26"/>
      <c r="R945" s="26"/>
      <c r="S945" s="26"/>
      <c r="T945" s="27"/>
      <c r="AT945" s="9" t="s">
        <v>239</v>
      </c>
      <c r="AU945" s="9" t="s">
        <v>46</v>
      </c>
    </row>
    <row r="946" spans="2:51" s="7" customFormat="1" ht="12">
      <c r="B946" s="110"/>
      <c r="D946" s="107" t="s">
        <v>97</v>
      </c>
      <c r="E946" s="111" t="s">
        <v>0</v>
      </c>
      <c r="F946" s="112" t="s">
        <v>1122</v>
      </c>
      <c r="H946" s="113">
        <v>1</v>
      </c>
      <c r="I946" s="114"/>
      <c r="L946" s="110"/>
      <c r="M946" s="115"/>
      <c r="N946" s="116"/>
      <c r="O946" s="116"/>
      <c r="P946" s="116"/>
      <c r="Q946" s="116"/>
      <c r="R946" s="116"/>
      <c r="S946" s="116"/>
      <c r="T946" s="117"/>
      <c r="AT946" s="111" t="s">
        <v>97</v>
      </c>
      <c r="AU946" s="111" t="s">
        <v>46</v>
      </c>
      <c r="AV946" s="7" t="s">
        <v>46</v>
      </c>
      <c r="AW946" s="7" t="s">
        <v>22</v>
      </c>
      <c r="AX946" s="7" t="s">
        <v>43</v>
      </c>
      <c r="AY946" s="111" t="s">
        <v>86</v>
      </c>
    </row>
    <row r="947" spans="2:65" s="1" customFormat="1" ht="36" customHeight="1">
      <c r="B947" s="93"/>
      <c r="C947" s="94" t="s">
        <v>1123</v>
      </c>
      <c r="D947" s="94" t="s">
        <v>88</v>
      </c>
      <c r="E947" s="95" t="s">
        <v>876</v>
      </c>
      <c r="F947" s="96" t="s">
        <v>1124</v>
      </c>
      <c r="G947" s="97" t="s">
        <v>171</v>
      </c>
      <c r="H947" s="98">
        <v>1</v>
      </c>
      <c r="I947" s="99"/>
      <c r="J947" s="100">
        <f>ROUND(I947*H947,2)</f>
        <v>0</v>
      </c>
      <c r="K947" s="96" t="s">
        <v>0</v>
      </c>
      <c r="L947" s="18"/>
      <c r="M947" s="101" t="s">
        <v>0</v>
      </c>
      <c r="N947" s="102" t="s">
        <v>30</v>
      </c>
      <c r="O947" s="26"/>
      <c r="P947" s="103">
        <f>O947*H947</f>
        <v>0</v>
      </c>
      <c r="Q947" s="103">
        <v>0</v>
      </c>
      <c r="R947" s="103">
        <f>Q947*H947</f>
        <v>0</v>
      </c>
      <c r="S947" s="103">
        <v>0</v>
      </c>
      <c r="T947" s="104">
        <f>S947*H947</f>
        <v>0</v>
      </c>
      <c r="AR947" s="105" t="s">
        <v>176</v>
      </c>
      <c r="AT947" s="105" t="s">
        <v>88</v>
      </c>
      <c r="AU947" s="105" t="s">
        <v>46</v>
      </c>
      <c r="AY947" s="9" t="s">
        <v>86</v>
      </c>
      <c r="BE947" s="106">
        <f>IF(N947="základní",J947,0)</f>
        <v>0</v>
      </c>
      <c r="BF947" s="106">
        <f>IF(N947="snížená",J947,0)</f>
        <v>0</v>
      </c>
      <c r="BG947" s="106">
        <f>IF(N947="zákl. přenesená",J947,0)</f>
        <v>0</v>
      </c>
      <c r="BH947" s="106">
        <f>IF(N947="sníž. přenesená",J947,0)</f>
        <v>0</v>
      </c>
      <c r="BI947" s="106">
        <f>IF(N947="nulová",J947,0)</f>
        <v>0</v>
      </c>
      <c r="BJ947" s="9" t="s">
        <v>44</v>
      </c>
      <c r="BK947" s="106">
        <f>ROUND(I947*H947,2)</f>
        <v>0</v>
      </c>
      <c r="BL947" s="9" t="s">
        <v>176</v>
      </c>
      <c r="BM947" s="105" t="s">
        <v>1125</v>
      </c>
    </row>
    <row r="948" spans="2:47" s="1" customFormat="1" ht="19.5">
      <c r="B948" s="18"/>
      <c r="D948" s="107" t="s">
        <v>95</v>
      </c>
      <c r="F948" s="108" t="s">
        <v>1124</v>
      </c>
      <c r="I948" s="38"/>
      <c r="L948" s="18"/>
      <c r="M948" s="109"/>
      <c r="N948" s="26"/>
      <c r="O948" s="26"/>
      <c r="P948" s="26"/>
      <c r="Q948" s="26"/>
      <c r="R948" s="26"/>
      <c r="S948" s="26"/>
      <c r="T948" s="27"/>
      <c r="AT948" s="9" t="s">
        <v>95</v>
      </c>
      <c r="AU948" s="9" t="s">
        <v>46</v>
      </c>
    </row>
    <row r="949" spans="2:47" s="1" customFormat="1" ht="292.5">
      <c r="B949" s="18"/>
      <c r="D949" s="107" t="s">
        <v>239</v>
      </c>
      <c r="F949" s="128" t="s">
        <v>834</v>
      </c>
      <c r="I949" s="38"/>
      <c r="L949" s="18"/>
      <c r="M949" s="109"/>
      <c r="N949" s="26"/>
      <c r="O949" s="26"/>
      <c r="P949" s="26"/>
      <c r="Q949" s="26"/>
      <c r="R949" s="26"/>
      <c r="S949" s="26"/>
      <c r="T949" s="27"/>
      <c r="AT949" s="9" t="s">
        <v>239</v>
      </c>
      <c r="AU949" s="9" t="s">
        <v>46</v>
      </c>
    </row>
    <row r="950" spans="2:51" s="7" customFormat="1" ht="12">
      <c r="B950" s="110"/>
      <c r="D950" s="107" t="s">
        <v>97</v>
      </c>
      <c r="E950" s="111" t="s">
        <v>0</v>
      </c>
      <c r="F950" s="112" t="s">
        <v>1126</v>
      </c>
      <c r="H950" s="113">
        <v>1</v>
      </c>
      <c r="I950" s="114"/>
      <c r="L950" s="110"/>
      <c r="M950" s="115"/>
      <c r="N950" s="116"/>
      <c r="O950" s="116"/>
      <c r="P950" s="116"/>
      <c r="Q950" s="116"/>
      <c r="R950" s="116"/>
      <c r="S950" s="116"/>
      <c r="T950" s="117"/>
      <c r="AT950" s="111" t="s">
        <v>97</v>
      </c>
      <c r="AU950" s="111" t="s">
        <v>46</v>
      </c>
      <c r="AV950" s="7" t="s">
        <v>46</v>
      </c>
      <c r="AW950" s="7" t="s">
        <v>22</v>
      </c>
      <c r="AX950" s="7" t="s">
        <v>43</v>
      </c>
      <c r="AY950" s="111" t="s">
        <v>86</v>
      </c>
    </row>
    <row r="951" spans="2:65" s="1" customFormat="1" ht="36" customHeight="1">
      <c r="B951" s="93"/>
      <c r="C951" s="94" t="s">
        <v>1127</v>
      </c>
      <c r="D951" s="94" t="s">
        <v>88</v>
      </c>
      <c r="E951" s="95" t="s">
        <v>880</v>
      </c>
      <c r="F951" s="96" t="s">
        <v>1128</v>
      </c>
      <c r="G951" s="97" t="s">
        <v>171</v>
      </c>
      <c r="H951" s="98">
        <v>1</v>
      </c>
      <c r="I951" s="99"/>
      <c r="J951" s="100">
        <f>ROUND(I951*H951,2)</f>
        <v>0</v>
      </c>
      <c r="K951" s="96" t="s">
        <v>0</v>
      </c>
      <c r="L951" s="18"/>
      <c r="M951" s="101" t="s">
        <v>0</v>
      </c>
      <c r="N951" s="102" t="s">
        <v>30</v>
      </c>
      <c r="O951" s="26"/>
      <c r="P951" s="103">
        <f>O951*H951</f>
        <v>0</v>
      </c>
      <c r="Q951" s="103">
        <v>0</v>
      </c>
      <c r="R951" s="103">
        <f>Q951*H951</f>
        <v>0</v>
      </c>
      <c r="S951" s="103">
        <v>0</v>
      </c>
      <c r="T951" s="104">
        <f>S951*H951</f>
        <v>0</v>
      </c>
      <c r="AR951" s="105" t="s">
        <v>176</v>
      </c>
      <c r="AT951" s="105" t="s">
        <v>88</v>
      </c>
      <c r="AU951" s="105" t="s">
        <v>46</v>
      </c>
      <c r="AY951" s="9" t="s">
        <v>86</v>
      </c>
      <c r="BE951" s="106">
        <f>IF(N951="základní",J951,0)</f>
        <v>0</v>
      </c>
      <c r="BF951" s="106">
        <f>IF(N951="snížená",J951,0)</f>
        <v>0</v>
      </c>
      <c r="BG951" s="106">
        <f>IF(N951="zákl. přenesená",J951,0)</f>
        <v>0</v>
      </c>
      <c r="BH951" s="106">
        <f>IF(N951="sníž. přenesená",J951,0)</f>
        <v>0</v>
      </c>
      <c r="BI951" s="106">
        <f>IF(N951="nulová",J951,0)</f>
        <v>0</v>
      </c>
      <c r="BJ951" s="9" t="s">
        <v>44</v>
      </c>
      <c r="BK951" s="106">
        <f>ROUND(I951*H951,2)</f>
        <v>0</v>
      </c>
      <c r="BL951" s="9" t="s">
        <v>176</v>
      </c>
      <c r="BM951" s="105" t="s">
        <v>1129</v>
      </c>
    </row>
    <row r="952" spans="2:47" s="1" customFormat="1" ht="19.5">
      <c r="B952" s="18"/>
      <c r="D952" s="107" t="s">
        <v>95</v>
      </c>
      <c r="F952" s="108" t="s">
        <v>1128</v>
      </c>
      <c r="I952" s="38"/>
      <c r="L952" s="18"/>
      <c r="M952" s="109"/>
      <c r="N952" s="26"/>
      <c r="O952" s="26"/>
      <c r="P952" s="26"/>
      <c r="Q952" s="26"/>
      <c r="R952" s="26"/>
      <c r="S952" s="26"/>
      <c r="T952" s="27"/>
      <c r="AT952" s="9" t="s">
        <v>95</v>
      </c>
      <c r="AU952" s="9" t="s">
        <v>46</v>
      </c>
    </row>
    <row r="953" spans="2:47" s="1" customFormat="1" ht="292.5">
      <c r="B953" s="18"/>
      <c r="D953" s="107" t="s">
        <v>239</v>
      </c>
      <c r="F953" s="128" t="s">
        <v>834</v>
      </c>
      <c r="I953" s="38"/>
      <c r="L953" s="18"/>
      <c r="M953" s="109"/>
      <c r="N953" s="26"/>
      <c r="O953" s="26"/>
      <c r="P953" s="26"/>
      <c r="Q953" s="26"/>
      <c r="R953" s="26"/>
      <c r="S953" s="26"/>
      <c r="T953" s="27"/>
      <c r="AT953" s="9" t="s">
        <v>239</v>
      </c>
      <c r="AU953" s="9" t="s">
        <v>46</v>
      </c>
    </row>
    <row r="954" spans="2:51" s="7" customFormat="1" ht="12">
      <c r="B954" s="110"/>
      <c r="D954" s="107" t="s">
        <v>97</v>
      </c>
      <c r="E954" s="111" t="s">
        <v>0</v>
      </c>
      <c r="F954" s="112" t="s">
        <v>1130</v>
      </c>
      <c r="H954" s="113">
        <v>1</v>
      </c>
      <c r="I954" s="114"/>
      <c r="L954" s="110"/>
      <c r="M954" s="115"/>
      <c r="N954" s="116"/>
      <c r="O954" s="116"/>
      <c r="P954" s="116"/>
      <c r="Q954" s="116"/>
      <c r="R954" s="116"/>
      <c r="S954" s="116"/>
      <c r="T954" s="117"/>
      <c r="AT954" s="111" t="s">
        <v>97</v>
      </c>
      <c r="AU954" s="111" t="s">
        <v>46</v>
      </c>
      <c r="AV954" s="7" t="s">
        <v>46</v>
      </c>
      <c r="AW954" s="7" t="s">
        <v>22</v>
      </c>
      <c r="AX954" s="7" t="s">
        <v>43</v>
      </c>
      <c r="AY954" s="111" t="s">
        <v>86</v>
      </c>
    </row>
    <row r="955" spans="2:65" s="1" customFormat="1" ht="36" customHeight="1">
      <c r="B955" s="93"/>
      <c r="C955" s="94" t="s">
        <v>1131</v>
      </c>
      <c r="D955" s="94" t="s">
        <v>88</v>
      </c>
      <c r="E955" s="95" t="s">
        <v>452</v>
      </c>
      <c r="F955" s="96" t="s">
        <v>1132</v>
      </c>
      <c r="G955" s="97" t="s">
        <v>171</v>
      </c>
      <c r="H955" s="98">
        <v>1</v>
      </c>
      <c r="I955" s="99"/>
      <c r="J955" s="100">
        <f>ROUND(I955*H955,2)</f>
        <v>0</v>
      </c>
      <c r="K955" s="96" t="s">
        <v>0</v>
      </c>
      <c r="L955" s="18"/>
      <c r="M955" s="101" t="s">
        <v>0</v>
      </c>
      <c r="N955" s="102" t="s">
        <v>30</v>
      </c>
      <c r="O955" s="26"/>
      <c r="P955" s="103">
        <f>O955*H955</f>
        <v>0</v>
      </c>
      <c r="Q955" s="103">
        <v>0</v>
      </c>
      <c r="R955" s="103">
        <f>Q955*H955</f>
        <v>0</v>
      </c>
      <c r="S955" s="103">
        <v>0</v>
      </c>
      <c r="T955" s="104">
        <f>S955*H955</f>
        <v>0</v>
      </c>
      <c r="AR955" s="105" t="s">
        <v>176</v>
      </c>
      <c r="AT955" s="105" t="s">
        <v>88</v>
      </c>
      <c r="AU955" s="105" t="s">
        <v>46</v>
      </c>
      <c r="AY955" s="9" t="s">
        <v>86</v>
      </c>
      <c r="BE955" s="106">
        <f>IF(N955="základní",J955,0)</f>
        <v>0</v>
      </c>
      <c r="BF955" s="106">
        <f>IF(N955="snížená",J955,0)</f>
        <v>0</v>
      </c>
      <c r="BG955" s="106">
        <f>IF(N955="zákl. přenesená",J955,0)</f>
        <v>0</v>
      </c>
      <c r="BH955" s="106">
        <f>IF(N955="sníž. přenesená",J955,0)</f>
        <v>0</v>
      </c>
      <c r="BI955" s="106">
        <f>IF(N955="nulová",J955,0)</f>
        <v>0</v>
      </c>
      <c r="BJ955" s="9" t="s">
        <v>44</v>
      </c>
      <c r="BK955" s="106">
        <f>ROUND(I955*H955,2)</f>
        <v>0</v>
      </c>
      <c r="BL955" s="9" t="s">
        <v>176</v>
      </c>
      <c r="BM955" s="105" t="s">
        <v>1133</v>
      </c>
    </row>
    <row r="956" spans="2:47" s="1" customFormat="1" ht="19.5">
      <c r="B956" s="18"/>
      <c r="D956" s="107" t="s">
        <v>95</v>
      </c>
      <c r="F956" s="108" t="s">
        <v>1132</v>
      </c>
      <c r="I956" s="38"/>
      <c r="L956" s="18"/>
      <c r="M956" s="109"/>
      <c r="N956" s="26"/>
      <c r="O956" s="26"/>
      <c r="P956" s="26"/>
      <c r="Q956" s="26"/>
      <c r="R956" s="26"/>
      <c r="S956" s="26"/>
      <c r="T956" s="27"/>
      <c r="AT956" s="9" t="s">
        <v>95</v>
      </c>
      <c r="AU956" s="9" t="s">
        <v>46</v>
      </c>
    </row>
    <row r="957" spans="2:47" s="1" customFormat="1" ht="292.5">
      <c r="B957" s="18"/>
      <c r="D957" s="107" t="s">
        <v>239</v>
      </c>
      <c r="F957" s="128" t="s">
        <v>834</v>
      </c>
      <c r="I957" s="38"/>
      <c r="L957" s="18"/>
      <c r="M957" s="109"/>
      <c r="N957" s="26"/>
      <c r="O957" s="26"/>
      <c r="P957" s="26"/>
      <c r="Q957" s="26"/>
      <c r="R957" s="26"/>
      <c r="S957" s="26"/>
      <c r="T957" s="27"/>
      <c r="AT957" s="9" t="s">
        <v>239</v>
      </c>
      <c r="AU957" s="9" t="s">
        <v>46</v>
      </c>
    </row>
    <row r="958" spans="2:51" s="7" customFormat="1" ht="12">
      <c r="B958" s="110"/>
      <c r="D958" s="107" t="s">
        <v>97</v>
      </c>
      <c r="E958" s="111" t="s">
        <v>0</v>
      </c>
      <c r="F958" s="112" t="s">
        <v>1134</v>
      </c>
      <c r="H958" s="113">
        <v>1</v>
      </c>
      <c r="I958" s="114"/>
      <c r="L958" s="110"/>
      <c r="M958" s="115"/>
      <c r="N958" s="116"/>
      <c r="O958" s="116"/>
      <c r="P958" s="116"/>
      <c r="Q958" s="116"/>
      <c r="R958" s="116"/>
      <c r="S958" s="116"/>
      <c r="T958" s="117"/>
      <c r="AT958" s="111" t="s">
        <v>97</v>
      </c>
      <c r="AU958" s="111" t="s">
        <v>46</v>
      </c>
      <c r="AV958" s="7" t="s">
        <v>46</v>
      </c>
      <c r="AW958" s="7" t="s">
        <v>22</v>
      </c>
      <c r="AX958" s="7" t="s">
        <v>43</v>
      </c>
      <c r="AY958" s="111" t="s">
        <v>86</v>
      </c>
    </row>
    <row r="959" spans="2:65" s="1" customFormat="1" ht="36" customHeight="1">
      <c r="B959" s="93"/>
      <c r="C959" s="94" t="s">
        <v>1135</v>
      </c>
      <c r="D959" s="94" t="s">
        <v>88</v>
      </c>
      <c r="E959" s="95" t="s">
        <v>887</v>
      </c>
      <c r="F959" s="96" t="s">
        <v>1136</v>
      </c>
      <c r="G959" s="97" t="s">
        <v>171</v>
      </c>
      <c r="H959" s="98">
        <v>1</v>
      </c>
      <c r="I959" s="99"/>
      <c r="J959" s="100">
        <f>ROUND(I959*H959,2)</f>
        <v>0</v>
      </c>
      <c r="K959" s="96" t="s">
        <v>0</v>
      </c>
      <c r="L959" s="18"/>
      <c r="M959" s="101" t="s">
        <v>0</v>
      </c>
      <c r="N959" s="102" t="s">
        <v>30</v>
      </c>
      <c r="O959" s="26"/>
      <c r="P959" s="103">
        <f>O959*H959</f>
        <v>0</v>
      </c>
      <c r="Q959" s="103">
        <v>0</v>
      </c>
      <c r="R959" s="103">
        <f>Q959*H959</f>
        <v>0</v>
      </c>
      <c r="S959" s="103">
        <v>0</v>
      </c>
      <c r="T959" s="104">
        <f>S959*H959</f>
        <v>0</v>
      </c>
      <c r="AR959" s="105" t="s">
        <v>176</v>
      </c>
      <c r="AT959" s="105" t="s">
        <v>88</v>
      </c>
      <c r="AU959" s="105" t="s">
        <v>46</v>
      </c>
      <c r="AY959" s="9" t="s">
        <v>86</v>
      </c>
      <c r="BE959" s="106">
        <f>IF(N959="základní",J959,0)</f>
        <v>0</v>
      </c>
      <c r="BF959" s="106">
        <f>IF(N959="snížená",J959,0)</f>
        <v>0</v>
      </c>
      <c r="BG959" s="106">
        <f>IF(N959="zákl. přenesená",J959,0)</f>
        <v>0</v>
      </c>
      <c r="BH959" s="106">
        <f>IF(N959="sníž. přenesená",J959,0)</f>
        <v>0</v>
      </c>
      <c r="BI959" s="106">
        <f>IF(N959="nulová",J959,0)</f>
        <v>0</v>
      </c>
      <c r="BJ959" s="9" t="s">
        <v>44</v>
      </c>
      <c r="BK959" s="106">
        <f>ROUND(I959*H959,2)</f>
        <v>0</v>
      </c>
      <c r="BL959" s="9" t="s">
        <v>176</v>
      </c>
      <c r="BM959" s="105" t="s">
        <v>1137</v>
      </c>
    </row>
    <row r="960" spans="2:47" s="1" customFormat="1" ht="19.5">
      <c r="B960" s="18"/>
      <c r="D960" s="107" t="s">
        <v>95</v>
      </c>
      <c r="F960" s="108" t="s">
        <v>1136</v>
      </c>
      <c r="I960" s="38"/>
      <c r="L960" s="18"/>
      <c r="M960" s="109"/>
      <c r="N960" s="26"/>
      <c r="O960" s="26"/>
      <c r="P960" s="26"/>
      <c r="Q960" s="26"/>
      <c r="R960" s="26"/>
      <c r="S960" s="26"/>
      <c r="T960" s="27"/>
      <c r="AT960" s="9" t="s">
        <v>95</v>
      </c>
      <c r="AU960" s="9" t="s">
        <v>46</v>
      </c>
    </row>
    <row r="961" spans="2:47" s="1" customFormat="1" ht="292.5">
      <c r="B961" s="18"/>
      <c r="D961" s="107" t="s">
        <v>239</v>
      </c>
      <c r="F961" s="128" t="s">
        <v>834</v>
      </c>
      <c r="I961" s="38"/>
      <c r="L961" s="18"/>
      <c r="M961" s="109"/>
      <c r="N961" s="26"/>
      <c r="O961" s="26"/>
      <c r="P961" s="26"/>
      <c r="Q961" s="26"/>
      <c r="R961" s="26"/>
      <c r="S961" s="26"/>
      <c r="T961" s="27"/>
      <c r="AT961" s="9" t="s">
        <v>239</v>
      </c>
      <c r="AU961" s="9" t="s">
        <v>46</v>
      </c>
    </row>
    <row r="962" spans="2:51" s="7" customFormat="1" ht="12">
      <c r="B962" s="110"/>
      <c r="D962" s="107" t="s">
        <v>97</v>
      </c>
      <c r="E962" s="111" t="s">
        <v>0</v>
      </c>
      <c r="F962" s="112" t="s">
        <v>1138</v>
      </c>
      <c r="H962" s="113">
        <v>1</v>
      </c>
      <c r="I962" s="114"/>
      <c r="L962" s="110"/>
      <c r="M962" s="115"/>
      <c r="N962" s="116"/>
      <c r="O962" s="116"/>
      <c r="P962" s="116"/>
      <c r="Q962" s="116"/>
      <c r="R962" s="116"/>
      <c r="S962" s="116"/>
      <c r="T962" s="117"/>
      <c r="AT962" s="111" t="s">
        <v>97</v>
      </c>
      <c r="AU962" s="111" t="s">
        <v>46</v>
      </c>
      <c r="AV962" s="7" t="s">
        <v>46</v>
      </c>
      <c r="AW962" s="7" t="s">
        <v>22</v>
      </c>
      <c r="AX962" s="7" t="s">
        <v>43</v>
      </c>
      <c r="AY962" s="111" t="s">
        <v>86</v>
      </c>
    </row>
    <row r="963" spans="2:65" s="1" customFormat="1" ht="36" customHeight="1">
      <c r="B963" s="93"/>
      <c r="C963" s="94" t="s">
        <v>1139</v>
      </c>
      <c r="D963" s="94" t="s">
        <v>88</v>
      </c>
      <c r="E963" s="95" t="s">
        <v>891</v>
      </c>
      <c r="F963" s="96" t="s">
        <v>1140</v>
      </c>
      <c r="G963" s="97" t="s">
        <v>171</v>
      </c>
      <c r="H963" s="98">
        <v>1</v>
      </c>
      <c r="I963" s="99"/>
      <c r="J963" s="100">
        <f>ROUND(I963*H963,2)</f>
        <v>0</v>
      </c>
      <c r="K963" s="96" t="s">
        <v>0</v>
      </c>
      <c r="L963" s="18"/>
      <c r="M963" s="101" t="s">
        <v>0</v>
      </c>
      <c r="N963" s="102" t="s">
        <v>30</v>
      </c>
      <c r="O963" s="26"/>
      <c r="P963" s="103">
        <f>O963*H963</f>
        <v>0</v>
      </c>
      <c r="Q963" s="103">
        <v>0</v>
      </c>
      <c r="R963" s="103">
        <f>Q963*H963</f>
        <v>0</v>
      </c>
      <c r="S963" s="103">
        <v>0</v>
      </c>
      <c r="T963" s="104">
        <f>S963*H963</f>
        <v>0</v>
      </c>
      <c r="AR963" s="105" t="s">
        <v>176</v>
      </c>
      <c r="AT963" s="105" t="s">
        <v>88</v>
      </c>
      <c r="AU963" s="105" t="s">
        <v>46</v>
      </c>
      <c r="AY963" s="9" t="s">
        <v>86</v>
      </c>
      <c r="BE963" s="106">
        <f>IF(N963="základní",J963,0)</f>
        <v>0</v>
      </c>
      <c r="BF963" s="106">
        <f>IF(N963="snížená",J963,0)</f>
        <v>0</v>
      </c>
      <c r="BG963" s="106">
        <f>IF(N963="zákl. přenesená",J963,0)</f>
        <v>0</v>
      </c>
      <c r="BH963" s="106">
        <f>IF(N963="sníž. přenesená",J963,0)</f>
        <v>0</v>
      </c>
      <c r="BI963" s="106">
        <f>IF(N963="nulová",J963,0)</f>
        <v>0</v>
      </c>
      <c r="BJ963" s="9" t="s">
        <v>44</v>
      </c>
      <c r="BK963" s="106">
        <f>ROUND(I963*H963,2)</f>
        <v>0</v>
      </c>
      <c r="BL963" s="9" t="s">
        <v>176</v>
      </c>
      <c r="BM963" s="105" t="s">
        <v>1141</v>
      </c>
    </row>
    <row r="964" spans="2:47" s="1" customFormat="1" ht="19.5">
      <c r="B964" s="18"/>
      <c r="D964" s="107" t="s">
        <v>95</v>
      </c>
      <c r="F964" s="108" t="s">
        <v>1140</v>
      </c>
      <c r="I964" s="38"/>
      <c r="L964" s="18"/>
      <c r="M964" s="109"/>
      <c r="N964" s="26"/>
      <c r="O964" s="26"/>
      <c r="P964" s="26"/>
      <c r="Q964" s="26"/>
      <c r="R964" s="26"/>
      <c r="S964" s="26"/>
      <c r="T964" s="27"/>
      <c r="AT964" s="9" t="s">
        <v>95</v>
      </c>
      <c r="AU964" s="9" t="s">
        <v>46</v>
      </c>
    </row>
    <row r="965" spans="2:47" s="1" customFormat="1" ht="292.5">
      <c r="B965" s="18"/>
      <c r="D965" s="107" t="s">
        <v>239</v>
      </c>
      <c r="F965" s="128" t="s">
        <v>834</v>
      </c>
      <c r="I965" s="38"/>
      <c r="L965" s="18"/>
      <c r="M965" s="109"/>
      <c r="N965" s="26"/>
      <c r="O965" s="26"/>
      <c r="P965" s="26"/>
      <c r="Q965" s="26"/>
      <c r="R965" s="26"/>
      <c r="S965" s="26"/>
      <c r="T965" s="27"/>
      <c r="AT965" s="9" t="s">
        <v>239</v>
      </c>
      <c r="AU965" s="9" t="s">
        <v>46</v>
      </c>
    </row>
    <row r="966" spans="2:51" s="7" customFormat="1" ht="12">
      <c r="B966" s="110"/>
      <c r="D966" s="107" t="s">
        <v>97</v>
      </c>
      <c r="E966" s="111" t="s">
        <v>0</v>
      </c>
      <c r="F966" s="112" t="s">
        <v>1142</v>
      </c>
      <c r="H966" s="113">
        <v>1</v>
      </c>
      <c r="I966" s="114"/>
      <c r="L966" s="110"/>
      <c r="M966" s="115"/>
      <c r="N966" s="116"/>
      <c r="O966" s="116"/>
      <c r="P966" s="116"/>
      <c r="Q966" s="116"/>
      <c r="R966" s="116"/>
      <c r="S966" s="116"/>
      <c r="T966" s="117"/>
      <c r="AT966" s="111" t="s">
        <v>97</v>
      </c>
      <c r="AU966" s="111" t="s">
        <v>46</v>
      </c>
      <c r="AV966" s="7" t="s">
        <v>46</v>
      </c>
      <c r="AW966" s="7" t="s">
        <v>22</v>
      </c>
      <c r="AX966" s="7" t="s">
        <v>43</v>
      </c>
      <c r="AY966" s="111" t="s">
        <v>86</v>
      </c>
    </row>
    <row r="967" spans="2:65" s="1" customFormat="1" ht="36" customHeight="1">
      <c r="B967" s="93"/>
      <c r="C967" s="94" t="s">
        <v>1143</v>
      </c>
      <c r="D967" s="94" t="s">
        <v>88</v>
      </c>
      <c r="E967" s="95" t="s">
        <v>895</v>
      </c>
      <c r="F967" s="96" t="s">
        <v>1144</v>
      </c>
      <c r="G967" s="97" t="s">
        <v>171</v>
      </c>
      <c r="H967" s="98">
        <v>1</v>
      </c>
      <c r="I967" s="99"/>
      <c r="J967" s="100">
        <f>ROUND(I967*H967,2)</f>
        <v>0</v>
      </c>
      <c r="K967" s="96" t="s">
        <v>0</v>
      </c>
      <c r="L967" s="18"/>
      <c r="M967" s="101" t="s">
        <v>0</v>
      </c>
      <c r="N967" s="102" t="s">
        <v>30</v>
      </c>
      <c r="O967" s="26"/>
      <c r="P967" s="103">
        <f>O967*H967</f>
        <v>0</v>
      </c>
      <c r="Q967" s="103">
        <v>0</v>
      </c>
      <c r="R967" s="103">
        <f>Q967*H967</f>
        <v>0</v>
      </c>
      <c r="S967" s="103">
        <v>0</v>
      </c>
      <c r="T967" s="104">
        <f>S967*H967</f>
        <v>0</v>
      </c>
      <c r="AR967" s="105" t="s">
        <v>176</v>
      </c>
      <c r="AT967" s="105" t="s">
        <v>88</v>
      </c>
      <c r="AU967" s="105" t="s">
        <v>46</v>
      </c>
      <c r="AY967" s="9" t="s">
        <v>86</v>
      </c>
      <c r="BE967" s="106">
        <f>IF(N967="základní",J967,0)</f>
        <v>0</v>
      </c>
      <c r="BF967" s="106">
        <f>IF(N967="snížená",J967,0)</f>
        <v>0</v>
      </c>
      <c r="BG967" s="106">
        <f>IF(N967="zákl. přenesená",J967,0)</f>
        <v>0</v>
      </c>
      <c r="BH967" s="106">
        <f>IF(N967="sníž. přenesená",J967,0)</f>
        <v>0</v>
      </c>
      <c r="BI967" s="106">
        <f>IF(N967="nulová",J967,0)</f>
        <v>0</v>
      </c>
      <c r="BJ967" s="9" t="s">
        <v>44</v>
      </c>
      <c r="BK967" s="106">
        <f>ROUND(I967*H967,2)</f>
        <v>0</v>
      </c>
      <c r="BL967" s="9" t="s">
        <v>176</v>
      </c>
      <c r="BM967" s="105" t="s">
        <v>1145</v>
      </c>
    </row>
    <row r="968" spans="2:47" s="1" customFormat="1" ht="19.5">
      <c r="B968" s="18"/>
      <c r="D968" s="107" t="s">
        <v>95</v>
      </c>
      <c r="F968" s="108" t="s">
        <v>1144</v>
      </c>
      <c r="I968" s="38"/>
      <c r="L968" s="18"/>
      <c r="M968" s="109"/>
      <c r="N968" s="26"/>
      <c r="O968" s="26"/>
      <c r="P968" s="26"/>
      <c r="Q968" s="26"/>
      <c r="R968" s="26"/>
      <c r="S968" s="26"/>
      <c r="T968" s="27"/>
      <c r="AT968" s="9" t="s">
        <v>95</v>
      </c>
      <c r="AU968" s="9" t="s">
        <v>46</v>
      </c>
    </row>
    <row r="969" spans="2:47" s="1" customFormat="1" ht="292.5">
      <c r="B969" s="18"/>
      <c r="D969" s="107" t="s">
        <v>239</v>
      </c>
      <c r="F969" s="128" t="s">
        <v>834</v>
      </c>
      <c r="I969" s="38"/>
      <c r="L969" s="18"/>
      <c r="M969" s="109"/>
      <c r="N969" s="26"/>
      <c r="O969" s="26"/>
      <c r="P969" s="26"/>
      <c r="Q969" s="26"/>
      <c r="R969" s="26"/>
      <c r="S969" s="26"/>
      <c r="T969" s="27"/>
      <c r="AT969" s="9" t="s">
        <v>239</v>
      </c>
      <c r="AU969" s="9" t="s">
        <v>46</v>
      </c>
    </row>
    <row r="970" spans="2:51" s="7" customFormat="1" ht="12">
      <c r="B970" s="110"/>
      <c r="D970" s="107" t="s">
        <v>97</v>
      </c>
      <c r="E970" s="111" t="s">
        <v>0</v>
      </c>
      <c r="F970" s="112" t="s">
        <v>1146</v>
      </c>
      <c r="H970" s="113">
        <v>1</v>
      </c>
      <c r="I970" s="114"/>
      <c r="L970" s="110"/>
      <c r="M970" s="115"/>
      <c r="N970" s="116"/>
      <c r="O970" s="116"/>
      <c r="P970" s="116"/>
      <c r="Q970" s="116"/>
      <c r="R970" s="116"/>
      <c r="S970" s="116"/>
      <c r="T970" s="117"/>
      <c r="AT970" s="111" t="s">
        <v>97</v>
      </c>
      <c r="AU970" s="111" t="s">
        <v>46</v>
      </c>
      <c r="AV970" s="7" t="s">
        <v>46</v>
      </c>
      <c r="AW970" s="7" t="s">
        <v>22</v>
      </c>
      <c r="AX970" s="7" t="s">
        <v>43</v>
      </c>
      <c r="AY970" s="111" t="s">
        <v>86</v>
      </c>
    </row>
    <row r="971" spans="2:65" s="1" customFormat="1" ht="36" customHeight="1">
      <c r="B971" s="93"/>
      <c r="C971" s="94" t="s">
        <v>1147</v>
      </c>
      <c r="D971" s="94" t="s">
        <v>88</v>
      </c>
      <c r="E971" s="95" t="s">
        <v>899</v>
      </c>
      <c r="F971" s="96" t="s">
        <v>1148</v>
      </c>
      <c r="G971" s="97" t="s">
        <v>171</v>
      </c>
      <c r="H971" s="98">
        <v>1</v>
      </c>
      <c r="I971" s="99"/>
      <c r="J971" s="100">
        <f>ROUND(I971*H971,2)</f>
        <v>0</v>
      </c>
      <c r="K971" s="96" t="s">
        <v>0</v>
      </c>
      <c r="L971" s="18"/>
      <c r="M971" s="101" t="s">
        <v>0</v>
      </c>
      <c r="N971" s="102" t="s">
        <v>30</v>
      </c>
      <c r="O971" s="26"/>
      <c r="P971" s="103">
        <f>O971*H971</f>
        <v>0</v>
      </c>
      <c r="Q971" s="103">
        <v>0</v>
      </c>
      <c r="R971" s="103">
        <f>Q971*H971</f>
        <v>0</v>
      </c>
      <c r="S971" s="103">
        <v>0</v>
      </c>
      <c r="T971" s="104">
        <f>S971*H971</f>
        <v>0</v>
      </c>
      <c r="AR971" s="105" t="s">
        <v>176</v>
      </c>
      <c r="AT971" s="105" t="s">
        <v>88</v>
      </c>
      <c r="AU971" s="105" t="s">
        <v>46</v>
      </c>
      <c r="AY971" s="9" t="s">
        <v>86</v>
      </c>
      <c r="BE971" s="106">
        <f>IF(N971="základní",J971,0)</f>
        <v>0</v>
      </c>
      <c r="BF971" s="106">
        <f>IF(N971="snížená",J971,0)</f>
        <v>0</v>
      </c>
      <c r="BG971" s="106">
        <f>IF(N971="zákl. přenesená",J971,0)</f>
        <v>0</v>
      </c>
      <c r="BH971" s="106">
        <f>IF(N971="sníž. přenesená",J971,0)</f>
        <v>0</v>
      </c>
      <c r="BI971" s="106">
        <f>IF(N971="nulová",J971,0)</f>
        <v>0</v>
      </c>
      <c r="BJ971" s="9" t="s">
        <v>44</v>
      </c>
      <c r="BK971" s="106">
        <f>ROUND(I971*H971,2)</f>
        <v>0</v>
      </c>
      <c r="BL971" s="9" t="s">
        <v>176</v>
      </c>
      <c r="BM971" s="105" t="s">
        <v>1149</v>
      </c>
    </row>
    <row r="972" spans="2:47" s="1" customFormat="1" ht="19.5">
      <c r="B972" s="18"/>
      <c r="D972" s="107" t="s">
        <v>95</v>
      </c>
      <c r="F972" s="108" t="s">
        <v>1148</v>
      </c>
      <c r="I972" s="38"/>
      <c r="L972" s="18"/>
      <c r="M972" s="109"/>
      <c r="N972" s="26"/>
      <c r="O972" s="26"/>
      <c r="P972" s="26"/>
      <c r="Q972" s="26"/>
      <c r="R972" s="26"/>
      <c r="S972" s="26"/>
      <c r="T972" s="27"/>
      <c r="AT972" s="9" t="s">
        <v>95</v>
      </c>
      <c r="AU972" s="9" t="s">
        <v>46</v>
      </c>
    </row>
    <row r="973" spans="2:47" s="1" customFormat="1" ht="292.5">
      <c r="B973" s="18"/>
      <c r="D973" s="107" t="s">
        <v>239</v>
      </c>
      <c r="F973" s="128" t="s">
        <v>834</v>
      </c>
      <c r="I973" s="38"/>
      <c r="L973" s="18"/>
      <c r="M973" s="109"/>
      <c r="N973" s="26"/>
      <c r="O973" s="26"/>
      <c r="P973" s="26"/>
      <c r="Q973" s="26"/>
      <c r="R973" s="26"/>
      <c r="S973" s="26"/>
      <c r="T973" s="27"/>
      <c r="AT973" s="9" t="s">
        <v>239</v>
      </c>
      <c r="AU973" s="9" t="s">
        <v>46</v>
      </c>
    </row>
    <row r="974" spans="2:51" s="7" customFormat="1" ht="12">
      <c r="B974" s="110"/>
      <c r="D974" s="107" t="s">
        <v>97</v>
      </c>
      <c r="E974" s="111" t="s">
        <v>0</v>
      </c>
      <c r="F974" s="112" t="s">
        <v>1150</v>
      </c>
      <c r="H974" s="113">
        <v>1</v>
      </c>
      <c r="I974" s="114"/>
      <c r="L974" s="110"/>
      <c r="M974" s="115"/>
      <c r="N974" s="116"/>
      <c r="O974" s="116"/>
      <c r="P974" s="116"/>
      <c r="Q974" s="116"/>
      <c r="R974" s="116"/>
      <c r="S974" s="116"/>
      <c r="T974" s="117"/>
      <c r="AT974" s="111" t="s">
        <v>97</v>
      </c>
      <c r="AU974" s="111" t="s">
        <v>46</v>
      </c>
      <c r="AV974" s="7" t="s">
        <v>46</v>
      </c>
      <c r="AW974" s="7" t="s">
        <v>22</v>
      </c>
      <c r="AX974" s="7" t="s">
        <v>43</v>
      </c>
      <c r="AY974" s="111" t="s">
        <v>86</v>
      </c>
    </row>
    <row r="975" spans="2:65" s="1" customFormat="1" ht="36" customHeight="1">
      <c r="B975" s="93"/>
      <c r="C975" s="94" t="s">
        <v>1151</v>
      </c>
      <c r="D975" s="94" t="s">
        <v>88</v>
      </c>
      <c r="E975" s="95" t="s">
        <v>903</v>
      </c>
      <c r="F975" s="96" t="s">
        <v>1152</v>
      </c>
      <c r="G975" s="97" t="s">
        <v>171</v>
      </c>
      <c r="H975" s="98">
        <v>1</v>
      </c>
      <c r="I975" s="99"/>
      <c r="J975" s="100">
        <f>ROUND(I975*H975,2)</f>
        <v>0</v>
      </c>
      <c r="K975" s="96" t="s">
        <v>0</v>
      </c>
      <c r="L975" s="18"/>
      <c r="M975" s="101" t="s">
        <v>0</v>
      </c>
      <c r="N975" s="102" t="s">
        <v>30</v>
      </c>
      <c r="O975" s="26"/>
      <c r="P975" s="103">
        <f>O975*H975</f>
        <v>0</v>
      </c>
      <c r="Q975" s="103">
        <v>0</v>
      </c>
      <c r="R975" s="103">
        <f>Q975*H975</f>
        <v>0</v>
      </c>
      <c r="S975" s="103">
        <v>0</v>
      </c>
      <c r="T975" s="104">
        <f>S975*H975</f>
        <v>0</v>
      </c>
      <c r="AR975" s="105" t="s">
        <v>176</v>
      </c>
      <c r="AT975" s="105" t="s">
        <v>88</v>
      </c>
      <c r="AU975" s="105" t="s">
        <v>46</v>
      </c>
      <c r="AY975" s="9" t="s">
        <v>86</v>
      </c>
      <c r="BE975" s="106">
        <f>IF(N975="základní",J975,0)</f>
        <v>0</v>
      </c>
      <c r="BF975" s="106">
        <f>IF(N975="snížená",J975,0)</f>
        <v>0</v>
      </c>
      <c r="BG975" s="106">
        <f>IF(N975="zákl. přenesená",J975,0)</f>
        <v>0</v>
      </c>
      <c r="BH975" s="106">
        <f>IF(N975="sníž. přenesená",J975,0)</f>
        <v>0</v>
      </c>
      <c r="BI975" s="106">
        <f>IF(N975="nulová",J975,0)</f>
        <v>0</v>
      </c>
      <c r="BJ975" s="9" t="s">
        <v>44</v>
      </c>
      <c r="BK975" s="106">
        <f>ROUND(I975*H975,2)</f>
        <v>0</v>
      </c>
      <c r="BL975" s="9" t="s">
        <v>176</v>
      </c>
      <c r="BM975" s="105" t="s">
        <v>1153</v>
      </c>
    </row>
    <row r="976" spans="2:47" s="1" customFormat="1" ht="19.5">
      <c r="B976" s="18"/>
      <c r="D976" s="107" t="s">
        <v>95</v>
      </c>
      <c r="F976" s="108" t="s">
        <v>1152</v>
      </c>
      <c r="I976" s="38"/>
      <c r="L976" s="18"/>
      <c r="M976" s="109"/>
      <c r="N976" s="26"/>
      <c r="O976" s="26"/>
      <c r="P976" s="26"/>
      <c r="Q976" s="26"/>
      <c r="R976" s="26"/>
      <c r="S976" s="26"/>
      <c r="T976" s="27"/>
      <c r="AT976" s="9" t="s">
        <v>95</v>
      </c>
      <c r="AU976" s="9" t="s">
        <v>46</v>
      </c>
    </row>
    <row r="977" spans="2:47" s="1" customFormat="1" ht="292.5">
      <c r="B977" s="18"/>
      <c r="D977" s="107" t="s">
        <v>239</v>
      </c>
      <c r="F977" s="128" t="s">
        <v>834</v>
      </c>
      <c r="I977" s="38"/>
      <c r="L977" s="18"/>
      <c r="M977" s="109"/>
      <c r="N977" s="26"/>
      <c r="O977" s="26"/>
      <c r="P977" s="26"/>
      <c r="Q977" s="26"/>
      <c r="R977" s="26"/>
      <c r="S977" s="26"/>
      <c r="T977" s="27"/>
      <c r="AT977" s="9" t="s">
        <v>239</v>
      </c>
      <c r="AU977" s="9" t="s">
        <v>46</v>
      </c>
    </row>
    <row r="978" spans="2:51" s="7" customFormat="1" ht="12">
      <c r="B978" s="110"/>
      <c r="D978" s="107" t="s">
        <v>97</v>
      </c>
      <c r="E978" s="111" t="s">
        <v>0</v>
      </c>
      <c r="F978" s="112" t="s">
        <v>1154</v>
      </c>
      <c r="H978" s="113">
        <v>1</v>
      </c>
      <c r="I978" s="114"/>
      <c r="L978" s="110"/>
      <c r="M978" s="115"/>
      <c r="N978" s="116"/>
      <c r="O978" s="116"/>
      <c r="P978" s="116"/>
      <c r="Q978" s="116"/>
      <c r="R978" s="116"/>
      <c r="S978" s="116"/>
      <c r="T978" s="117"/>
      <c r="AT978" s="111" t="s">
        <v>97</v>
      </c>
      <c r="AU978" s="111" t="s">
        <v>46</v>
      </c>
      <c r="AV978" s="7" t="s">
        <v>46</v>
      </c>
      <c r="AW978" s="7" t="s">
        <v>22</v>
      </c>
      <c r="AX978" s="7" t="s">
        <v>43</v>
      </c>
      <c r="AY978" s="111" t="s">
        <v>86</v>
      </c>
    </row>
    <row r="979" spans="2:65" s="1" customFormat="1" ht="36" customHeight="1">
      <c r="B979" s="93"/>
      <c r="C979" s="94" t="s">
        <v>1155</v>
      </c>
      <c r="D979" s="94" t="s">
        <v>88</v>
      </c>
      <c r="E979" s="95" t="s">
        <v>907</v>
      </c>
      <c r="F979" s="96" t="s">
        <v>1156</v>
      </c>
      <c r="G979" s="97" t="s">
        <v>171</v>
      </c>
      <c r="H979" s="98">
        <v>1</v>
      </c>
      <c r="I979" s="99"/>
      <c r="J979" s="100">
        <f>ROUND(I979*H979,2)</f>
        <v>0</v>
      </c>
      <c r="K979" s="96" t="s">
        <v>0</v>
      </c>
      <c r="L979" s="18"/>
      <c r="M979" s="101" t="s">
        <v>0</v>
      </c>
      <c r="N979" s="102" t="s">
        <v>30</v>
      </c>
      <c r="O979" s="26"/>
      <c r="P979" s="103">
        <f>O979*H979</f>
        <v>0</v>
      </c>
      <c r="Q979" s="103">
        <v>0</v>
      </c>
      <c r="R979" s="103">
        <f>Q979*H979</f>
        <v>0</v>
      </c>
      <c r="S979" s="103">
        <v>0</v>
      </c>
      <c r="T979" s="104">
        <f>S979*H979</f>
        <v>0</v>
      </c>
      <c r="AR979" s="105" t="s">
        <v>176</v>
      </c>
      <c r="AT979" s="105" t="s">
        <v>88</v>
      </c>
      <c r="AU979" s="105" t="s">
        <v>46</v>
      </c>
      <c r="AY979" s="9" t="s">
        <v>86</v>
      </c>
      <c r="BE979" s="106">
        <f>IF(N979="základní",J979,0)</f>
        <v>0</v>
      </c>
      <c r="BF979" s="106">
        <f>IF(N979="snížená",J979,0)</f>
        <v>0</v>
      </c>
      <c r="BG979" s="106">
        <f>IF(N979="zákl. přenesená",J979,0)</f>
        <v>0</v>
      </c>
      <c r="BH979" s="106">
        <f>IF(N979="sníž. přenesená",J979,0)</f>
        <v>0</v>
      </c>
      <c r="BI979" s="106">
        <f>IF(N979="nulová",J979,0)</f>
        <v>0</v>
      </c>
      <c r="BJ979" s="9" t="s">
        <v>44</v>
      </c>
      <c r="BK979" s="106">
        <f>ROUND(I979*H979,2)</f>
        <v>0</v>
      </c>
      <c r="BL979" s="9" t="s">
        <v>176</v>
      </c>
      <c r="BM979" s="105" t="s">
        <v>1157</v>
      </c>
    </row>
    <row r="980" spans="2:47" s="1" customFormat="1" ht="19.5">
      <c r="B980" s="18"/>
      <c r="D980" s="107" t="s">
        <v>95</v>
      </c>
      <c r="F980" s="108" t="s">
        <v>1156</v>
      </c>
      <c r="I980" s="38"/>
      <c r="L980" s="18"/>
      <c r="M980" s="109"/>
      <c r="N980" s="26"/>
      <c r="O980" s="26"/>
      <c r="P980" s="26"/>
      <c r="Q980" s="26"/>
      <c r="R980" s="26"/>
      <c r="S980" s="26"/>
      <c r="T980" s="27"/>
      <c r="AT980" s="9" t="s">
        <v>95</v>
      </c>
      <c r="AU980" s="9" t="s">
        <v>46</v>
      </c>
    </row>
    <row r="981" spans="2:47" s="1" customFormat="1" ht="292.5">
      <c r="B981" s="18"/>
      <c r="D981" s="107" t="s">
        <v>239</v>
      </c>
      <c r="F981" s="128" t="s">
        <v>834</v>
      </c>
      <c r="I981" s="38"/>
      <c r="L981" s="18"/>
      <c r="M981" s="109"/>
      <c r="N981" s="26"/>
      <c r="O981" s="26"/>
      <c r="P981" s="26"/>
      <c r="Q981" s="26"/>
      <c r="R981" s="26"/>
      <c r="S981" s="26"/>
      <c r="T981" s="27"/>
      <c r="AT981" s="9" t="s">
        <v>239</v>
      </c>
      <c r="AU981" s="9" t="s">
        <v>46</v>
      </c>
    </row>
    <row r="982" spans="2:51" s="7" customFormat="1" ht="12">
      <c r="B982" s="110"/>
      <c r="D982" s="107" t="s">
        <v>97</v>
      </c>
      <c r="E982" s="111" t="s">
        <v>0</v>
      </c>
      <c r="F982" s="112" t="s">
        <v>1158</v>
      </c>
      <c r="H982" s="113">
        <v>1</v>
      </c>
      <c r="I982" s="114"/>
      <c r="L982" s="110"/>
      <c r="M982" s="115"/>
      <c r="N982" s="116"/>
      <c r="O982" s="116"/>
      <c r="P982" s="116"/>
      <c r="Q982" s="116"/>
      <c r="R982" s="116"/>
      <c r="S982" s="116"/>
      <c r="T982" s="117"/>
      <c r="AT982" s="111" t="s">
        <v>97</v>
      </c>
      <c r="AU982" s="111" t="s">
        <v>46</v>
      </c>
      <c r="AV982" s="7" t="s">
        <v>46</v>
      </c>
      <c r="AW982" s="7" t="s">
        <v>22</v>
      </c>
      <c r="AX982" s="7" t="s">
        <v>43</v>
      </c>
      <c r="AY982" s="111" t="s">
        <v>86</v>
      </c>
    </row>
    <row r="983" spans="2:65" s="1" customFormat="1" ht="36" customHeight="1">
      <c r="B983" s="93"/>
      <c r="C983" s="94" t="s">
        <v>1159</v>
      </c>
      <c r="D983" s="94" t="s">
        <v>88</v>
      </c>
      <c r="E983" s="95" t="s">
        <v>911</v>
      </c>
      <c r="F983" s="96" t="s">
        <v>1160</v>
      </c>
      <c r="G983" s="97" t="s">
        <v>171</v>
      </c>
      <c r="H983" s="98">
        <v>1</v>
      </c>
      <c r="I983" s="99"/>
      <c r="J983" s="100">
        <f>ROUND(I983*H983,2)</f>
        <v>0</v>
      </c>
      <c r="K983" s="96" t="s">
        <v>0</v>
      </c>
      <c r="L983" s="18"/>
      <c r="M983" s="101" t="s">
        <v>0</v>
      </c>
      <c r="N983" s="102" t="s">
        <v>30</v>
      </c>
      <c r="O983" s="26"/>
      <c r="P983" s="103">
        <f>O983*H983</f>
        <v>0</v>
      </c>
      <c r="Q983" s="103">
        <v>0</v>
      </c>
      <c r="R983" s="103">
        <f>Q983*H983</f>
        <v>0</v>
      </c>
      <c r="S983" s="103">
        <v>0</v>
      </c>
      <c r="T983" s="104">
        <f>S983*H983</f>
        <v>0</v>
      </c>
      <c r="AR983" s="105" t="s">
        <v>176</v>
      </c>
      <c r="AT983" s="105" t="s">
        <v>88</v>
      </c>
      <c r="AU983" s="105" t="s">
        <v>46</v>
      </c>
      <c r="AY983" s="9" t="s">
        <v>86</v>
      </c>
      <c r="BE983" s="106">
        <f>IF(N983="základní",J983,0)</f>
        <v>0</v>
      </c>
      <c r="BF983" s="106">
        <f>IF(N983="snížená",J983,0)</f>
        <v>0</v>
      </c>
      <c r="BG983" s="106">
        <f>IF(N983="zákl. přenesená",J983,0)</f>
        <v>0</v>
      </c>
      <c r="BH983" s="106">
        <f>IF(N983="sníž. přenesená",J983,0)</f>
        <v>0</v>
      </c>
      <c r="BI983" s="106">
        <f>IF(N983="nulová",J983,0)</f>
        <v>0</v>
      </c>
      <c r="BJ983" s="9" t="s">
        <v>44</v>
      </c>
      <c r="BK983" s="106">
        <f>ROUND(I983*H983,2)</f>
        <v>0</v>
      </c>
      <c r="BL983" s="9" t="s">
        <v>176</v>
      </c>
      <c r="BM983" s="105" t="s">
        <v>1161</v>
      </c>
    </row>
    <row r="984" spans="2:47" s="1" customFormat="1" ht="19.5">
      <c r="B984" s="18"/>
      <c r="D984" s="107" t="s">
        <v>95</v>
      </c>
      <c r="F984" s="108" t="s">
        <v>1160</v>
      </c>
      <c r="I984" s="38"/>
      <c r="L984" s="18"/>
      <c r="M984" s="109"/>
      <c r="N984" s="26"/>
      <c r="O984" s="26"/>
      <c r="P984" s="26"/>
      <c r="Q984" s="26"/>
      <c r="R984" s="26"/>
      <c r="S984" s="26"/>
      <c r="T984" s="27"/>
      <c r="AT984" s="9" t="s">
        <v>95</v>
      </c>
      <c r="AU984" s="9" t="s">
        <v>46</v>
      </c>
    </row>
    <row r="985" spans="2:47" s="1" customFormat="1" ht="292.5">
      <c r="B985" s="18"/>
      <c r="D985" s="107" t="s">
        <v>239</v>
      </c>
      <c r="F985" s="128" t="s">
        <v>834</v>
      </c>
      <c r="I985" s="38"/>
      <c r="L985" s="18"/>
      <c r="M985" s="109"/>
      <c r="N985" s="26"/>
      <c r="O985" s="26"/>
      <c r="P985" s="26"/>
      <c r="Q985" s="26"/>
      <c r="R985" s="26"/>
      <c r="S985" s="26"/>
      <c r="T985" s="27"/>
      <c r="AT985" s="9" t="s">
        <v>239</v>
      </c>
      <c r="AU985" s="9" t="s">
        <v>46</v>
      </c>
    </row>
    <row r="986" spans="2:51" s="7" customFormat="1" ht="12">
      <c r="B986" s="110"/>
      <c r="D986" s="107" t="s">
        <v>97</v>
      </c>
      <c r="E986" s="111" t="s">
        <v>0</v>
      </c>
      <c r="F986" s="112" t="s">
        <v>1162</v>
      </c>
      <c r="H986" s="113">
        <v>1</v>
      </c>
      <c r="I986" s="114"/>
      <c r="L986" s="110"/>
      <c r="M986" s="115"/>
      <c r="N986" s="116"/>
      <c r="O986" s="116"/>
      <c r="P986" s="116"/>
      <c r="Q986" s="116"/>
      <c r="R986" s="116"/>
      <c r="S986" s="116"/>
      <c r="T986" s="117"/>
      <c r="AT986" s="111" t="s">
        <v>97</v>
      </c>
      <c r="AU986" s="111" t="s">
        <v>46</v>
      </c>
      <c r="AV986" s="7" t="s">
        <v>46</v>
      </c>
      <c r="AW986" s="7" t="s">
        <v>22</v>
      </c>
      <c r="AX986" s="7" t="s">
        <v>43</v>
      </c>
      <c r="AY986" s="111" t="s">
        <v>86</v>
      </c>
    </row>
    <row r="987" spans="2:65" s="1" customFormat="1" ht="36" customHeight="1">
      <c r="B987" s="93"/>
      <c r="C987" s="94" t="s">
        <v>1163</v>
      </c>
      <c r="D987" s="94" t="s">
        <v>88</v>
      </c>
      <c r="E987" s="95" t="s">
        <v>915</v>
      </c>
      <c r="F987" s="96" t="s">
        <v>1164</v>
      </c>
      <c r="G987" s="97" t="s">
        <v>171</v>
      </c>
      <c r="H987" s="98">
        <v>1</v>
      </c>
      <c r="I987" s="99"/>
      <c r="J987" s="100">
        <f>ROUND(I987*H987,2)</f>
        <v>0</v>
      </c>
      <c r="K987" s="96" t="s">
        <v>0</v>
      </c>
      <c r="L987" s="18"/>
      <c r="M987" s="101" t="s">
        <v>0</v>
      </c>
      <c r="N987" s="102" t="s">
        <v>30</v>
      </c>
      <c r="O987" s="26"/>
      <c r="P987" s="103">
        <f>O987*H987</f>
        <v>0</v>
      </c>
      <c r="Q987" s="103">
        <v>0</v>
      </c>
      <c r="R987" s="103">
        <f>Q987*H987</f>
        <v>0</v>
      </c>
      <c r="S987" s="103">
        <v>0</v>
      </c>
      <c r="T987" s="104">
        <f>S987*H987</f>
        <v>0</v>
      </c>
      <c r="AR987" s="105" t="s">
        <v>176</v>
      </c>
      <c r="AT987" s="105" t="s">
        <v>88</v>
      </c>
      <c r="AU987" s="105" t="s">
        <v>46</v>
      </c>
      <c r="AY987" s="9" t="s">
        <v>86</v>
      </c>
      <c r="BE987" s="106">
        <f>IF(N987="základní",J987,0)</f>
        <v>0</v>
      </c>
      <c r="BF987" s="106">
        <f>IF(N987="snížená",J987,0)</f>
        <v>0</v>
      </c>
      <c r="BG987" s="106">
        <f>IF(N987="zákl. přenesená",J987,0)</f>
        <v>0</v>
      </c>
      <c r="BH987" s="106">
        <f>IF(N987="sníž. přenesená",J987,0)</f>
        <v>0</v>
      </c>
      <c r="BI987" s="106">
        <f>IF(N987="nulová",J987,0)</f>
        <v>0</v>
      </c>
      <c r="BJ987" s="9" t="s">
        <v>44</v>
      </c>
      <c r="BK987" s="106">
        <f>ROUND(I987*H987,2)</f>
        <v>0</v>
      </c>
      <c r="BL987" s="9" t="s">
        <v>176</v>
      </c>
      <c r="BM987" s="105" t="s">
        <v>1165</v>
      </c>
    </row>
    <row r="988" spans="2:47" s="1" customFormat="1" ht="19.5">
      <c r="B988" s="18"/>
      <c r="D988" s="107" t="s">
        <v>95</v>
      </c>
      <c r="F988" s="108" t="s">
        <v>1164</v>
      </c>
      <c r="I988" s="38"/>
      <c r="L988" s="18"/>
      <c r="M988" s="109"/>
      <c r="N988" s="26"/>
      <c r="O988" s="26"/>
      <c r="P988" s="26"/>
      <c r="Q988" s="26"/>
      <c r="R988" s="26"/>
      <c r="S988" s="26"/>
      <c r="T988" s="27"/>
      <c r="AT988" s="9" t="s">
        <v>95</v>
      </c>
      <c r="AU988" s="9" t="s">
        <v>46</v>
      </c>
    </row>
    <row r="989" spans="2:47" s="1" customFormat="1" ht="292.5">
      <c r="B989" s="18"/>
      <c r="D989" s="107" t="s">
        <v>239</v>
      </c>
      <c r="F989" s="128" t="s">
        <v>834</v>
      </c>
      <c r="I989" s="38"/>
      <c r="L989" s="18"/>
      <c r="M989" s="109"/>
      <c r="N989" s="26"/>
      <c r="O989" s="26"/>
      <c r="P989" s="26"/>
      <c r="Q989" s="26"/>
      <c r="R989" s="26"/>
      <c r="S989" s="26"/>
      <c r="T989" s="27"/>
      <c r="AT989" s="9" t="s">
        <v>239</v>
      </c>
      <c r="AU989" s="9" t="s">
        <v>46</v>
      </c>
    </row>
    <row r="990" spans="2:51" s="7" customFormat="1" ht="12">
      <c r="B990" s="110"/>
      <c r="D990" s="107" t="s">
        <v>97</v>
      </c>
      <c r="E990" s="111" t="s">
        <v>0</v>
      </c>
      <c r="F990" s="112" t="s">
        <v>1166</v>
      </c>
      <c r="H990" s="113">
        <v>1</v>
      </c>
      <c r="I990" s="114"/>
      <c r="L990" s="110"/>
      <c r="M990" s="115"/>
      <c r="N990" s="116"/>
      <c r="O990" s="116"/>
      <c r="P990" s="116"/>
      <c r="Q990" s="116"/>
      <c r="R990" s="116"/>
      <c r="S990" s="116"/>
      <c r="T990" s="117"/>
      <c r="AT990" s="111" t="s">
        <v>97</v>
      </c>
      <c r="AU990" s="111" t="s">
        <v>46</v>
      </c>
      <c r="AV990" s="7" t="s">
        <v>46</v>
      </c>
      <c r="AW990" s="7" t="s">
        <v>22</v>
      </c>
      <c r="AX990" s="7" t="s">
        <v>43</v>
      </c>
      <c r="AY990" s="111" t="s">
        <v>86</v>
      </c>
    </row>
    <row r="991" spans="2:65" s="1" customFormat="1" ht="36" customHeight="1">
      <c r="B991" s="93"/>
      <c r="C991" s="94" t="s">
        <v>1167</v>
      </c>
      <c r="D991" s="94" t="s">
        <v>88</v>
      </c>
      <c r="E991" s="95" t="s">
        <v>919</v>
      </c>
      <c r="F991" s="96" t="s">
        <v>1168</v>
      </c>
      <c r="G991" s="97" t="s">
        <v>171</v>
      </c>
      <c r="H991" s="98">
        <v>1</v>
      </c>
      <c r="I991" s="99"/>
      <c r="J991" s="100">
        <f>ROUND(I991*H991,2)</f>
        <v>0</v>
      </c>
      <c r="K991" s="96" t="s">
        <v>0</v>
      </c>
      <c r="L991" s="18"/>
      <c r="M991" s="101" t="s">
        <v>0</v>
      </c>
      <c r="N991" s="102" t="s">
        <v>30</v>
      </c>
      <c r="O991" s="26"/>
      <c r="P991" s="103">
        <f>O991*H991</f>
        <v>0</v>
      </c>
      <c r="Q991" s="103">
        <v>0</v>
      </c>
      <c r="R991" s="103">
        <f>Q991*H991</f>
        <v>0</v>
      </c>
      <c r="S991" s="103">
        <v>0</v>
      </c>
      <c r="T991" s="104">
        <f>S991*H991</f>
        <v>0</v>
      </c>
      <c r="AR991" s="105" t="s">
        <v>176</v>
      </c>
      <c r="AT991" s="105" t="s">
        <v>88</v>
      </c>
      <c r="AU991" s="105" t="s">
        <v>46</v>
      </c>
      <c r="AY991" s="9" t="s">
        <v>86</v>
      </c>
      <c r="BE991" s="106">
        <f>IF(N991="základní",J991,0)</f>
        <v>0</v>
      </c>
      <c r="BF991" s="106">
        <f>IF(N991="snížená",J991,0)</f>
        <v>0</v>
      </c>
      <c r="BG991" s="106">
        <f>IF(N991="zákl. přenesená",J991,0)</f>
        <v>0</v>
      </c>
      <c r="BH991" s="106">
        <f>IF(N991="sníž. přenesená",J991,0)</f>
        <v>0</v>
      </c>
      <c r="BI991" s="106">
        <f>IF(N991="nulová",J991,0)</f>
        <v>0</v>
      </c>
      <c r="BJ991" s="9" t="s">
        <v>44</v>
      </c>
      <c r="BK991" s="106">
        <f>ROUND(I991*H991,2)</f>
        <v>0</v>
      </c>
      <c r="BL991" s="9" t="s">
        <v>176</v>
      </c>
      <c r="BM991" s="105" t="s">
        <v>1169</v>
      </c>
    </row>
    <row r="992" spans="2:47" s="1" customFormat="1" ht="19.5">
      <c r="B992" s="18"/>
      <c r="D992" s="107" t="s">
        <v>95</v>
      </c>
      <c r="F992" s="108" t="s">
        <v>1168</v>
      </c>
      <c r="I992" s="38"/>
      <c r="L992" s="18"/>
      <c r="M992" s="109"/>
      <c r="N992" s="26"/>
      <c r="O992" s="26"/>
      <c r="P992" s="26"/>
      <c r="Q992" s="26"/>
      <c r="R992" s="26"/>
      <c r="S992" s="26"/>
      <c r="T992" s="27"/>
      <c r="AT992" s="9" t="s">
        <v>95</v>
      </c>
      <c r="AU992" s="9" t="s">
        <v>46</v>
      </c>
    </row>
    <row r="993" spans="2:47" s="1" customFormat="1" ht="292.5">
      <c r="B993" s="18"/>
      <c r="D993" s="107" t="s">
        <v>239</v>
      </c>
      <c r="F993" s="128" t="s">
        <v>834</v>
      </c>
      <c r="I993" s="38"/>
      <c r="L993" s="18"/>
      <c r="M993" s="109"/>
      <c r="N993" s="26"/>
      <c r="O993" s="26"/>
      <c r="P993" s="26"/>
      <c r="Q993" s="26"/>
      <c r="R993" s="26"/>
      <c r="S993" s="26"/>
      <c r="T993" s="27"/>
      <c r="AT993" s="9" t="s">
        <v>239</v>
      </c>
      <c r="AU993" s="9" t="s">
        <v>46</v>
      </c>
    </row>
    <row r="994" spans="2:51" s="7" customFormat="1" ht="12">
      <c r="B994" s="110"/>
      <c r="D994" s="107" t="s">
        <v>97</v>
      </c>
      <c r="E994" s="111" t="s">
        <v>0</v>
      </c>
      <c r="F994" s="112" t="s">
        <v>1170</v>
      </c>
      <c r="H994" s="113">
        <v>1</v>
      </c>
      <c r="I994" s="114"/>
      <c r="L994" s="110"/>
      <c r="M994" s="115"/>
      <c r="N994" s="116"/>
      <c r="O994" s="116"/>
      <c r="P994" s="116"/>
      <c r="Q994" s="116"/>
      <c r="R994" s="116"/>
      <c r="S994" s="116"/>
      <c r="T994" s="117"/>
      <c r="AT994" s="111" t="s">
        <v>97</v>
      </c>
      <c r="AU994" s="111" t="s">
        <v>46</v>
      </c>
      <c r="AV994" s="7" t="s">
        <v>46</v>
      </c>
      <c r="AW994" s="7" t="s">
        <v>22</v>
      </c>
      <c r="AX994" s="7" t="s">
        <v>43</v>
      </c>
      <c r="AY994" s="111" t="s">
        <v>86</v>
      </c>
    </row>
    <row r="995" spans="2:65" s="1" customFormat="1" ht="36" customHeight="1">
      <c r="B995" s="93"/>
      <c r="C995" s="94" t="s">
        <v>1171</v>
      </c>
      <c r="D995" s="94" t="s">
        <v>88</v>
      </c>
      <c r="E995" s="95" t="s">
        <v>923</v>
      </c>
      <c r="F995" s="96" t="s">
        <v>1172</v>
      </c>
      <c r="G995" s="97" t="s">
        <v>171</v>
      </c>
      <c r="H995" s="98">
        <v>1</v>
      </c>
      <c r="I995" s="99"/>
      <c r="J995" s="100">
        <f>ROUND(I995*H995,2)</f>
        <v>0</v>
      </c>
      <c r="K995" s="96" t="s">
        <v>0</v>
      </c>
      <c r="L995" s="18"/>
      <c r="M995" s="101" t="s">
        <v>0</v>
      </c>
      <c r="N995" s="102" t="s">
        <v>30</v>
      </c>
      <c r="O995" s="26"/>
      <c r="P995" s="103">
        <f>O995*H995</f>
        <v>0</v>
      </c>
      <c r="Q995" s="103">
        <v>0</v>
      </c>
      <c r="R995" s="103">
        <f>Q995*H995</f>
        <v>0</v>
      </c>
      <c r="S995" s="103">
        <v>0</v>
      </c>
      <c r="T995" s="104">
        <f>S995*H995</f>
        <v>0</v>
      </c>
      <c r="AR995" s="105" t="s">
        <v>176</v>
      </c>
      <c r="AT995" s="105" t="s">
        <v>88</v>
      </c>
      <c r="AU995" s="105" t="s">
        <v>46</v>
      </c>
      <c r="AY995" s="9" t="s">
        <v>86</v>
      </c>
      <c r="BE995" s="106">
        <f>IF(N995="základní",J995,0)</f>
        <v>0</v>
      </c>
      <c r="BF995" s="106">
        <f>IF(N995="snížená",J995,0)</f>
        <v>0</v>
      </c>
      <c r="BG995" s="106">
        <f>IF(N995="zákl. přenesená",J995,0)</f>
        <v>0</v>
      </c>
      <c r="BH995" s="106">
        <f>IF(N995="sníž. přenesená",J995,0)</f>
        <v>0</v>
      </c>
      <c r="BI995" s="106">
        <f>IF(N995="nulová",J995,0)</f>
        <v>0</v>
      </c>
      <c r="BJ995" s="9" t="s">
        <v>44</v>
      </c>
      <c r="BK995" s="106">
        <f>ROUND(I995*H995,2)</f>
        <v>0</v>
      </c>
      <c r="BL995" s="9" t="s">
        <v>176</v>
      </c>
      <c r="BM995" s="105" t="s">
        <v>1173</v>
      </c>
    </row>
    <row r="996" spans="2:47" s="1" customFormat="1" ht="19.5">
      <c r="B996" s="18"/>
      <c r="D996" s="107" t="s">
        <v>95</v>
      </c>
      <c r="F996" s="108" t="s">
        <v>1172</v>
      </c>
      <c r="I996" s="38"/>
      <c r="L996" s="18"/>
      <c r="M996" s="109"/>
      <c r="N996" s="26"/>
      <c r="O996" s="26"/>
      <c r="P996" s="26"/>
      <c r="Q996" s="26"/>
      <c r="R996" s="26"/>
      <c r="S996" s="26"/>
      <c r="T996" s="27"/>
      <c r="AT996" s="9" t="s">
        <v>95</v>
      </c>
      <c r="AU996" s="9" t="s">
        <v>46</v>
      </c>
    </row>
    <row r="997" spans="2:47" s="1" customFormat="1" ht="292.5">
      <c r="B997" s="18"/>
      <c r="D997" s="107" t="s">
        <v>239</v>
      </c>
      <c r="F997" s="128" t="s">
        <v>834</v>
      </c>
      <c r="I997" s="38"/>
      <c r="L997" s="18"/>
      <c r="M997" s="109"/>
      <c r="N997" s="26"/>
      <c r="O997" s="26"/>
      <c r="P997" s="26"/>
      <c r="Q997" s="26"/>
      <c r="R997" s="26"/>
      <c r="S997" s="26"/>
      <c r="T997" s="27"/>
      <c r="AT997" s="9" t="s">
        <v>239</v>
      </c>
      <c r="AU997" s="9" t="s">
        <v>46</v>
      </c>
    </row>
    <row r="998" spans="2:51" s="7" customFormat="1" ht="12">
      <c r="B998" s="110"/>
      <c r="D998" s="107" t="s">
        <v>97</v>
      </c>
      <c r="E998" s="111" t="s">
        <v>0</v>
      </c>
      <c r="F998" s="112" t="s">
        <v>1174</v>
      </c>
      <c r="H998" s="113">
        <v>1</v>
      </c>
      <c r="I998" s="114"/>
      <c r="L998" s="110"/>
      <c r="M998" s="115"/>
      <c r="N998" s="116"/>
      <c r="O998" s="116"/>
      <c r="P998" s="116"/>
      <c r="Q998" s="116"/>
      <c r="R998" s="116"/>
      <c r="S998" s="116"/>
      <c r="T998" s="117"/>
      <c r="AT998" s="111" t="s">
        <v>97</v>
      </c>
      <c r="AU998" s="111" t="s">
        <v>46</v>
      </c>
      <c r="AV998" s="7" t="s">
        <v>46</v>
      </c>
      <c r="AW998" s="7" t="s">
        <v>22</v>
      </c>
      <c r="AX998" s="7" t="s">
        <v>43</v>
      </c>
      <c r="AY998" s="111" t="s">
        <v>86</v>
      </c>
    </row>
    <row r="999" spans="2:65" s="1" customFormat="1" ht="36" customHeight="1">
      <c r="B999" s="93"/>
      <c r="C999" s="94" t="s">
        <v>1175</v>
      </c>
      <c r="D999" s="94" t="s">
        <v>88</v>
      </c>
      <c r="E999" s="95" t="s">
        <v>927</v>
      </c>
      <c r="F999" s="96" t="s">
        <v>1176</v>
      </c>
      <c r="G999" s="97" t="s">
        <v>171</v>
      </c>
      <c r="H999" s="98">
        <v>1</v>
      </c>
      <c r="I999" s="99"/>
      <c r="J999" s="100">
        <f>ROUND(I999*H999,2)</f>
        <v>0</v>
      </c>
      <c r="K999" s="96" t="s">
        <v>0</v>
      </c>
      <c r="L999" s="18"/>
      <c r="M999" s="101" t="s">
        <v>0</v>
      </c>
      <c r="N999" s="102" t="s">
        <v>30</v>
      </c>
      <c r="O999" s="26"/>
      <c r="P999" s="103">
        <f>O999*H999</f>
        <v>0</v>
      </c>
      <c r="Q999" s="103">
        <v>0</v>
      </c>
      <c r="R999" s="103">
        <f>Q999*H999</f>
        <v>0</v>
      </c>
      <c r="S999" s="103">
        <v>0</v>
      </c>
      <c r="T999" s="104">
        <f>S999*H999</f>
        <v>0</v>
      </c>
      <c r="AR999" s="105" t="s">
        <v>176</v>
      </c>
      <c r="AT999" s="105" t="s">
        <v>88</v>
      </c>
      <c r="AU999" s="105" t="s">
        <v>46</v>
      </c>
      <c r="AY999" s="9" t="s">
        <v>86</v>
      </c>
      <c r="BE999" s="106">
        <f>IF(N999="základní",J999,0)</f>
        <v>0</v>
      </c>
      <c r="BF999" s="106">
        <f>IF(N999="snížená",J999,0)</f>
        <v>0</v>
      </c>
      <c r="BG999" s="106">
        <f>IF(N999="zákl. přenesená",J999,0)</f>
        <v>0</v>
      </c>
      <c r="BH999" s="106">
        <f>IF(N999="sníž. přenesená",J999,0)</f>
        <v>0</v>
      </c>
      <c r="BI999" s="106">
        <f>IF(N999="nulová",J999,0)</f>
        <v>0</v>
      </c>
      <c r="BJ999" s="9" t="s">
        <v>44</v>
      </c>
      <c r="BK999" s="106">
        <f>ROUND(I999*H999,2)</f>
        <v>0</v>
      </c>
      <c r="BL999" s="9" t="s">
        <v>176</v>
      </c>
      <c r="BM999" s="105" t="s">
        <v>1177</v>
      </c>
    </row>
    <row r="1000" spans="2:47" s="1" customFormat="1" ht="19.5">
      <c r="B1000" s="18"/>
      <c r="D1000" s="107" t="s">
        <v>95</v>
      </c>
      <c r="F1000" s="108" t="s">
        <v>1176</v>
      </c>
      <c r="I1000" s="38"/>
      <c r="L1000" s="18"/>
      <c r="M1000" s="109"/>
      <c r="N1000" s="26"/>
      <c r="O1000" s="26"/>
      <c r="P1000" s="26"/>
      <c r="Q1000" s="26"/>
      <c r="R1000" s="26"/>
      <c r="S1000" s="26"/>
      <c r="T1000" s="27"/>
      <c r="AT1000" s="9" t="s">
        <v>95</v>
      </c>
      <c r="AU1000" s="9" t="s">
        <v>46</v>
      </c>
    </row>
    <row r="1001" spans="2:47" s="1" customFormat="1" ht="292.5">
      <c r="B1001" s="18"/>
      <c r="D1001" s="107" t="s">
        <v>239</v>
      </c>
      <c r="F1001" s="128" t="s">
        <v>834</v>
      </c>
      <c r="I1001" s="38"/>
      <c r="L1001" s="18"/>
      <c r="M1001" s="109"/>
      <c r="N1001" s="26"/>
      <c r="O1001" s="26"/>
      <c r="P1001" s="26"/>
      <c r="Q1001" s="26"/>
      <c r="R1001" s="26"/>
      <c r="S1001" s="26"/>
      <c r="T1001" s="27"/>
      <c r="AT1001" s="9" t="s">
        <v>239</v>
      </c>
      <c r="AU1001" s="9" t="s">
        <v>46</v>
      </c>
    </row>
    <row r="1002" spans="2:51" s="7" customFormat="1" ht="12">
      <c r="B1002" s="110"/>
      <c r="D1002" s="107" t="s">
        <v>97</v>
      </c>
      <c r="E1002" s="111" t="s">
        <v>0</v>
      </c>
      <c r="F1002" s="112" t="s">
        <v>1178</v>
      </c>
      <c r="H1002" s="113">
        <v>1</v>
      </c>
      <c r="I1002" s="114"/>
      <c r="L1002" s="110"/>
      <c r="M1002" s="115"/>
      <c r="N1002" s="116"/>
      <c r="O1002" s="116"/>
      <c r="P1002" s="116"/>
      <c r="Q1002" s="116"/>
      <c r="R1002" s="116"/>
      <c r="S1002" s="116"/>
      <c r="T1002" s="117"/>
      <c r="AT1002" s="111" t="s">
        <v>97</v>
      </c>
      <c r="AU1002" s="111" t="s">
        <v>46</v>
      </c>
      <c r="AV1002" s="7" t="s">
        <v>46</v>
      </c>
      <c r="AW1002" s="7" t="s">
        <v>22</v>
      </c>
      <c r="AX1002" s="7" t="s">
        <v>43</v>
      </c>
      <c r="AY1002" s="111" t="s">
        <v>86</v>
      </c>
    </row>
    <row r="1003" spans="2:65" s="1" customFormat="1" ht="36" customHeight="1">
      <c r="B1003" s="93"/>
      <c r="C1003" s="94" t="s">
        <v>1179</v>
      </c>
      <c r="D1003" s="94" t="s">
        <v>88</v>
      </c>
      <c r="E1003" s="95" t="s">
        <v>931</v>
      </c>
      <c r="F1003" s="96" t="s">
        <v>1180</v>
      </c>
      <c r="G1003" s="97" t="s">
        <v>171</v>
      </c>
      <c r="H1003" s="98">
        <v>1</v>
      </c>
      <c r="I1003" s="99"/>
      <c r="J1003" s="100">
        <f>ROUND(I1003*H1003,2)</f>
        <v>0</v>
      </c>
      <c r="K1003" s="96" t="s">
        <v>0</v>
      </c>
      <c r="L1003" s="18"/>
      <c r="M1003" s="101" t="s">
        <v>0</v>
      </c>
      <c r="N1003" s="102" t="s">
        <v>30</v>
      </c>
      <c r="O1003" s="26"/>
      <c r="P1003" s="103">
        <f>O1003*H1003</f>
        <v>0</v>
      </c>
      <c r="Q1003" s="103">
        <v>0</v>
      </c>
      <c r="R1003" s="103">
        <f>Q1003*H1003</f>
        <v>0</v>
      </c>
      <c r="S1003" s="103">
        <v>0</v>
      </c>
      <c r="T1003" s="104">
        <f>S1003*H1003</f>
        <v>0</v>
      </c>
      <c r="AR1003" s="105" t="s">
        <v>176</v>
      </c>
      <c r="AT1003" s="105" t="s">
        <v>88</v>
      </c>
      <c r="AU1003" s="105" t="s">
        <v>46</v>
      </c>
      <c r="AY1003" s="9" t="s">
        <v>86</v>
      </c>
      <c r="BE1003" s="106">
        <f>IF(N1003="základní",J1003,0)</f>
        <v>0</v>
      </c>
      <c r="BF1003" s="106">
        <f>IF(N1003="snížená",J1003,0)</f>
        <v>0</v>
      </c>
      <c r="BG1003" s="106">
        <f>IF(N1003="zákl. přenesená",J1003,0)</f>
        <v>0</v>
      </c>
      <c r="BH1003" s="106">
        <f>IF(N1003="sníž. přenesená",J1003,0)</f>
        <v>0</v>
      </c>
      <c r="BI1003" s="106">
        <f>IF(N1003="nulová",J1003,0)</f>
        <v>0</v>
      </c>
      <c r="BJ1003" s="9" t="s">
        <v>44</v>
      </c>
      <c r="BK1003" s="106">
        <f>ROUND(I1003*H1003,2)</f>
        <v>0</v>
      </c>
      <c r="BL1003" s="9" t="s">
        <v>176</v>
      </c>
      <c r="BM1003" s="105" t="s">
        <v>1181</v>
      </c>
    </row>
    <row r="1004" spans="2:47" s="1" customFormat="1" ht="19.5">
      <c r="B1004" s="18"/>
      <c r="D1004" s="107" t="s">
        <v>95</v>
      </c>
      <c r="F1004" s="108" t="s">
        <v>1180</v>
      </c>
      <c r="I1004" s="38"/>
      <c r="L1004" s="18"/>
      <c r="M1004" s="109"/>
      <c r="N1004" s="26"/>
      <c r="O1004" s="26"/>
      <c r="P1004" s="26"/>
      <c r="Q1004" s="26"/>
      <c r="R1004" s="26"/>
      <c r="S1004" s="26"/>
      <c r="T1004" s="27"/>
      <c r="AT1004" s="9" t="s">
        <v>95</v>
      </c>
      <c r="AU1004" s="9" t="s">
        <v>46</v>
      </c>
    </row>
    <row r="1005" spans="2:47" s="1" customFormat="1" ht="292.5">
      <c r="B1005" s="18"/>
      <c r="D1005" s="107" t="s">
        <v>239</v>
      </c>
      <c r="F1005" s="128" t="s">
        <v>834</v>
      </c>
      <c r="I1005" s="38"/>
      <c r="L1005" s="18"/>
      <c r="M1005" s="109"/>
      <c r="N1005" s="26"/>
      <c r="O1005" s="26"/>
      <c r="P1005" s="26"/>
      <c r="Q1005" s="26"/>
      <c r="R1005" s="26"/>
      <c r="S1005" s="26"/>
      <c r="T1005" s="27"/>
      <c r="AT1005" s="9" t="s">
        <v>239</v>
      </c>
      <c r="AU1005" s="9" t="s">
        <v>46</v>
      </c>
    </row>
    <row r="1006" spans="2:51" s="7" customFormat="1" ht="12">
      <c r="B1006" s="110"/>
      <c r="D1006" s="107" t="s">
        <v>97</v>
      </c>
      <c r="E1006" s="111" t="s">
        <v>0</v>
      </c>
      <c r="F1006" s="112" t="s">
        <v>1182</v>
      </c>
      <c r="H1006" s="113">
        <v>1</v>
      </c>
      <c r="I1006" s="114"/>
      <c r="L1006" s="110"/>
      <c r="M1006" s="115"/>
      <c r="N1006" s="116"/>
      <c r="O1006" s="116"/>
      <c r="P1006" s="116"/>
      <c r="Q1006" s="116"/>
      <c r="R1006" s="116"/>
      <c r="S1006" s="116"/>
      <c r="T1006" s="117"/>
      <c r="AT1006" s="111" t="s">
        <v>97</v>
      </c>
      <c r="AU1006" s="111" t="s">
        <v>46</v>
      </c>
      <c r="AV1006" s="7" t="s">
        <v>46</v>
      </c>
      <c r="AW1006" s="7" t="s">
        <v>22</v>
      </c>
      <c r="AX1006" s="7" t="s">
        <v>43</v>
      </c>
      <c r="AY1006" s="111" t="s">
        <v>86</v>
      </c>
    </row>
    <row r="1007" spans="2:65" s="1" customFormat="1" ht="36" customHeight="1">
      <c r="B1007" s="93"/>
      <c r="C1007" s="94" t="s">
        <v>1183</v>
      </c>
      <c r="D1007" s="94" t="s">
        <v>88</v>
      </c>
      <c r="E1007" s="95" t="s">
        <v>935</v>
      </c>
      <c r="F1007" s="96" t="s">
        <v>1184</v>
      </c>
      <c r="G1007" s="97" t="s">
        <v>171</v>
      </c>
      <c r="H1007" s="98">
        <v>1</v>
      </c>
      <c r="I1007" s="99"/>
      <c r="J1007" s="100">
        <f>ROUND(I1007*H1007,2)</f>
        <v>0</v>
      </c>
      <c r="K1007" s="96" t="s">
        <v>0</v>
      </c>
      <c r="L1007" s="18"/>
      <c r="M1007" s="101" t="s">
        <v>0</v>
      </c>
      <c r="N1007" s="102" t="s">
        <v>30</v>
      </c>
      <c r="O1007" s="26"/>
      <c r="P1007" s="103">
        <f>O1007*H1007</f>
        <v>0</v>
      </c>
      <c r="Q1007" s="103">
        <v>0</v>
      </c>
      <c r="R1007" s="103">
        <f>Q1007*H1007</f>
        <v>0</v>
      </c>
      <c r="S1007" s="103">
        <v>0</v>
      </c>
      <c r="T1007" s="104">
        <f>S1007*H1007</f>
        <v>0</v>
      </c>
      <c r="AR1007" s="105" t="s">
        <v>176</v>
      </c>
      <c r="AT1007" s="105" t="s">
        <v>88</v>
      </c>
      <c r="AU1007" s="105" t="s">
        <v>46</v>
      </c>
      <c r="AY1007" s="9" t="s">
        <v>86</v>
      </c>
      <c r="BE1007" s="106">
        <f>IF(N1007="základní",J1007,0)</f>
        <v>0</v>
      </c>
      <c r="BF1007" s="106">
        <f>IF(N1007="snížená",J1007,0)</f>
        <v>0</v>
      </c>
      <c r="BG1007" s="106">
        <f>IF(N1007="zákl. přenesená",J1007,0)</f>
        <v>0</v>
      </c>
      <c r="BH1007" s="106">
        <f>IF(N1007="sníž. přenesená",J1007,0)</f>
        <v>0</v>
      </c>
      <c r="BI1007" s="106">
        <f>IF(N1007="nulová",J1007,0)</f>
        <v>0</v>
      </c>
      <c r="BJ1007" s="9" t="s">
        <v>44</v>
      </c>
      <c r="BK1007" s="106">
        <f>ROUND(I1007*H1007,2)</f>
        <v>0</v>
      </c>
      <c r="BL1007" s="9" t="s">
        <v>176</v>
      </c>
      <c r="BM1007" s="105" t="s">
        <v>1185</v>
      </c>
    </row>
    <row r="1008" spans="2:47" s="1" customFormat="1" ht="19.5">
      <c r="B1008" s="18"/>
      <c r="D1008" s="107" t="s">
        <v>95</v>
      </c>
      <c r="F1008" s="108" t="s">
        <v>1184</v>
      </c>
      <c r="I1008" s="38"/>
      <c r="L1008" s="18"/>
      <c r="M1008" s="109"/>
      <c r="N1008" s="26"/>
      <c r="O1008" s="26"/>
      <c r="P1008" s="26"/>
      <c r="Q1008" s="26"/>
      <c r="R1008" s="26"/>
      <c r="S1008" s="26"/>
      <c r="T1008" s="27"/>
      <c r="AT1008" s="9" t="s">
        <v>95</v>
      </c>
      <c r="AU1008" s="9" t="s">
        <v>46</v>
      </c>
    </row>
    <row r="1009" spans="2:47" s="1" customFormat="1" ht="292.5">
      <c r="B1009" s="18"/>
      <c r="D1009" s="107" t="s">
        <v>239</v>
      </c>
      <c r="F1009" s="128" t="s">
        <v>834</v>
      </c>
      <c r="I1009" s="38"/>
      <c r="L1009" s="18"/>
      <c r="M1009" s="109"/>
      <c r="N1009" s="26"/>
      <c r="O1009" s="26"/>
      <c r="P1009" s="26"/>
      <c r="Q1009" s="26"/>
      <c r="R1009" s="26"/>
      <c r="S1009" s="26"/>
      <c r="T1009" s="27"/>
      <c r="AT1009" s="9" t="s">
        <v>239</v>
      </c>
      <c r="AU1009" s="9" t="s">
        <v>46</v>
      </c>
    </row>
    <row r="1010" spans="2:51" s="7" customFormat="1" ht="12">
      <c r="B1010" s="110"/>
      <c r="D1010" s="107" t="s">
        <v>97</v>
      </c>
      <c r="E1010" s="111" t="s">
        <v>0</v>
      </c>
      <c r="F1010" s="112" t="s">
        <v>1186</v>
      </c>
      <c r="H1010" s="113">
        <v>1</v>
      </c>
      <c r="I1010" s="114"/>
      <c r="L1010" s="110"/>
      <c r="M1010" s="115"/>
      <c r="N1010" s="116"/>
      <c r="O1010" s="116"/>
      <c r="P1010" s="116"/>
      <c r="Q1010" s="116"/>
      <c r="R1010" s="116"/>
      <c r="S1010" s="116"/>
      <c r="T1010" s="117"/>
      <c r="AT1010" s="111" t="s">
        <v>97</v>
      </c>
      <c r="AU1010" s="111" t="s">
        <v>46</v>
      </c>
      <c r="AV1010" s="7" t="s">
        <v>46</v>
      </c>
      <c r="AW1010" s="7" t="s">
        <v>22</v>
      </c>
      <c r="AX1010" s="7" t="s">
        <v>43</v>
      </c>
      <c r="AY1010" s="111" t="s">
        <v>86</v>
      </c>
    </row>
    <row r="1011" spans="2:65" s="1" customFormat="1" ht="36" customHeight="1">
      <c r="B1011" s="93"/>
      <c r="C1011" s="94" t="s">
        <v>1187</v>
      </c>
      <c r="D1011" s="94" t="s">
        <v>88</v>
      </c>
      <c r="E1011" s="95" t="s">
        <v>939</v>
      </c>
      <c r="F1011" s="96" t="s">
        <v>1188</v>
      </c>
      <c r="G1011" s="97" t="s">
        <v>171</v>
      </c>
      <c r="H1011" s="98">
        <v>1</v>
      </c>
      <c r="I1011" s="99"/>
      <c r="J1011" s="100">
        <f>ROUND(I1011*H1011,2)</f>
        <v>0</v>
      </c>
      <c r="K1011" s="96" t="s">
        <v>0</v>
      </c>
      <c r="L1011" s="18"/>
      <c r="M1011" s="101" t="s">
        <v>0</v>
      </c>
      <c r="N1011" s="102" t="s">
        <v>30</v>
      </c>
      <c r="O1011" s="26"/>
      <c r="P1011" s="103">
        <f>O1011*H1011</f>
        <v>0</v>
      </c>
      <c r="Q1011" s="103">
        <v>0</v>
      </c>
      <c r="R1011" s="103">
        <f>Q1011*H1011</f>
        <v>0</v>
      </c>
      <c r="S1011" s="103">
        <v>0</v>
      </c>
      <c r="T1011" s="104">
        <f>S1011*H1011</f>
        <v>0</v>
      </c>
      <c r="AR1011" s="105" t="s">
        <v>176</v>
      </c>
      <c r="AT1011" s="105" t="s">
        <v>88</v>
      </c>
      <c r="AU1011" s="105" t="s">
        <v>46</v>
      </c>
      <c r="AY1011" s="9" t="s">
        <v>86</v>
      </c>
      <c r="BE1011" s="106">
        <f>IF(N1011="základní",J1011,0)</f>
        <v>0</v>
      </c>
      <c r="BF1011" s="106">
        <f>IF(N1011="snížená",J1011,0)</f>
        <v>0</v>
      </c>
      <c r="BG1011" s="106">
        <f>IF(N1011="zákl. přenesená",J1011,0)</f>
        <v>0</v>
      </c>
      <c r="BH1011" s="106">
        <f>IF(N1011="sníž. přenesená",J1011,0)</f>
        <v>0</v>
      </c>
      <c r="BI1011" s="106">
        <f>IF(N1011="nulová",J1011,0)</f>
        <v>0</v>
      </c>
      <c r="BJ1011" s="9" t="s">
        <v>44</v>
      </c>
      <c r="BK1011" s="106">
        <f>ROUND(I1011*H1011,2)</f>
        <v>0</v>
      </c>
      <c r="BL1011" s="9" t="s">
        <v>176</v>
      </c>
      <c r="BM1011" s="105" t="s">
        <v>1189</v>
      </c>
    </row>
    <row r="1012" spans="2:47" s="1" customFormat="1" ht="19.5">
      <c r="B1012" s="18"/>
      <c r="D1012" s="107" t="s">
        <v>95</v>
      </c>
      <c r="F1012" s="108" t="s">
        <v>1188</v>
      </c>
      <c r="I1012" s="38"/>
      <c r="L1012" s="18"/>
      <c r="M1012" s="109"/>
      <c r="N1012" s="26"/>
      <c r="O1012" s="26"/>
      <c r="P1012" s="26"/>
      <c r="Q1012" s="26"/>
      <c r="R1012" s="26"/>
      <c r="S1012" s="26"/>
      <c r="T1012" s="27"/>
      <c r="AT1012" s="9" t="s">
        <v>95</v>
      </c>
      <c r="AU1012" s="9" t="s">
        <v>46</v>
      </c>
    </row>
    <row r="1013" spans="2:47" s="1" customFormat="1" ht="292.5">
      <c r="B1013" s="18"/>
      <c r="D1013" s="107" t="s">
        <v>239</v>
      </c>
      <c r="F1013" s="128" t="s">
        <v>834</v>
      </c>
      <c r="I1013" s="38"/>
      <c r="L1013" s="18"/>
      <c r="M1013" s="109"/>
      <c r="N1013" s="26"/>
      <c r="O1013" s="26"/>
      <c r="P1013" s="26"/>
      <c r="Q1013" s="26"/>
      <c r="R1013" s="26"/>
      <c r="S1013" s="26"/>
      <c r="T1013" s="27"/>
      <c r="AT1013" s="9" t="s">
        <v>239</v>
      </c>
      <c r="AU1013" s="9" t="s">
        <v>46</v>
      </c>
    </row>
    <row r="1014" spans="2:51" s="7" customFormat="1" ht="12">
      <c r="B1014" s="110"/>
      <c r="D1014" s="107" t="s">
        <v>97</v>
      </c>
      <c r="E1014" s="111" t="s">
        <v>0</v>
      </c>
      <c r="F1014" s="112" t="s">
        <v>1190</v>
      </c>
      <c r="H1014" s="113">
        <v>1</v>
      </c>
      <c r="I1014" s="114"/>
      <c r="L1014" s="110"/>
      <c r="M1014" s="115"/>
      <c r="N1014" s="116"/>
      <c r="O1014" s="116"/>
      <c r="P1014" s="116"/>
      <c r="Q1014" s="116"/>
      <c r="R1014" s="116"/>
      <c r="S1014" s="116"/>
      <c r="T1014" s="117"/>
      <c r="AT1014" s="111" t="s">
        <v>97</v>
      </c>
      <c r="AU1014" s="111" t="s">
        <v>46</v>
      </c>
      <c r="AV1014" s="7" t="s">
        <v>46</v>
      </c>
      <c r="AW1014" s="7" t="s">
        <v>22</v>
      </c>
      <c r="AX1014" s="7" t="s">
        <v>43</v>
      </c>
      <c r="AY1014" s="111" t="s">
        <v>86</v>
      </c>
    </row>
    <row r="1015" spans="2:65" s="1" customFormat="1" ht="36" customHeight="1">
      <c r="B1015" s="93"/>
      <c r="C1015" s="94" t="s">
        <v>1191</v>
      </c>
      <c r="D1015" s="94" t="s">
        <v>88</v>
      </c>
      <c r="E1015" s="95" t="s">
        <v>943</v>
      </c>
      <c r="F1015" s="96" t="s">
        <v>1192</v>
      </c>
      <c r="G1015" s="97" t="s">
        <v>171</v>
      </c>
      <c r="H1015" s="98">
        <v>1</v>
      </c>
      <c r="I1015" s="99"/>
      <c r="J1015" s="100">
        <f>ROUND(I1015*H1015,2)</f>
        <v>0</v>
      </c>
      <c r="K1015" s="96" t="s">
        <v>0</v>
      </c>
      <c r="L1015" s="18"/>
      <c r="M1015" s="101" t="s">
        <v>0</v>
      </c>
      <c r="N1015" s="102" t="s">
        <v>30</v>
      </c>
      <c r="O1015" s="26"/>
      <c r="P1015" s="103">
        <f>O1015*H1015</f>
        <v>0</v>
      </c>
      <c r="Q1015" s="103">
        <v>0</v>
      </c>
      <c r="R1015" s="103">
        <f>Q1015*H1015</f>
        <v>0</v>
      </c>
      <c r="S1015" s="103">
        <v>0</v>
      </c>
      <c r="T1015" s="104">
        <f>S1015*H1015</f>
        <v>0</v>
      </c>
      <c r="AR1015" s="105" t="s">
        <v>176</v>
      </c>
      <c r="AT1015" s="105" t="s">
        <v>88</v>
      </c>
      <c r="AU1015" s="105" t="s">
        <v>46</v>
      </c>
      <c r="AY1015" s="9" t="s">
        <v>86</v>
      </c>
      <c r="BE1015" s="106">
        <f>IF(N1015="základní",J1015,0)</f>
        <v>0</v>
      </c>
      <c r="BF1015" s="106">
        <f>IF(N1015="snížená",J1015,0)</f>
        <v>0</v>
      </c>
      <c r="BG1015" s="106">
        <f>IF(N1015="zákl. přenesená",J1015,0)</f>
        <v>0</v>
      </c>
      <c r="BH1015" s="106">
        <f>IF(N1015="sníž. přenesená",J1015,0)</f>
        <v>0</v>
      </c>
      <c r="BI1015" s="106">
        <f>IF(N1015="nulová",J1015,0)</f>
        <v>0</v>
      </c>
      <c r="BJ1015" s="9" t="s">
        <v>44</v>
      </c>
      <c r="BK1015" s="106">
        <f>ROUND(I1015*H1015,2)</f>
        <v>0</v>
      </c>
      <c r="BL1015" s="9" t="s">
        <v>176</v>
      </c>
      <c r="BM1015" s="105" t="s">
        <v>1193</v>
      </c>
    </row>
    <row r="1016" spans="2:47" s="1" customFormat="1" ht="19.5">
      <c r="B1016" s="18"/>
      <c r="D1016" s="107" t="s">
        <v>95</v>
      </c>
      <c r="F1016" s="108" t="s">
        <v>1192</v>
      </c>
      <c r="I1016" s="38"/>
      <c r="L1016" s="18"/>
      <c r="M1016" s="109"/>
      <c r="N1016" s="26"/>
      <c r="O1016" s="26"/>
      <c r="P1016" s="26"/>
      <c r="Q1016" s="26"/>
      <c r="R1016" s="26"/>
      <c r="S1016" s="26"/>
      <c r="T1016" s="27"/>
      <c r="AT1016" s="9" t="s">
        <v>95</v>
      </c>
      <c r="AU1016" s="9" t="s">
        <v>46</v>
      </c>
    </row>
    <row r="1017" spans="2:47" s="1" customFormat="1" ht="292.5">
      <c r="B1017" s="18"/>
      <c r="D1017" s="107" t="s">
        <v>239</v>
      </c>
      <c r="F1017" s="128" t="s">
        <v>834</v>
      </c>
      <c r="I1017" s="38"/>
      <c r="L1017" s="18"/>
      <c r="M1017" s="109"/>
      <c r="N1017" s="26"/>
      <c r="O1017" s="26"/>
      <c r="P1017" s="26"/>
      <c r="Q1017" s="26"/>
      <c r="R1017" s="26"/>
      <c r="S1017" s="26"/>
      <c r="T1017" s="27"/>
      <c r="AT1017" s="9" t="s">
        <v>239</v>
      </c>
      <c r="AU1017" s="9" t="s">
        <v>46</v>
      </c>
    </row>
    <row r="1018" spans="2:51" s="7" customFormat="1" ht="12">
      <c r="B1018" s="110"/>
      <c r="D1018" s="107" t="s">
        <v>97</v>
      </c>
      <c r="E1018" s="111" t="s">
        <v>0</v>
      </c>
      <c r="F1018" s="112" t="s">
        <v>1194</v>
      </c>
      <c r="H1018" s="113">
        <v>1</v>
      </c>
      <c r="I1018" s="114"/>
      <c r="L1018" s="110"/>
      <c r="M1018" s="115"/>
      <c r="N1018" s="116"/>
      <c r="O1018" s="116"/>
      <c r="P1018" s="116"/>
      <c r="Q1018" s="116"/>
      <c r="R1018" s="116"/>
      <c r="S1018" s="116"/>
      <c r="T1018" s="117"/>
      <c r="AT1018" s="111" t="s">
        <v>97</v>
      </c>
      <c r="AU1018" s="111" t="s">
        <v>46</v>
      </c>
      <c r="AV1018" s="7" t="s">
        <v>46</v>
      </c>
      <c r="AW1018" s="7" t="s">
        <v>22</v>
      </c>
      <c r="AX1018" s="7" t="s">
        <v>43</v>
      </c>
      <c r="AY1018" s="111" t="s">
        <v>86</v>
      </c>
    </row>
    <row r="1019" spans="2:65" s="1" customFormat="1" ht="36" customHeight="1">
      <c r="B1019" s="93"/>
      <c r="C1019" s="94" t="s">
        <v>1195</v>
      </c>
      <c r="D1019" s="94" t="s">
        <v>88</v>
      </c>
      <c r="E1019" s="95" t="s">
        <v>947</v>
      </c>
      <c r="F1019" s="96" t="s">
        <v>1196</v>
      </c>
      <c r="G1019" s="97" t="s">
        <v>171</v>
      </c>
      <c r="H1019" s="98">
        <v>1</v>
      </c>
      <c r="I1019" s="99"/>
      <c r="J1019" s="100">
        <f>ROUND(I1019*H1019,2)</f>
        <v>0</v>
      </c>
      <c r="K1019" s="96" t="s">
        <v>0</v>
      </c>
      <c r="L1019" s="18"/>
      <c r="M1019" s="101" t="s">
        <v>0</v>
      </c>
      <c r="N1019" s="102" t="s">
        <v>30</v>
      </c>
      <c r="O1019" s="26"/>
      <c r="P1019" s="103">
        <f>O1019*H1019</f>
        <v>0</v>
      </c>
      <c r="Q1019" s="103">
        <v>0</v>
      </c>
      <c r="R1019" s="103">
        <f>Q1019*H1019</f>
        <v>0</v>
      </c>
      <c r="S1019" s="103">
        <v>0</v>
      </c>
      <c r="T1019" s="104">
        <f>S1019*H1019</f>
        <v>0</v>
      </c>
      <c r="AR1019" s="105" t="s">
        <v>176</v>
      </c>
      <c r="AT1019" s="105" t="s">
        <v>88</v>
      </c>
      <c r="AU1019" s="105" t="s">
        <v>46</v>
      </c>
      <c r="AY1019" s="9" t="s">
        <v>86</v>
      </c>
      <c r="BE1019" s="106">
        <f>IF(N1019="základní",J1019,0)</f>
        <v>0</v>
      </c>
      <c r="BF1019" s="106">
        <f>IF(N1019="snížená",J1019,0)</f>
        <v>0</v>
      </c>
      <c r="BG1019" s="106">
        <f>IF(N1019="zákl. přenesená",J1019,0)</f>
        <v>0</v>
      </c>
      <c r="BH1019" s="106">
        <f>IF(N1019="sníž. přenesená",J1019,0)</f>
        <v>0</v>
      </c>
      <c r="BI1019" s="106">
        <f>IF(N1019="nulová",J1019,0)</f>
        <v>0</v>
      </c>
      <c r="BJ1019" s="9" t="s">
        <v>44</v>
      </c>
      <c r="BK1019" s="106">
        <f>ROUND(I1019*H1019,2)</f>
        <v>0</v>
      </c>
      <c r="BL1019" s="9" t="s">
        <v>176</v>
      </c>
      <c r="BM1019" s="105" t="s">
        <v>1197</v>
      </c>
    </row>
    <row r="1020" spans="2:47" s="1" customFormat="1" ht="19.5">
      <c r="B1020" s="18"/>
      <c r="D1020" s="107" t="s">
        <v>95</v>
      </c>
      <c r="F1020" s="108" t="s">
        <v>1196</v>
      </c>
      <c r="I1020" s="38"/>
      <c r="L1020" s="18"/>
      <c r="M1020" s="109"/>
      <c r="N1020" s="26"/>
      <c r="O1020" s="26"/>
      <c r="P1020" s="26"/>
      <c r="Q1020" s="26"/>
      <c r="R1020" s="26"/>
      <c r="S1020" s="26"/>
      <c r="T1020" s="27"/>
      <c r="AT1020" s="9" t="s">
        <v>95</v>
      </c>
      <c r="AU1020" s="9" t="s">
        <v>46</v>
      </c>
    </row>
    <row r="1021" spans="2:47" s="1" customFormat="1" ht="292.5">
      <c r="B1021" s="18"/>
      <c r="D1021" s="107" t="s">
        <v>239</v>
      </c>
      <c r="F1021" s="128" t="s">
        <v>834</v>
      </c>
      <c r="I1021" s="38"/>
      <c r="L1021" s="18"/>
      <c r="M1021" s="109"/>
      <c r="N1021" s="26"/>
      <c r="O1021" s="26"/>
      <c r="P1021" s="26"/>
      <c r="Q1021" s="26"/>
      <c r="R1021" s="26"/>
      <c r="S1021" s="26"/>
      <c r="T1021" s="27"/>
      <c r="AT1021" s="9" t="s">
        <v>239</v>
      </c>
      <c r="AU1021" s="9" t="s">
        <v>46</v>
      </c>
    </row>
    <row r="1022" spans="2:51" s="7" customFormat="1" ht="12">
      <c r="B1022" s="110"/>
      <c r="D1022" s="107" t="s">
        <v>97</v>
      </c>
      <c r="E1022" s="111" t="s">
        <v>0</v>
      </c>
      <c r="F1022" s="112" t="s">
        <v>1198</v>
      </c>
      <c r="H1022" s="113">
        <v>1</v>
      </c>
      <c r="I1022" s="114"/>
      <c r="L1022" s="110"/>
      <c r="M1022" s="115"/>
      <c r="N1022" s="116"/>
      <c r="O1022" s="116"/>
      <c r="P1022" s="116"/>
      <c r="Q1022" s="116"/>
      <c r="R1022" s="116"/>
      <c r="S1022" s="116"/>
      <c r="T1022" s="117"/>
      <c r="AT1022" s="111" t="s">
        <v>97</v>
      </c>
      <c r="AU1022" s="111" t="s">
        <v>46</v>
      </c>
      <c r="AV1022" s="7" t="s">
        <v>46</v>
      </c>
      <c r="AW1022" s="7" t="s">
        <v>22</v>
      </c>
      <c r="AX1022" s="7" t="s">
        <v>43</v>
      </c>
      <c r="AY1022" s="111" t="s">
        <v>86</v>
      </c>
    </row>
    <row r="1023" spans="2:65" s="1" customFormat="1" ht="36" customHeight="1">
      <c r="B1023" s="93"/>
      <c r="C1023" s="94" t="s">
        <v>1199</v>
      </c>
      <c r="D1023" s="94" t="s">
        <v>88</v>
      </c>
      <c r="E1023" s="95" t="s">
        <v>951</v>
      </c>
      <c r="F1023" s="96" t="s">
        <v>1200</v>
      </c>
      <c r="G1023" s="97" t="s">
        <v>171</v>
      </c>
      <c r="H1023" s="98">
        <v>1</v>
      </c>
      <c r="I1023" s="99"/>
      <c r="J1023" s="100">
        <f>ROUND(I1023*H1023,2)</f>
        <v>0</v>
      </c>
      <c r="K1023" s="96" t="s">
        <v>0</v>
      </c>
      <c r="L1023" s="18"/>
      <c r="M1023" s="101" t="s">
        <v>0</v>
      </c>
      <c r="N1023" s="102" t="s">
        <v>30</v>
      </c>
      <c r="O1023" s="26"/>
      <c r="P1023" s="103">
        <f>O1023*H1023</f>
        <v>0</v>
      </c>
      <c r="Q1023" s="103">
        <v>0</v>
      </c>
      <c r="R1023" s="103">
        <f>Q1023*H1023</f>
        <v>0</v>
      </c>
      <c r="S1023" s="103">
        <v>0</v>
      </c>
      <c r="T1023" s="104">
        <f>S1023*H1023</f>
        <v>0</v>
      </c>
      <c r="AR1023" s="105" t="s">
        <v>176</v>
      </c>
      <c r="AT1023" s="105" t="s">
        <v>88</v>
      </c>
      <c r="AU1023" s="105" t="s">
        <v>46</v>
      </c>
      <c r="AY1023" s="9" t="s">
        <v>86</v>
      </c>
      <c r="BE1023" s="106">
        <f>IF(N1023="základní",J1023,0)</f>
        <v>0</v>
      </c>
      <c r="BF1023" s="106">
        <f>IF(N1023="snížená",J1023,0)</f>
        <v>0</v>
      </c>
      <c r="BG1023" s="106">
        <f>IF(N1023="zákl. přenesená",J1023,0)</f>
        <v>0</v>
      </c>
      <c r="BH1023" s="106">
        <f>IF(N1023="sníž. přenesená",J1023,0)</f>
        <v>0</v>
      </c>
      <c r="BI1023" s="106">
        <f>IF(N1023="nulová",J1023,0)</f>
        <v>0</v>
      </c>
      <c r="BJ1023" s="9" t="s">
        <v>44</v>
      </c>
      <c r="BK1023" s="106">
        <f>ROUND(I1023*H1023,2)</f>
        <v>0</v>
      </c>
      <c r="BL1023" s="9" t="s">
        <v>176</v>
      </c>
      <c r="BM1023" s="105" t="s">
        <v>1201</v>
      </c>
    </row>
    <row r="1024" spans="2:47" s="1" customFormat="1" ht="19.5">
      <c r="B1024" s="18"/>
      <c r="D1024" s="107" t="s">
        <v>95</v>
      </c>
      <c r="F1024" s="108" t="s">
        <v>1200</v>
      </c>
      <c r="I1024" s="38"/>
      <c r="L1024" s="18"/>
      <c r="M1024" s="109"/>
      <c r="N1024" s="26"/>
      <c r="O1024" s="26"/>
      <c r="P1024" s="26"/>
      <c r="Q1024" s="26"/>
      <c r="R1024" s="26"/>
      <c r="S1024" s="26"/>
      <c r="T1024" s="27"/>
      <c r="AT1024" s="9" t="s">
        <v>95</v>
      </c>
      <c r="AU1024" s="9" t="s">
        <v>46</v>
      </c>
    </row>
    <row r="1025" spans="2:47" s="1" customFormat="1" ht="292.5">
      <c r="B1025" s="18"/>
      <c r="D1025" s="107" t="s">
        <v>239</v>
      </c>
      <c r="F1025" s="128" t="s">
        <v>834</v>
      </c>
      <c r="I1025" s="38"/>
      <c r="L1025" s="18"/>
      <c r="M1025" s="109"/>
      <c r="N1025" s="26"/>
      <c r="O1025" s="26"/>
      <c r="P1025" s="26"/>
      <c r="Q1025" s="26"/>
      <c r="R1025" s="26"/>
      <c r="S1025" s="26"/>
      <c r="T1025" s="27"/>
      <c r="AT1025" s="9" t="s">
        <v>239</v>
      </c>
      <c r="AU1025" s="9" t="s">
        <v>46</v>
      </c>
    </row>
    <row r="1026" spans="2:51" s="7" customFormat="1" ht="12">
      <c r="B1026" s="110"/>
      <c r="D1026" s="107" t="s">
        <v>97</v>
      </c>
      <c r="E1026" s="111" t="s">
        <v>0</v>
      </c>
      <c r="F1026" s="112" t="s">
        <v>1202</v>
      </c>
      <c r="H1026" s="113">
        <v>1</v>
      </c>
      <c r="I1026" s="114"/>
      <c r="L1026" s="110"/>
      <c r="M1026" s="115"/>
      <c r="N1026" s="116"/>
      <c r="O1026" s="116"/>
      <c r="P1026" s="116"/>
      <c r="Q1026" s="116"/>
      <c r="R1026" s="116"/>
      <c r="S1026" s="116"/>
      <c r="T1026" s="117"/>
      <c r="AT1026" s="111" t="s">
        <v>97</v>
      </c>
      <c r="AU1026" s="111" t="s">
        <v>46</v>
      </c>
      <c r="AV1026" s="7" t="s">
        <v>46</v>
      </c>
      <c r="AW1026" s="7" t="s">
        <v>22</v>
      </c>
      <c r="AX1026" s="7" t="s">
        <v>43</v>
      </c>
      <c r="AY1026" s="111" t="s">
        <v>86</v>
      </c>
    </row>
    <row r="1027" spans="2:65" s="1" customFormat="1" ht="36" customHeight="1">
      <c r="B1027" s="93"/>
      <c r="C1027" s="94" t="s">
        <v>1203</v>
      </c>
      <c r="D1027" s="94" t="s">
        <v>88</v>
      </c>
      <c r="E1027" s="95" t="s">
        <v>955</v>
      </c>
      <c r="F1027" s="96" t="s">
        <v>1204</v>
      </c>
      <c r="G1027" s="97" t="s">
        <v>171</v>
      </c>
      <c r="H1027" s="98">
        <v>1</v>
      </c>
      <c r="I1027" s="99"/>
      <c r="J1027" s="100">
        <f>ROUND(I1027*H1027,2)</f>
        <v>0</v>
      </c>
      <c r="K1027" s="96" t="s">
        <v>0</v>
      </c>
      <c r="L1027" s="18"/>
      <c r="M1027" s="101" t="s">
        <v>0</v>
      </c>
      <c r="N1027" s="102" t="s">
        <v>30</v>
      </c>
      <c r="O1027" s="26"/>
      <c r="P1027" s="103">
        <f>O1027*H1027</f>
        <v>0</v>
      </c>
      <c r="Q1027" s="103">
        <v>0</v>
      </c>
      <c r="R1027" s="103">
        <f>Q1027*H1027</f>
        <v>0</v>
      </c>
      <c r="S1027" s="103">
        <v>0</v>
      </c>
      <c r="T1027" s="104">
        <f>S1027*H1027</f>
        <v>0</v>
      </c>
      <c r="AR1027" s="105" t="s">
        <v>176</v>
      </c>
      <c r="AT1027" s="105" t="s">
        <v>88</v>
      </c>
      <c r="AU1027" s="105" t="s">
        <v>46</v>
      </c>
      <c r="AY1027" s="9" t="s">
        <v>86</v>
      </c>
      <c r="BE1027" s="106">
        <f>IF(N1027="základní",J1027,0)</f>
        <v>0</v>
      </c>
      <c r="BF1027" s="106">
        <f>IF(N1027="snížená",J1027,0)</f>
        <v>0</v>
      </c>
      <c r="BG1027" s="106">
        <f>IF(N1027="zákl. přenesená",J1027,0)</f>
        <v>0</v>
      </c>
      <c r="BH1027" s="106">
        <f>IF(N1027="sníž. přenesená",J1027,0)</f>
        <v>0</v>
      </c>
      <c r="BI1027" s="106">
        <f>IF(N1027="nulová",J1027,0)</f>
        <v>0</v>
      </c>
      <c r="BJ1027" s="9" t="s">
        <v>44</v>
      </c>
      <c r="BK1027" s="106">
        <f>ROUND(I1027*H1027,2)</f>
        <v>0</v>
      </c>
      <c r="BL1027" s="9" t="s">
        <v>176</v>
      </c>
      <c r="BM1027" s="105" t="s">
        <v>1205</v>
      </c>
    </row>
    <row r="1028" spans="2:47" s="1" customFormat="1" ht="19.5">
      <c r="B1028" s="18"/>
      <c r="D1028" s="107" t="s">
        <v>95</v>
      </c>
      <c r="F1028" s="108" t="s">
        <v>1204</v>
      </c>
      <c r="I1028" s="38"/>
      <c r="L1028" s="18"/>
      <c r="M1028" s="109"/>
      <c r="N1028" s="26"/>
      <c r="O1028" s="26"/>
      <c r="P1028" s="26"/>
      <c r="Q1028" s="26"/>
      <c r="R1028" s="26"/>
      <c r="S1028" s="26"/>
      <c r="T1028" s="27"/>
      <c r="AT1028" s="9" t="s">
        <v>95</v>
      </c>
      <c r="AU1028" s="9" t="s">
        <v>46</v>
      </c>
    </row>
    <row r="1029" spans="2:47" s="1" customFormat="1" ht="292.5">
      <c r="B1029" s="18"/>
      <c r="D1029" s="107" t="s">
        <v>239</v>
      </c>
      <c r="F1029" s="128" t="s">
        <v>834</v>
      </c>
      <c r="I1029" s="38"/>
      <c r="L1029" s="18"/>
      <c r="M1029" s="109"/>
      <c r="N1029" s="26"/>
      <c r="O1029" s="26"/>
      <c r="P1029" s="26"/>
      <c r="Q1029" s="26"/>
      <c r="R1029" s="26"/>
      <c r="S1029" s="26"/>
      <c r="T1029" s="27"/>
      <c r="AT1029" s="9" t="s">
        <v>239</v>
      </c>
      <c r="AU1029" s="9" t="s">
        <v>46</v>
      </c>
    </row>
    <row r="1030" spans="2:51" s="7" customFormat="1" ht="12">
      <c r="B1030" s="110"/>
      <c r="D1030" s="107" t="s">
        <v>97</v>
      </c>
      <c r="E1030" s="111" t="s">
        <v>0</v>
      </c>
      <c r="F1030" s="112" t="s">
        <v>1206</v>
      </c>
      <c r="H1030" s="113">
        <v>1</v>
      </c>
      <c r="I1030" s="114"/>
      <c r="L1030" s="110"/>
      <c r="M1030" s="115"/>
      <c r="N1030" s="116"/>
      <c r="O1030" s="116"/>
      <c r="P1030" s="116"/>
      <c r="Q1030" s="116"/>
      <c r="R1030" s="116"/>
      <c r="S1030" s="116"/>
      <c r="T1030" s="117"/>
      <c r="AT1030" s="111" t="s">
        <v>97</v>
      </c>
      <c r="AU1030" s="111" t="s">
        <v>46</v>
      </c>
      <c r="AV1030" s="7" t="s">
        <v>46</v>
      </c>
      <c r="AW1030" s="7" t="s">
        <v>22</v>
      </c>
      <c r="AX1030" s="7" t="s">
        <v>43</v>
      </c>
      <c r="AY1030" s="111" t="s">
        <v>86</v>
      </c>
    </row>
    <row r="1031" spans="2:65" s="1" customFormat="1" ht="36" customHeight="1">
      <c r="B1031" s="93"/>
      <c r="C1031" s="94" t="s">
        <v>1207</v>
      </c>
      <c r="D1031" s="94" t="s">
        <v>88</v>
      </c>
      <c r="E1031" s="95" t="s">
        <v>959</v>
      </c>
      <c r="F1031" s="96" t="s">
        <v>1208</v>
      </c>
      <c r="G1031" s="97" t="s">
        <v>171</v>
      </c>
      <c r="H1031" s="98">
        <v>1</v>
      </c>
      <c r="I1031" s="99"/>
      <c r="J1031" s="100">
        <f>ROUND(I1031*H1031,2)</f>
        <v>0</v>
      </c>
      <c r="K1031" s="96" t="s">
        <v>0</v>
      </c>
      <c r="L1031" s="18"/>
      <c r="M1031" s="101" t="s">
        <v>0</v>
      </c>
      <c r="N1031" s="102" t="s">
        <v>30</v>
      </c>
      <c r="O1031" s="26"/>
      <c r="P1031" s="103">
        <f>O1031*H1031</f>
        <v>0</v>
      </c>
      <c r="Q1031" s="103">
        <v>0</v>
      </c>
      <c r="R1031" s="103">
        <f>Q1031*H1031</f>
        <v>0</v>
      </c>
      <c r="S1031" s="103">
        <v>0</v>
      </c>
      <c r="T1031" s="104">
        <f>S1031*H1031</f>
        <v>0</v>
      </c>
      <c r="AR1031" s="105" t="s">
        <v>176</v>
      </c>
      <c r="AT1031" s="105" t="s">
        <v>88</v>
      </c>
      <c r="AU1031" s="105" t="s">
        <v>46</v>
      </c>
      <c r="AY1031" s="9" t="s">
        <v>86</v>
      </c>
      <c r="BE1031" s="106">
        <f>IF(N1031="základní",J1031,0)</f>
        <v>0</v>
      </c>
      <c r="BF1031" s="106">
        <f>IF(N1031="snížená",J1031,0)</f>
        <v>0</v>
      </c>
      <c r="BG1031" s="106">
        <f>IF(N1031="zákl. přenesená",J1031,0)</f>
        <v>0</v>
      </c>
      <c r="BH1031" s="106">
        <f>IF(N1031="sníž. přenesená",J1031,0)</f>
        <v>0</v>
      </c>
      <c r="BI1031" s="106">
        <f>IF(N1031="nulová",J1031,0)</f>
        <v>0</v>
      </c>
      <c r="BJ1031" s="9" t="s">
        <v>44</v>
      </c>
      <c r="BK1031" s="106">
        <f>ROUND(I1031*H1031,2)</f>
        <v>0</v>
      </c>
      <c r="BL1031" s="9" t="s">
        <v>176</v>
      </c>
      <c r="BM1031" s="105" t="s">
        <v>1209</v>
      </c>
    </row>
    <row r="1032" spans="2:47" s="1" customFormat="1" ht="19.5">
      <c r="B1032" s="18"/>
      <c r="D1032" s="107" t="s">
        <v>95</v>
      </c>
      <c r="F1032" s="108" t="s">
        <v>1208</v>
      </c>
      <c r="I1032" s="38"/>
      <c r="L1032" s="18"/>
      <c r="M1032" s="109"/>
      <c r="N1032" s="26"/>
      <c r="O1032" s="26"/>
      <c r="P1032" s="26"/>
      <c r="Q1032" s="26"/>
      <c r="R1032" s="26"/>
      <c r="S1032" s="26"/>
      <c r="T1032" s="27"/>
      <c r="AT1032" s="9" t="s">
        <v>95</v>
      </c>
      <c r="AU1032" s="9" t="s">
        <v>46</v>
      </c>
    </row>
    <row r="1033" spans="2:47" s="1" customFormat="1" ht="292.5">
      <c r="B1033" s="18"/>
      <c r="D1033" s="107" t="s">
        <v>239</v>
      </c>
      <c r="F1033" s="128" t="s">
        <v>834</v>
      </c>
      <c r="I1033" s="38"/>
      <c r="L1033" s="18"/>
      <c r="M1033" s="109"/>
      <c r="N1033" s="26"/>
      <c r="O1033" s="26"/>
      <c r="P1033" s="26"/>
      <c r="Q1033" s="26"/>
      <c r="R1033" s="26"/>
      <c r="S1033" s="26"/>
      <c r="T1033" s="27"/>
      <c r="AT1033" s="9" t="s">
        <v>239</v>
      </c>
      <c r="AU1033" s="9" t="s">
        <v>46</v>
      </c>
    </row>
    <row r="1034" spans="2:51" s="7" customFormat="1" ht="12">
      <c r="B1034" s="110"/>
      <c r="D1034" s="107" t="s">
        <v>97</v>
      </c>
      <c r="E1034" s="111" t="s">
        <v>0</v>
      </c>
      <c r="F1034" s="112" t="s">
        <v>1210</v>
      </c>
      <c r="H1034" s="113">
        <v>1</v>
      </c>
      <c r="I1034" s="114"/>
      <c r="L1034" s="110"/>
      <c r="M1034" s="115"/>
      <c r="N1034" s="116"/>
      <c r="O1034" s="116"/>
      <c r="P1034" s="116"/>
      <c r="Q1034" s="116"/>
      <c r="R1034" s="116"/>
      <c r="S1034" s="116"/>
      <c r="T1034" s="117"/>
      <c r="AT1034" s="111" t="s">
        <v>97</v>
      </c>
      <c r="AU1034" s="111" t="s">
        <v>46</v>
      </c>
      <c r="AV1034" s="7" t="s">
        <v>46</v>
      </c>
      <c r="AW1034" s="7" t="s">
        <v>22</v>
      </c>
      <c r="AX1034" s="7" t="s">
        <v>43</v>
      </c>
      <c r="AY1034" s="111" t="s">
        <v>86</v>
      </c>
    </row>
    <row r="1035" spans="2:65" s="1" customFormat="1" ht="36" customHeight="1">
      <c r="B1035" s="93"/>
      <c r="C1035" s="94" t="s">
        <v>1211</v>
      </c>
      <c r="D1035" s="94" t="s">
        <v>88</v>
      </c>
      <c r="E1035" s="95" t="s">
        <v>963</v>
      </c>
      <c r="F1035" s="96" t="s">
        <v>1212</v>
      </c>
      <c r="G1035" s="97" t="s">
        <v>171</v>
      </c>
      <c r="H1035" s="98">
        <v>1</v>
      </c>
      <c r="I1035" s="99"/>
      <c r="J1035" s="100">
        <f>ROUND(I1035*H1035,2)</f>
        <v>0</v>
      </c>
      <c r="K1035" s="96" t="s">
        <v>0</v>
      </c>
      <c r="L1035" s="18"/>
      <c r="M1035" s="101" t="s">
        <v>0</v>
      </c>
      <c r="N1035" s="102" t="s">
        <v>30</v>
      </c>
      <c r="O1035" s="26"/>
      <c r="P1035" s="103">
        <f>O1035*H1035</f>
        <v>0</v>
      </c>
      <c r="Q1035" s="103">
        <v>0</v>
      </c>
      <c r="R1035" s="103">
        <f>Q1035*H1035</f>
        <v>0</v>
      </c>
      <c r="S1035" s="103">
        <v>0</v>
      </c>
      <c r="T1035" s="104">
        <f>S1035*H1035</f>
        <v>0</v>
      </c>
      <c r="AR1035" s="105" t="s">
        <v>176</v>
      </c>
      <c r="AT1035" s="105" t="s">
        <v>88</v>
      </c>
      <c r="AU1035" s="105" t="s">
        <v>46</v>
      </c>
      <c r="AY1035" s="9" t="s">
        <v>86</v>
      </c>
      <c r="BE1035" s="106">
        <f>IF(N1035="základní",J1035,0)</f>
        <v>0</v>
      </c>
      <c r="BF1035" s="106">
        <f>IF(N1035="snížená",J1035,0)</f>
        <v>0</v>
      </c>
      <c r="BG1035" s="106">
        <f>IF(N1035="zákl. přenesená",J1035,0)</f>
        <v>0</v>
      </c>
      <c r="BH1035" s="106">
        <f>IF(N1035="sníž. přenesená",J1035,0)</f>
        <v>0</v>
      </c>
      <c r="BI1035" s="106">
        <f>IF(N1035="nulová",J1035,0)</f>
        <v>0</v>
      </c>
      <c r="BJ1035" s="9" t="s">
        <v>44</v>
      </c>
      <c r="BK1035" s="106">
        <f>ROUND(I1035*H1035,2)</f>
        <v>0</v>
      </c>
      <c r="BL1035" s="9" t="s">
        <v>176</v>
      </c>
      <c r="BM1035" s="105" t="s">
        <v>1213</v>
      </c>
    </row>
    <row r="1036" spans="2:47" s="1" customFormat="1" ht="19.5">
      <c r="B1036" s="18"/>
      <c r="D1036" s="107" t="s">
        <v>95</v>
      </c>
      <c r="F1036" s="108" t="s">
        <v>1212</v>
      </c>
      <c r="I1036" s="38"/>
      <c r="L1036" s="18"/>
      <c r="M1036" s="109"/>
      <c r="N1036" s="26"/>
      <c r="O1036" s="26"/>
      <c r="P1036" s="26"/>
      <c r="Q1036" s="26"/>
      <c r="R1036" s="26"/>
      <c r="S1036" s="26"/>
      <c r="T1036" s="27"/>
      <c r="AT1036" s="9" t="s">
        <v>95</v>
      </c>
      <c r="AU1036" s="9" t="s">
        <v>46</v>
      </c>
    </row>
    <row r="1037" spans="2:47" s="1" customFormat="1" ht="292.5">
      <c r="B1037" s="18"/>
      <c r="D1037" s="107" t="s">
        <v>239</v>
      </c>
      <c r="F1037" s="128" t="s">
        <v>834</v>
      </c>
      <c r="I1037" s="38"/>
      <c r="L1037" s="18"/>
      <c r="M1037" s="109"/>
      <c r="N1037" s="26"/>
      <c r="O1037" s="26"/>
      <c r="P1037" s="26"/>
      <c r="Q1037" s="26"/>
      <c r="R1037" s="26"/>
      <c r="S1037" s="26"/>
      <c r="T1037" s="27"/>
      <c r="AT1037" s="9" t="s">
        <v>239</v>
      </c>
      <c r="AU1037" s="9" t="s">
        <v>46</v>
      </c>
    </row>
    <row r="1038" spans="2:51" s="7" customFormat="1" ht="12">
      <c r="B1038" s="110"/>
      <c r="D1038" s="107" t="s">
        <v>97</v>
      </c>
      <c r="E1038" s="111" t="s">
        <v>0</v>
      </c>
      <c r="F1038" s="112" t="s">
        <v>1214</v>
      </c>
      <c r="H1038" s="113">
        <v>1</v>
      </c>
      <c r="I1038" s="114"/>
      <c r="L1038" s="110"/>
      <c r="M1038" s="115"/>
      <c r="N1038" s="116"/>
      <c r="O1038" s="116"/>
      <c r="P1038" s="116"/>
      <c r="Q1038" s="116"/>
      <c r="R1038" s="116"/>
      <c r="S1038" s="116"/>
      <c r="T1038" s="117"/>
      <c r="AT1038" s="111" t="s">
        <v>97</v>
      </c>
      <c r="AU1038" s="111" t="s">
        <v>46</v>
      </c>
      <c r="AV1038" s="7" t="s">
        <v>46</v>
      </c>
      <c r="AW1038" s="7" t="s">
        <v>22</v>
      </c>
      <c r="AX1038" s="7" t="s">
        <v>43</v>
      </c>
      <c r="AY1038" s="111" t="s">
        <v>86</v>
      </c>
    </row>
    <row r="1039" spans="2:65" s="1" customFormat="1" ht="36" customHeight="1">
      <c r="B1039" s="93"/>
      <c r="C1039" s="94" t="s">
        <v>1215</v>
      </c>
      <c r="D1039" s="94" t="s">
        <v>88</v>
      </c>
      <c r="E1039" s="95" t="s">
        <v>967</v>
      </c>
      <c r="F1039" s="96" t="s">
        <v>1216</v>
      </c>
      <c r="G1039" s="97" t="s">
        <v>171</v>
      </c>
      <c r="H1039" s="98">
        <v>1</v>
      </c>
      <c r="I1039" s="99"/>
      <c r="J1039" s="100">
        <f>ROUND(I1039*H1039,2)</f>
        <v>0</v>
      </c>
      <c r="K1039" s="96" t="s">
        <v>0</v>
      </c>
      <c r="L1039" s="18"/>
      <c r="M1039" s="101" t="s">
        <v>0</v>
      </c>
      <c r="N1039" s="102" t="s">
        <v>30</v>
      </c>
      <c r="O1039" s="26"/>
      <c r="P1039" s="103">
        <f>O1039*H1039</f>
        <v>0</v>
      </c>
      <c r="Q1039" s="103">
        <v>0</v>
      </c>
      <c r="R1039" s="103">
        <f>Q1039*H1039</f>
        <v>0</v>
      </c>
      <c r="S1039" s="103">
        <v>0</v>
      </c>
      <c r="T1039" s="104">
        <f>S1039*H1039</f>
        <v>0</v>
      </c>
      <c r="AR1039" s="105" t="s">
        <v>176</v>
      </c>
      <c r="AT1039" s="105" t="s">
        <v>88</v>
      </c>
      <c r="AU1039" s="105" t="s">
        <v>46</v>
      </c>
      <c r="AY1039" s="9" t="s">
        <v>86</v>
      </c>
      <c r="BE1039" s="106">
        <f>IF(N1039="základní",J1039,0)</f>
        <v>0</v>
      </c>
      <c r="BF1039" s="106">
        <f>IF(N1039="snížená",J1039,0)</f>
        <v>0</v>
      </c>
      <c r="BG1039" s="106">
        <f>IF(N1039="zákl. přenesená",J1039,0)</f>
        <v>0</v>
      </c>
      <c r="BH1039" s="106">
        <f>IF(N1039="sníž. přenesená",J1039,0)</f>
        <v>0</v>
      </c>
      <c r="BI1039" s="106">
        <f>IF(N1039="nulová",J1039,0)</f>
        <v>0</v>
      </c>
      <c r="BJ1039" s="9" t="s">
        <v>44</v>
      </c>
      <c r="BK1039" s="106">
        <f>ROUND(I1039*H1039,2)</f>
        <v>0</v>
      </c>
      <c r="BL1039" s="9" t="s">
        <v>176</v>
      </c>
      <c r="BM1039" s="105" t="s">
        <v>1217</v>
      </c>
    </row>
    <row r="1040" spans="2:47" s="1" customFormat="1" ht="19.5">
      <c r="B1040" s="18"/>
      <c r="D1040" s="107" t="s">
        <v>95</v>
      </c>
      <c r="F1040" s="108" t="s">
        <v>1216</v>
      </c>
      <c r="I1040" s="38"/>
      <c r="L1040" s="18"/>
      <c r="M1040" s="109"/>
      <c r="N1040" s="26"/>
      <c r="O1040" s="26"/>
      <c r="P1040" s="26"/>
      <c r="Q1040" s="26"/>
      <c r="R1040" s="26"/>
      <c r="S1040" s="26"/>
      <c r="T1040" s="27"/>
      <c r="AT1040" s="9" t="s">
        <v>95</v>
      </c>
      <c r="AU1040" s="9" t="s">
        <v>46</v>
      </c>
    </row>
    <row r="1041" spans="2:47" s="1" customFormat="1" ht="292.5">
      <c r="B1041" s="18"/>
      <c r="D1041" s="107" t="s">
        <v>239</v>
      </c>
      <c r="F1041" s="128" t="s">
        <v>834</v>
      </c>
      <c r="I1041" s="38"/>
      <c r="L1041" s="18"/>
      <c r="M1041" s="109"/>
      <c r="N1041" s="26"/>
      <c r="O1041" s="26"/>
      <c r="P1041" s="26"/>
      <c r="Q1041" s="26"/>
      <c r="R1041" s="26"/>
      <c r="S1041" s="26"/>
      <c r="T1041" s="27"/>
      <c r="AT1041" s="9" t="s">
        <v>239</v>
      </c>
      <c r="AU1041" s="9" t="s">
        <v>46</v>
      </c>
    </row>
    <row r="1042" spans="2:51" s="7" customFormat="1" ht="12">
      <c r="B1042" s="110"/>
      <c r="D1042" s="107" t="s">
        <v>97</v>
      </c>
      <c r="E1042" s="111" t="s">
        <v>0</v>
      </c>
      <c r="F1042" s="112" t="s">
        <v>1218</v>
      </c>
      <c r="H1042" s="113">
        <v>1</v>
      </c>
      <c r="I1042" s="114"/>
      <c r="L1042" s="110"/>
      <c r="M1042" s="115"/>
      <c r="N1042" s="116"/>
      <c r="O1042" s="116"/>
      <c r="P1042" s="116"/>
      <c r="Q1042" s="116"/>
      <c r="R1042" s="116"/>
      <c r="S1042" s="116"/>
      <c r="T1042" s="117"/>
      <c r="AT1042" s="111" t="s">
        <v>97</v>
      </c>
      <c r="AU1042" s="111" t="s">
        <v>46</v>
      </c>
      <c r="AV1042" s="7" t="s">
        <v>46</v>
      </c>
      <c r="AW1042" s="7" t="s">
        <v>22</v>
      </c>
      <c r="AX1042" s="7" t="s">
        <v>43</v>
      </c>
      <c r="AY1042" s="111" t="s">
        <v>86</v>
      </c>
    </row>
    <row r="1043" spans="2:65" s="1" customFormat="1" ht="36" customHeight="1">
      <c r="B1043" s="93"/>
      <c r="C1043" s="94" t="s">
        <v>1219</v>
      </c>
      <c r="D1043" s="94" t="s">
        <v>88</v>
      </c>
      <c r="E1043" s="95" t="s">
        <v>971</v>
      </c>
      <c r="F1043" s="96" t="s">
        <v>1220</v>
      </c>
      <c r="G1043" s="97" t="s">
        <v>171</v>
      </c>
      <c r="H1043" s="98">
        <v>1</v>
      </c>
      <c r="I1043" s="99"/>
      <c r="J1043" s="100">
        <f>ROUND(I1043*H1043,2)</f>
        <v>0</v>
      </c>
      <c r="K1043" s="96" t="s">
        <v>0</v>
      </c>
      <c r="L1043" s="18"/>
      <c r="M1043" s="101" t="s">
        <v>0</v>
      </c>
      <c r="N1043" s="102" t="s">
        <v>30</v>
      </c>
      <c r="O1043" s="26"/>
      <c r="P1043" s="103">
        <f>O1043*H1043</f>
        <v>0</v>
      </c>
      <c r="Q1043" s="103">
        <v>0</v>
      </c>
      <c r="R1043" s="103">
        <f>Q1043*H1043</f>
        <v>0</v>
      </c>
      <c r="S1043" s="103">
        <v>0</v>
      </c>
      <c r="T1043" s="104">
        <f>S1043*H1043</f>
        <v>0</v>
      </c>
      <c r="AR1043" s="105" t="s">
        <v>176</v>
      </c>
      <c r="AT1043" s="105" t="s">
        <v>88</v>
      </c>
      <c r="AU1043" s="105" t="s">
        <v>46</v>
      </c>
      <c r="AY1043" s="9" t="s">
        <v>86</v>
      </c>
      <c r="BE1043" s="106">
        <f>IF(N1043="základní",J1043,0)</f>
        <v>0</v>
      </c>
      <c r="BF1043" s="106">
        <f>IF(N1043="snížená",J1043,0)</f>
        <v>0</v>
      </c>
      <c r="BG1043" s="106">
        <f>IF(N1043="zákl. přenesená",J1043,0)</f>
        <v>0</v>
      </c>
      <c r="BH1043" s="106">
        <f>IF(N1043="sníž. přenesená",J1043,0)</f>
        <v>0</v>
      </c>
      <c r="BI1043" s="106">
        <f>IF(N1043="nulová",J1043,0)</f>
        <v>0</v>
      </c>
      <c r="BJ1043" s="9" t="s">
        <v>44</v>
      </c>
      <c r="BK1043" s="106">
        <f>ROUND(I1043*H1043,2)</f>
        <v>0</v>
      </c>
      <c r="BL1043" s="9" t="s">
        <v>176</v>
      </c>
      <c r="BM1043" s="105" t="s">
        <v>1221</v>
      </c>
    </row>
    <row r="1044" spans="2:47" s="1" customFormat="1" ht="19.5">
      <c r="B1044" s="18"/>
      <c r="D1044" s="107" t="s">
        <v>95</v>
      </c>
      <c r="F1044" s="108" t="s">
        <v>1220</v>
      </c>
      <c r="I1044" s="38"/>
      <c r="L1044" s="18"/>
      <c r="M1044" s="109"/>
      <c r="N1044" s="26"/>
      <c r="O1044" s="26"/>
      <c r="P1044" s="26"/>
      <c r="Q1044" s="26"/>
      <c r="R1044" s="26"/>
      <c r="S1044" s="26"/>
      <c r="T1044" s="27"/>
      <c r="AT1044" s="9" t="s">
        <v>95</v>
      </c>
      <c r="AU1044" s="9" t="s">
        <v>46</v>
      </c>
    </row>
    <row r="1045" spans="2:47" s="1" customFormat="1" ht="292.5">
      <c r="B1045" s="18"/>
      <c r="D1045" s="107" t="s">
        <v>239</v>
      </c>
      <c r="F1045" s="128" t="s">
        <v>834</v>
      </c>
      <c r="I1045" s="38"/>
      <c r="L1045" s="18"/>
      <c r="M1045" s="109"/>
      <c r="N1045" s="26"/>
      <c r="O1045" s="26"/>
      <c r="P1045" s="26"/>
      <c r="Q1045" s="26"/>
      <c r="R1045" s="26"/>
      <c r="S1045" s="26"/>
      <c r="T1045" s="27"/>
      <c r="AT1045" s="9" t="s">
        <v>239</v>
      </c>
      <c r="AU1045" s="9" t="s">
        <v>46</v>
      </c>
    </row>
    <row r="1046" spans="2:51" s="7" customFormat="1" ht="12">
      <c r="B1046" s="110"/>
      <c r="D1046" s="107" t="s">
        <v>97</v>
      </c>
      <c r="E1046" s="111" t="s">
        <v>0</v>
      </c>
      <c r="F1046" s="112" t="s">
        <v>1222</v>
      </c>
      <c r="H1046" s="113">
        <v>1</v>
      </c>
      <c r="I1046" s="114"/>
      <c r="L1046" s="110"/>
      <c r="M1046" s="115"/>
      <c r="N1046" s="116"/>
      <c r="O1046" s="116"/>
      <c r="P1046" s="116"/>
      <c r="Q1046" s="116"/>
      <c r="R1046" s="116"/>
      <c r="S1046" s="116"/>
      <c r="T1046" s="117"/>
      <c r="AT1046" s="111" t="s">
        <v>97</v>
      </c>
      <c r="AU1046" s="111" t="s">
        <v>46</v>
      </c>
      <c r="AV1046" s="7" t="s">
        <v>46</v>
      </c>
      <c r="AW1046" s="7" t="s">
        <v>22</v>
      </c>
      <c r="AX1046" s="7" t="s">
        <v>43</v>
      </c>
      <c r="AY1046" s="111" t="s">
        <v>86</v>
      </c>
    </row>
    <row r="1047" spans="2:65" s="1" customFormat="1" ht="36" customHeight="1">
      <c r="B1047" s="93"/>
      <c r="C1047" s="94" t="s">
        <v>1223</v>
      </c>
      <c r="D1047" s="94" t="s">
        <v>88</v>
      </c>
      <c r="E1047" s="95" t="s">
        <v>975</v>
      </c>
      <c r="F1047" s="96" t="s">
        <v>1224</v>
      </c>
      <c r="G1047" s="97" t="s">
        <v>171</v>
      </c>
      <c r="H1047" s="98">
        <v>1</v>
      </c>
      <c r="I1047" s="99"/>
      <c r="J1047" s="100">
        <f>ROUND(I1047*H1047,2)</f>
        <v>0</v>
      </c>
      <c r="K1047" s="96" t="s">
        <v>0</v>
      </c>
      <c r="L1047" s="18"/>
      <c r="M1047" s="101" t="s">
        <v>0</v>
      </c>
      <c r="N1047" s="102" t="s">
        <v>30</v>
      </c>
      <c r="O1047" s="26"/>
      <c r="P1047" s="103">
        <f>O1047*H1047</f>
        <v>0</v>
      </c>
      <c r="Q1047" s="103">
        <v>0</v>
      </c>
      <c r="R1047" s="103">
        <f>Q1047*H1047</f>
        <v>0</v>
      </c>
      <c r="S1047" s="103">
        <v>0</v>
      </c>
      <c r="T1047" s="104">
        <f>S1047*H1047</f>
        <v>0</v>
      </c>
      <c r="AR1047" s="105" t="s">
        <v>176</v>
      </c>
      <c r="AT1047" s="105" t="s">
        <v>88</v>
      </c>
      <c r="AU1047" s="105" t="s">
        <v>46</v>
      </c>
      <c r="AY1047" s="9" t="s">
        <v>86</v>
      </c>
      <c r="BE1047" s="106">
        <f>IF(N1047="základní",J1047,0)</f>
        <v>0</v>
      </c>
      <c r="BF1047" s="106">
        <f>IF(N1047="snížená",J1047,0)</f>
        <v>0</v>
      </c>
      <c r="BG1047" s="106">
        <f>IF(N1047="zákl. přenesená",J1047,0)</f>
        <v>0</v>
      </c>
      <c r="BH1047" s="106">
        <f>IF(N1047="sníž. přenesená",J1047,0)</f>
        <v>0</v>
      </c>
      <c r="BI1047" s="106">
        <f>IF(N1047="nulová",J1047,0)</f>
        <v>0</v>
      </c>
      <c r="BJ1047" s="9" t="s">
        <v>44</v>
      </c>
      <c r="BK1047" s="106">
        <f>ROUND(I1047*H1047,2)</f>
        <v>0</v>
      </c>
      <c r="BL1047" s="9" t="s">
        <v>176</v>
      </c>
      <c r="BM1047" s="105" t="s">
        <v>1225</v>
      </c>
    </row>
    <row r="1048" spans="2:47" s="1" customFormat="1" ht="19.5">
      <c r="B1048" s="18"/>
      <c r="D1048" s="107" t="s">
        <v>95</v>
      </c>
      <c r="F1048" s="108" t="s">
        <v>1224</v>
      </c>
      <c r="I1048" s="38"/>
      <c r="L1048" s="18"/>
      <c r="M1048" s="109"/>
      <c r="N1048" s="26"/>
      <c r="O1048" s="26"/>
      <c r="P1048" s="26"/>
      <c r="Q1048" s="26"/>
      <c r="R1048" s="26"/>
      <c r="S1048" s="26"/>
      <c r="T1048" s="27"/>
      <c r="AT1048" s="9" t="s">
        <v>95</v>
      </c>
      <c r="AU1048" s="9" t="s">
        <v>46</v>
      </c>
    </row>
    <row r="1049" spans="2:47" s="1" customFormat="1" ht="292.5">
      <c r="B1049" s="18"/>
      <c r="D1049" s="107" t="s">
        <v>239</v>
      </c>
      <c r="F1049" s="128" t="s">
        <v>834</v>
      </c>
      <c r="I1049" s="38"/>
      <c r="L1049" s="18"/>
      <c r="M1049" s="109"/>
      <c r="N1049" s="26"/>
      <c r="O1049" s="26"/>
      <c r="P1049" s="26"/>
      <c r="Q1049" s="26"/>
      <c r="R1049" s="26"/>
      <c r="S1049" s="26"/>
      <c r="T1049" s="27"/>
      <c r="AT1049" s="9" t="s">
        <v>239</v>
      </c>
      <c r="AU1049" s="9" t="s">
        <v>46</v>
      </c>
    </row>
    <row r="1050" spans="2:51" s="7" customFormat="1" ht="12">
      <c r="B1050" s="110"/>
      <c r="D1050" s="107" t="s">
        <v>97</v>
      </c>
      <c r="E1050" s="111" t="s">
        <v>0</v>
      </c>
      <c r="F1050" s="112" t="s">
        <v>1226</v>
      </c>
      <c r="H1050" s="113">
        <v>1</v>
      </c>
      <c r="I1050" s="114"/>
      <c r="L1050" s="110"/>
      <c r="M1050" s="115"/>
      <c r="N1050" s="116"/>
      <c r="O1050" s="116"/>
      <c r="P1050" s="116"/>
      <c r="Q1050" s="116"/>
      <c r="R1050" s="116"/>
      <c r="S1050" s="116"/>
      <c r="T1050" s="117"/>
      <c r="AT1050" s="111" t="s">
        <v>97</v>
      </c>
      <c r="AU1050" s="111" t="s">
        <v>46</v>
      </c>
      <c r="AV1050" s="7" t="s">
        <v>46</v>
      </c>
      <c r="AW1050" s="7" t="s">
        <v>22</v>
      </c>
      <c r="AX1050" s="7" t="s">
        <v>43</v>
      </c>
      <c r="AY1050" s="111" t="s">
        <v>86</v>
      </c>
    </row>
    <row r="1051" spans="2:65" s="1" customFormat="1" ht="36" customHeight="1">
      <c r="B1051" s="93"/>
      <c r="C1051" s="94" t="s">
        <v>1227</v>
      </c>
      <c r="D1051" s="94" t="s">
        <v>88</v>
      </c>
      <c r="E1051" s="95" t="s">
        <v>979</v>
      </c>
      <c r="F1051" s="96" t="s">
        <v>1228</v>
      </c>
      <c r="G1051" s="97" t="s">
        <v>171</v>
      </c>
      <c r="H1051" s="98">
        <v>1</v>
      </c>
      <c r="I1051" s="99"/>
      <c r="J1051" s="100">
        <f>ROUND(I1051*H1051,2)</f>
        <v>0</v>
      </c>
      <c r="K1051" s="96" t="s">
        <v>0</v>
      </c>
      <c r="L1051" s="18"/>
      <c r="M1051" s="101" t="s">
        <v>0</v>
      </c>
      <c r="N1051" s="102" t="s">
        <v>30</v>
      </c>
      <c r="O1051" s="26"/>
      <c r="P1051" s="103">
        <f>O1051*H1051</f>
        <v>0</v>
      </c>
      <c r="Q1051" s="103">
        <v>0</v>
      </c>
      <c r="R1051" s="103">
        <f>Q1051*H1051</f>
        <v>0</v>
      </c>
      <c r="S1051" s="103">
        <v>0</v>
      </c>
      <c r="T1051" s="104">
        <f>S1051*H1051</f>
        <v>0</v>
      </c>
      <c r="AR1051" s="105" t="s">
        <v>176</v>
      </c>
      <c r="AT1051" s="105" t="s">
        <v>88</v>
      </c>
      <c r="AU1051" s="105" t="s">
        <v>46</v>
      </c>
      <c r="AY1051" s="9" t="s">
        <v>86</v>
      </c>
      <c r="BE1051" s="106">
        <f>IF(N1051="základní",J1051,0)</f>
        <v>0</v>
      </c>
      <c r="BF1051" s="106">
        <f>IF(N1051="snížená",J1051,0)</f>
        <v>0</v>
      </c>
      <c r="BG1051" s="106">
        <f>IF(N1051="zákl. přenesená",J1051,0)</f>
        <v>0</v>
      </c>
      <c r="BH1051" s="106">
        <f>IF(N1051="sníž. přenesená",J1051,0)</f>
        <v>0</v>
      </c>
      <c r="BI1051" s="106">
        <f>IF(N1051="nulová",J1051,0)</f>
        <v>0</v>
      </c>
      <c r="BJ1051" s="9" t="s">
        <v>44</v>
      </c>
      <c r="BK1051" s="106">
        <f>ROUND(I1051*H1051,2)</f>
        <v>0</v>
      </c>
      <c r="BL1051" s="9" t="s">
        <v>176</v>
      </c>
      <c r="BM1051" s="105" t="s">
        <v>1229</v>
      </c>
    </row>
    <row r="1052" spans="2:47" s="1" customFormat="1" ht="19.5">
      <c r="B1052" s="18"/>
      <c r="D1052" s="107" t="s">
        <v>95</v>
      </c>
      <c r="F1052" s="108" t="s">
        <v>1228</v>
      </c>
      <c r="I1052" s="38"/>
      <c r="L1052" s="18"/>
      <c r="M1052" s="109"/>
      <c r="N1052" s="26"/>
      <c r="O1052" s="26"/>
      <c r="P1052" s="26"/>
      <c r="Q1052" s="26"/>
      <c r="R1052" s="26"/>
      <c r="S1052" s="26"/>
      <c r="T1052" s="27"/>
      <c r="AT1052" s="9" t="s">
        <v>95</v>
      </c>
      <c r="AU1052" s="9" t="s">
        <v>46</v>
      </c>
    </row>
    <row r="1053" spans="2:47" s="1" customFormat="1" ht="292.5">
      <c r="B1053" s="18"/>
      <c r="D1053" s="107" t="s">
        <v>239</v>
      </c>
      <c r="F1053" s="128" t="s">
        <v>834</v>
      </c>
      <c r="I1053" s="38"/>
      <c r="L1053" s="18"/>
      <c r="M1053" s="109"/>
      <c r="N1053" s="26"/>
      <c r="O1053" s="26"/>
      <c r="P1053" s="26"/>
      <c r="Q1053" s="26"/>
      <c r="R1053" s="26"/>
      <c r="S1053" s="26"/>
      <c r="T1053" s="27"/>
      <c r="AT1053" s="9" t="s">
        <v>239</v>
      </c>
      <c r="AU1053" s="9" t="s">
        <v>46</v>
      </c>
    </row>
    <row r="1054" spans="2:51" s="7" customFormat="1" ht="12">
      <c r="B1054" s="110"/>
      <c r="D1054" s="107" t="s">
        <v>97</v>
      </c>
      <c r="E1054" s="111" t="s">
        <v>0</v>
      </c>
      <c r="F1054" s="112" t="s">
        <v>1230</v>
      </c>
      <c r="H1054" s="113">
        <v>1</v>
      </c>
      <c r="I1054" s="114"/>
      <c r="L1054" s="110"/>
      <c r="M1054" s="115"/>
      <c r="N1054" s="116"/>
      <c r="O1054" s="116"/>
      <c r="P1054" s="116"/>
      <c r="Q1054" s="116"/>
      <c r="R1054" s="116"/>
      <c r="S1054" s="116"/>
      <c r="T1054" s="117"/>
      <c r="AT1054" s="111" t="s">
        <v>97</v>
      </c>
      <c r="AU1054" s="111" t="s">
        <v>46</v>
      </c>
      <c r="AV1054" s="7" t="s">
        <v>46</v>
      </c>
      <c r="AW1054" s="7" t="s">
        <v>22</v>
      </c>
      <c r="AX1054" s="7" t="s">
        <v>43</v>
      </c>
      <c r="AY1054" s="111" t="s">
        <v>86</v>
      </c>
    </row>
    <row r="1055" spans="2:65" s="1" customFormat="1" ht="36" customHeight="1">
      <c r="B1055" s="93"/>
      <c r="C1055" s="94" t="s">
        <v>1231</v>
      </c>
      <c r="D1055" s="94" t="s">
        <v>88</v>
      </c>
      <c r="E1055" s="95" t="s">
        <v>983</v>
      </c>
      <c r="F1055" s="96" t="s">
        <v>1232</v>
      </c>
      <c r="G1055" s="97" t="s">
        <v>171</v>
      </c>
      <c r="H1055" s="98">
        <v>1</v>
      </c>
      <c r="I1055" s="99"/>
      <c r="J1055" s="100">
        <f>ROUND(I1055*H1055,2)</f>
        <v>0</v>
      </c>
      <c r="K1055" s="96" t="s">
        <v>0</v>
      </c>
      <c r="L1055" s="18"/>
      <c r="M1055" s="101" t="s">
        <v>0</v>
      </c>
      <c r="N1055" s="102" t="s">
        <v>30</v>
      </c>
      <c r="O1055" s="26"/>
      <c r="P1055" s="103">
        <f>O1055*H1055</f>
        <v>0</v>
      </c>
      <c r="Q1055" s="103">
        <v>0</v>
      </c>
      <c r="R1055" s="103">
        <f>Q1055*H1055</f>
        <v>0</v>
      </c>
      <c r="S1055" s="103">
        <v>0</v>
      </c>
      <c r="T1055" s="104">
        <f>S1055*H1055</f>
        <v>0</v>
      </c>
      <c r="AR1055" s="105" t="s">
        <v>176</v>
      </c>
      <c r="AT1055" s="105" t="s">
        <v>88</v>
      </c>
      <c r="AU1055" s="105" t="s">
        <v>46</v>
      </c>
      <c r="AY1055" s="9" t="s">
        <v>86</v>
      </c>
      <c r="BE1055" s="106">
        <f>IF(N1055="základní",J1055,0)</f>
        <v>0</v>
      </c>
      <c r="BF1055" s="106">
        <f>IF(N1055="snížená",J1055,0)</f>
        <v>0</v>
      </c>
      <c r="BG1055" s="106">
        <f>IF(N1055="zákl. přenesená",J1055,0)</f>
        <v>0</v>
      </c>
      <c r="BH1055" s="106">
        <f>IF(N1055="sníž. přenesená",J1055,0)</f>
        <v>0</v>
      </c>
      <c r="BI1055" s="106">
        <f>IF(N1055="nulová",J1055,0)</f>
        <v>0</v>
      </c>
      <c r="BJ1055" s="9" t="s">
        <v>44</v>
      </c>
      <c r="BK1055" s="106">
        <f>ROUND(I1055*H1055,2)</f>
        <v>0</v>
      </c>
      <c r="BL1055" s="9" t="s">
        <v>176</v>
      </c>
      <c r="BM1055" s="105" t="s">
        <v>1233</v>
      </c>
    </row>
    <row r="1056" spans="2:47" s="1" customFormat="1" ht="19.5">
      <c r="B1056" s="18"/>
      <c r="D1056" s="107" t="s">
        <v>95</v>
      </c>
      <c r="F1056" s="108" t="s">
        <v>1232</v>
      </c>
      <c r="I1056" s="38"/>
      <c r="L1056" s="18"/>
      <c r="M1056" s="109"/>
      <c r="N1056" s="26"/>
      <c r="O1056" s="26"/>
      <c r="P1056" s="26"/>
      <c r="Q1056" s="26"/>
      <c r="R1056" s="26"/>
      <c r="S1056" s="26"/>
      <c r="T1056" s="27"/>
      <c r="AT1056" s="9" t="s">
        <v>95</v>
      </c>
      <c r="AU1056" s="9" t="s">
        <v>46</v>
      </c>
    </row>
    <row r="1057" spans="2:47" s="1" customFormat="1" ht="292.5">
      <c r="B1057" s="18"/>
      <c r="D1057" s="107" t="s">
        <v>239</v>
      </c>
      <c r="F1057" s="128" t="s">
        <v>834</v>
      </c>
      <c r="I1057" s="38"/>
      <c r="L1057" s="18"/>
      <c r="M1057" s="109"/>
      <c r="N1057" s="26"/>
      <c r="O1057" s="26"/>
      <c r="P1057" s="26"/>
      <c r="Q1057" s="26"/>
      <c r="R1057" s="26"/>
      <c r="S1057" s="26"/>
      <c r="T1057" s="27"/>
      <c r="AT1057" s="9" t="s">
        <v>239</v>
      </c>
      <c r="AU1057" s="9" t="s">
        <v>46</v>
      </c>
    </row>
    <row r="1058" spans="2:51" s="7" customFormat="1" ht="12">
      <c r="B1058" s="110"/>
      <c r="D1058" s="107" t="s">
        <v>97</v>
      </c>
      <c r="E1058" s="111" t="s">
        <v>0</v>
      </c>
      <c r="F1058" s="112" t="s">
        <v>1234</v>
      </c>
      <c r="H1058" s="113">
        <v>1</v>
      </c>
      <c r="I1058" s="114"/>
      <c r="L1058" s="110"/>
      <c r="M1058" s="115"/>
      <c r="N1058" s="116"/>
      <c r="O1058" s="116"/>
      <c r="P1058" s="116"/>
      <c r="Q1058" s="116"/>
      <c r="R1058" s="116"/>
      <c r="S1058" s="116"/>
      <c r="T1058" s="117"/>
      <c r="AT1058" s="111" t="s">
        <v>97</v>
      </c>
      <c r="AU1058" s="111" t="s">
        <v>46</v>
      </c>
      <c r="AV1058" s="7" t="s">
        <v>46</v>
      </c>
      <c r="AW1058" s="7" t="s">
        <v>22</v>
      </c>
      <c r="AX1058" s="7" t="s">
        <v>43</v>
      </c>
      <c r="AY1058" s="111" t="s">
        <v>86</v>
      </c>
    </row>
    <row r="1059" spans="2:65" s="1" customFormat="1" ht="36" customHeight="1">
      <c r="B1059" s="93"/>
      <c r="C1059" s="94" t="s">
        <v>1235</v>
      </c>
      <c r="D1059" s="94" t="s">
        <v>88</v>
      </c>
      <c r="E1059" s="95" t="s">
        <v>987</v>
      </c>
      <c r="F1059" s="96" t="s">
        <v>1236</v>
      </c>
      <c r="G1059" s="97" t="s">
        <v>171</v>
      </c>
      <c r="H1059" s="98">
        <v>1</v>
      </c>
      <c r="I1059" s="99"/>
      <c r="J1059" s="100">
        <f>ROUND(I1059*H1059,2)</f>
        <v>0</v>
      </c>
      <c r="K1059" s="96" t="s">
        <v>0</v>
      </c>
      <c r="L1059" s="18"/>
      <c r="M1059" s="101" t="s">
        <v>0</v>
      </c>
      <c r="N1059" s="102" t="s">
        <v>30</v>
      </c>
      <c r="O1059" s="26"/>
      <c r="P1059" s="103">
        <f>O1059*H1059</f>
        <v>0</v>
      </c>
      <c r="Q1059" s="103">
        <v>0</v>
      </c>
      <c r="R1059" s="103">
        <f>Q1059*H1059</f>
        <v>0</v>
      </c>
      <c r="S1059" s="103">
        <v>0</v>
      </c>
      <c r="T1059" s="104">
        <f>S1059*H1059</f>
        <v>0</v>
      </c>
      <c r="AR1059" s="105" t="s">
        <v>176</v>
      </c>
      <c r="AT1059" s="105" t="s">
        <v>88</v>
      </c>
      <c r="AU1059" s="105" t="s">
        <v>46</v>
      </c>
      <c r="AY1059" s="9" t="s">
        <v>86</v>
      </c>
      <c r="BE1059" s="106">
        <f>IF(N1059="základní",J1059,0)</f>
        <v>0</v>
      </c>
      <c r="BF1059" s="106">
        <f>IF(N1059="snížená",J1059,0)</f>
        <v>0</v>
      </c>
      <c r="BG1059" s="106">
        <f>IF(N1059="zákl. přenesená",J1059,0)</f>
        <v>0</v>
      </c>
      <c r="BH1059" s="106">
        <f>IF(N1059="sníž. přenesená",J1059,0)</f>
        <v>0</v>
      </c>
      <c r="BI1059" s="106">
        <f>IF(N1059="nulová",J1059,0)</f>
        <v>0</v>
      </c>
      <c r="BJ1059" s="9" t="s">
        <v>44</v>
      </c>
      <c r="BK1059" s="106">
        <f>ROUND(I1059*H1059,2)</f>
        <v>0</v>
      </c>
      <c r="BL1059" s="9" t="s">
        <v>176</v>
      </c>
      <c r="BM1059" s="105" t="s">
        <v>1237</v>
      </c>
    </row>
    <row r="1060" spans="2:47" s="1" customFormat="1" ht="19.5">
      <c r="B1060" s="18"/>
      <c r="D1060" s="107" t="s">
        <v>95</v>
      </c>
      <c r="F1060" s="108" t="s">
        <v>1236</v>
      </c>
      <c r="I1060" s="38"/>
      <c r="L1060" s="18"/>
      <c r="M1060" s="109"/>
      <c r="N1060" s="26"/>
      <c r="O1060" s="26"/>
      <c r="P1060" s="26"/>
      <c r="Q1060" s="26"/>
      <c r="R1060" s="26"/>
      <c r="S1060" s="26"/>
      <c r="T1060" s="27"/>
      <c r="AT1060" s="9" t="s">
        <v>95</v>
      </c>
      <c r="AU1060" s="9" t="s">
        <v>46</v>
      </c>
    </row>
    <row r="1061" spans="2:47" s="1" customFormat="1" ht="292.5">
      <c r="B1061" s="18"/>
      <c r="D1061" s="107" t="s">
        <v>239</v>
      </c>
      <c r="F1061" s="128" t="s">
        <v>834</v>
      </c>
      <c r="I1061" s="38"/>
      <c r="L1061" s="18"/>
      <c r="M1061" s="109"/>
      <c r="N1061" s="26"/>
      <c r="O1061" s="26"/>
      <c r="P1061" s="26"/>
      <c r="Q1061" s="26"/>
      <c r="R1061" s="26"/>
      <c r="S1061" s="26"/>
      <c r="T1061" s="27"/>
      <c r="AT1061" s="9" t="s">
        <v>239</v>
      </c>
      <c r="AU1061" s="9" t="s">
        <v>46</v>
      </c>
    </row>
    <row r="1062" spans="2:51" s="7" customFormat="1" ht="12">
      <c r="B1062" s="110"/>
      <c r="D1062" s="107" t="s">
        <v>97</v>
      </c>
      <c r="E1062" s="111" t="s">
        <v>0</v>
      </c>
      <c r="F1062" s="112" t="s">
        <v>1238</v>
      </c>
      <c r="H1062" s="113">
        <v>1</v>
      </c>
      <c r="I1062" s="114"/>
      <c r="L1062" s="110"/>
      <c r="M1062" s="115"/>
      <c r="N1062" s="116"/>
      <c r="O1062" s="116"/>
      <c r="P1062" s="116"/>
      <c r="Q1062" s="116"/>
      <c r="R1062" s="116"/>
      <c r="S1062" s="116"/>
      <c r="T1062" s="117"/>
      <c r="AT1062" s="111" t="s">
        <v>97</v>
      </c>
      <c r="AU1062" s="111" t="s">
        <v>46</v>
      </c>
      <c r="AV1062" s="7" t="s">
        <v>46</v>
      </c>
      <c r="AW1062" s="7" t="s">
        <v>22</v>
      </c>
      <c r="AX1062" s="7" t="s">
        <v>43</v>
      </c>
      <c r="AY1062" s="111" t="s">
        <v>86</v>
      </c>
    </row>
    <row r="1063" spans="2:65" s="1" customFormat="1" ht="36" customHeight="1">
      <c r="B1063" s="93"/>
      <c r="C1063" s="94" t="s">
        <v>1239</v>
      </c>
      <c r="D1063" s="94" t="s">
        <v>88</v>
      </c>
      <c r="E1063" s="95" t="s">
        <v>991</v>
      </c>
      <c r="F1063" s="96" t="s">
        <v>1240</v>
      </c>
      <c r="G1063" s="97" t="s">
        <v>171</v>
      </c>
      <c r="H1063" s="98">
        <v>1</v>
      </c>
      <c r="I1063" s="99"/>
      <c r="J1063" s="100">
        <f>ROUND(I1063*H1063,2)</f>
        <v>0</v>
      </c>
      <c r="K1063" s="96" t="s">
        <v>0</v>
      </c>
      <c r="L1063" s="18"/>
      <c r="M1063" s="101" t="s">
        <v>0</v>
      </c>
      <c r="N1063" s="102" t="s">
        <v>30</v>
      </c>
      <c r="O1063" s="26"/>
      <c r="P1063" s="103">
        <f>O1063*H1063</f>
        <v>0</v>
      </c>
      <c r="Q1063" s="103">
        <v>0</v>
      </c>
      <c r="R1063" s="103">
        <f>Q1063*H1063</f>
        <v>0</v>
      </c>
      <c r="S1063" s="103">
        <v>0</v>
      </c>
      <c r="T1063" s="104">
        <f>S1063*H1063</f>
        <v>0</v>
      </c>
      <c r="AR1063" s="105" t="s">
        <v>176</v>
      </c>
      <c r="AT1063" s="105" t="s">
        <v>88</v>
      </c>
      <c r="AU1063" s="105" t="s">
        <v>46</v>
      </c>
      <c r="AY1063" s="9" t="s">
        <v>86</v>
      </c>
      <c r="BE1063" s="106">
        <f>IF(N1063="základní",J1063,0)</f>
        <v>0</v>
      </c>
      <c r="BF1063" s="106">
        <f>IF(N1063="snížená",J1063,0)</f>
        <v>0</v>
      </c>
      <c r="BG1063" s="106">
        <f>IF(N1063="zákl. přenesená",J1063,0)</f>
        <v>0</v>
      </c>
      <c r="BH1063" s="106">
        <f>IF(N1063="sníž. přenesená",J1063,0)</f>
        <v>0</v>
      </c>
      <c r="BI1063" s="106">
        <f>IF(N1063="nulová",J1063,0)</f>
        <v>0</v>
      </c>
      <c r="BJ1063" s="9" t="s">
        <v>44</v>
      </c>
      <c r="BK1063" s="106">
        <f>ROUND(I1063*H1063,2)</f>
        <v>0</v>
      </c>
      <c r="BL1063" s="9" t="s">
        <v>176</v>
      </c>
      <c r="BM1063" s="105" t="s">
        <v>1241</v>
      </c>
    </row>
    <row r="1064" spans="2:47" s="1" customFormat="1" ht="19.5">
      <c r="B1064" s="18"/>
      <c r="D1064" s="107" t="s">
        <v>95</v>
      </c>
      <c r="F1064" s="108" t="s">
        <v>1240</v>
      </c>
      <c r="I1064" s="38"/>
      <c r="L1064" s="18"/>
      <c r="M1064" s="109"/>
      <c r="N1064" s="26"/>
      <c r="O1064" s="26"/>
      <c r="P1064" s="26"/>
      <c r="Q1064" s="26"/>
      <c r="R1064" s="26"/>
      <c r="S1064" s="26"/>
      <c r="T1064" s="27"/>
      <c r="AT1064" s="9" t="s">
        <v>95</v>
      </c>
      <c r="AU1064" s="9" t="s">
        <v>46</v>
      </c>
    </row>
    <row r="1065" spans="2:47" s="1" customFormat="1" ht="292.5">
      <c r="B1065" s="18"/>
      <c r="D1065" s="107" t="s">
        <v>239</v>
      </c>
      <c r="F1065" s="128" t="s">
        <v>834</v>
      </c>
      <c r="I1065" s="38"/>
      <c r="L1065" s="18"/>
      <c r="M1065" s="109"/>
      <c r="N1065" s="26"/>
      <c r="O1065" s="26"/>
      <c r="P1065" s="26"/>
      <c r="Q1065" s="26"/>
      <c r="R1065" s="26"/>
      <c r="S1065" s="26"/>
      <c r="T1065" s="27"/>
      <c r="AT1065" s="9" t="s">
        <v>239</v>
      </c>
      <c r="AU1065" s="9" t="s">
        <v>46</v>
      </c>
    </row>
    <row r="1066" spans="2:51" s="7" customFormat="1" ht="12">
      <c r="B1066" s="110"/>
      <c r="D1066" s="107" t="s">
        <v>97</v>
      </c>
      <c r="E1066" s="111" t="s">
        <v>0</v>
      </c>
      <c r="F1066" s="112" t="s">
        <v>1242</v>
      </c>
      <c r="H1066" s="113">
        <v>1</v>
      </c>
      <c r="I1066" s="114"/>
      <c r="L1066" s="110"/>
      <c r="M1066" s="115"/>
      <c r="N1066" s="116"/>
      <c r="O1066" s="116"/>
      <c r="P1066" s="116"/>
      <c r="Q1066" s="116"/>
      <c r="R1066" s="116"/>
      <c r="S1066" s="116"/>
      <c r="T1066" s="117"/>
      <c r="AT1066" s="111" t="s">
        <v>97</v>
      </c>
      <c r="AU1066" s="111" t="s">
        <v>46</v>
      </c>
      <c r="AV1066" s="7" t="s">
        <v>46</v>
      </c>
      <c r="AW1066" s="7" t="s">
        <v>22</v>
      </c>
      <c r="AX1066" s="7" t="s">
        <v>43</v>
      </c>
      <c r="AY1066" s="111" t="s">
        <v>86</v>
      </c>
    </row>
    <row r="1067" spans="2:65" s="1" customFormat="1" ht="36" customHeight="1">
      <c r="B1067" s="93"/>
      <c r="C1067" s="94" t="s">
        <v>1243</v>
      </c>
      <c r="D1067" s="94" t="s">
        <v>88</v>
      </c>
      <c r="E1067" s="95" t="s">
        <v>995</v>
      </c>
      <c r="F1067" s="96" t="s">
        <v>1244</v>
      </c>
      <c r="G1067" s="97" t="s">
        <v>171</v>
      </c>
      <c r="H1067" s="98">
        <v>1</v>
      </c>
      <c r="I1067" s="99"/>
      <c r="J1067" s="100">
        <f>ROUND(I1067*H1067,2)</f>
        <v>0</v>
      </c>
      <c r="K1067" s="96" t="s">
        <v>0</v>
      </c>
      <c r="L1067" s="18"/>
      <c r="M1067" s="101" t="s">
        <v>0</v>
      </c>
      <c r="N1067" s="102" t="s">
        <v>30</v>
      </c>
      <c r="O1067" s="26"/>
      <c r="P1067" s="103">
        <f>O1067*H1067</f>
        <v>0</v>
      </c>
      <c r="Q1067" s="103">
        <v>0</v>
      </c>
      <c r="R1067" s="103">
        <f>Q1067*H1067</f>
        <v>0</v>
      </c>
      <c r="S1067" s="103">
        <v>0</v>
      </c>
      <c r="T1067" s="104">
        <f>S1067*H1067</f>
        <v>0</v>
      </c>
      <c r="AR1067" s="105" t="s">
        <v>176</v>
      </c>
      <c r="AT1067" s="105" t="s">
        <v>88</v>
      </c>
      <c r="AU1067" s="105" t="s">
        <v>46</v>
      </c>
      <c r="AY1067" s="9" t="s">
        <v>86</v>
      </c>
      <c r="BE1067" s="106">
        <f>IF(N1067="základní",J1067,0)</f>
        <v>0</v>
      </c>
      <c r="BF1067" s="106">
        <f>IF(N1067="snížená",J1067,0)</f>
        <v>0</v>
      </c>
      <c r="BG1067" s="106">
        <f>IF(N1067="zákl. přenesená",J1067,0)</f>
        <v>0</v>
      </c>
      <c r="BH1067" s="106">
        <f>IF(N1067="sníž. přenesená",J1067,0)</f>
        <v>0</v>
      </c>
      <c r="BI1067" s="106">
        <f>IF(N1067="nulová",J1067,0)</f>
        <v>0</v>
      </c>
      <c r="BJ1067" s="9" t="s">
        <v>44</v>
      </c>
      <c r="BK1067" s="106">
        <f>ROUND(I1067*H1067,2)</f>
        <v>0</v>
      </c>
      <c r="BL1067" s="9" t="s">
        <v>176</v>
      </c>
      <c r="BM1067" s="105" t="s">
        <v>1245</v>
      </c>
    </row>
    <row r="1068" spans="2:47" s="1" customFormat="1" ht="19.5">
      <c r="B1068" s="18"/>
      <c r="D1068" s="107" t="s">
        <v>95</v>
      </c>
      <c r="F1068" s="108" t="s">
        <v>1244</v>
      </c>
      <c r="I1068" s="38"/>
      <c r="L1068" s="18"/>
      <c r="M1068" s="109"/>
      <c r="N1068" s="26"/>
      <c r="O1068" s="26"/>
      <c r="P1068" s="26"/>
      <c r="Q1068" s="26"/>
      <c r="R1068" s="26"/>
      <c r="S1068" s="26"/>
      <c r="T1068" s="27"/>
      <c r="AT1068" s="9" t="s">
        <v>95</v>
      </c>
      <c r="AU1068" s="9" t="s">
        <v>46</v>
      </c>
    </row>
    <row r="1069" spans="2:47" s="1" customFormat="1" ht="292.5">
      <c r="B1069" s="18"/>
      <c r="D1069" s="107" t="s">
        <v>239</v>
      </c>
      <c r="F1069" s="128" t="s">
        <v>834</v>
      </c>
      <c r="I1069" s="38"/>
      <c r="L1069" s="18"/>
      <c r="M1069" s="109"/>
      <c r="N1069" s="26"/>
      <c r="O1069" s="26"/>
      <c r="P1069" s="26"/>
      <c r="Q1069" s="26"/>
      <c r="R1069" s="26"/>
      <c r="S1069" s="26"/>
      <c r="T1069" s="27"/>
      <c r="AT1069" s="9" t="s">
        <v>239</v>
      </c>
      <c r="AU1069" s="9" t="s">
        <v>46</v>
      </c>
    </row>
    <row r="1070" spans="2:51" s="7" customFormat="1" ht="12">
      <c r="B1070" s="110"/>
      <c r="D1070" s="107" t="s">
        <v>97</v>
      </c>
      <c r="E1070" s="111" t="s">
        <v>0</v>
      </c>
      <c r="F1070" s="112" t="s">
        <v>1246</v>
      </c>
      <c r="H1070" s="113">
        <v>1</v>
      </c>
      <c r="I1070" s="114"/>
      <c r="L1070" s="110"/>
      <c r="M1070" s="115"/>
      <c r="N1070" s="116"/>
      <c r="O1070" s="116"/>
      <c r="P1070" s="116"/>
      <c r="Q1070" s="116"/>
      <c r="R1070" s="116"/>
      <c r="S1070" s="116"/>
      <c r="T1070" s="117"/>
      <c r="AT1070" s="111" t="s">
        <v>97</v>
      </c>
      <c r="AU1070" s="111" t="s">
        <v>46</v>
      </c>
      <c r="AV1070" s="7" t="s">
        <v>46</v>
      </c>
      <c r="AW1070" s="7" t="s">
        <v>22</v>
      </c>
      <c r="AX1070" s="7" t="s">
        <v>43</v>
      </c>
      <c r="AY1070" s="111" t="s">
        <v>86</v>
      </c>
    </row>
    <row r="1071" spans="2:65" s="1" customFormat="1" ht="36" customHeight="1">
      <c r="B1071" s="93"/>
      <c r="C1071" s="94" t="s">
        <v>1247</v>
      </c>
      <c r="D1071" s="94" t="s">
        <v>88</v>
      </c>
      <c r="E1071" s="95" t="s">
        <v>999</v>
      </c>
      <c r="F1071" s="96" t="s">
        <v>1248</v>
      </c>
      <c r="G1071" s="97" t="s">
        <v>171</v>
      </c>
      <c r="H1071" s="98">
        <v>1</v>
      </c>
      <c r="I1071" s="99"/>
      <c r="J1071" s="100">
        <f>ROUND(I1071*H1071,2)</f>
        <v>0</v>
      </c>
      <c r="K1071" s="96" t="s">
        <v>0</v>
      </c>
      <c r="L1071" s="18"/>
      <c r="M1071" s="101" t="s">
        <v>0</v>
      </c>
      <c r="N1071" s="102" t="s">
        <v>30</v>
      </c>
      <c r="O1071" s="26"/>
      <c r="P1071" s="103">
        <f>O1071*H1071</f>
        <v>0</v>
      </c>
      <c r="Q1071" s="103">
        <v>0</v>
      </c>
      <c r="R1071" s="103">
        <f>Q1071*H1071</f>
        <v>0</v>
      </c>
      <c r="S1071" s="103">
        <v>0</v>
      </c>
      <c r="T1071" s="104">
        <f>S1071*H1071</f>
        <v>0</v>
      </c>
      <c r="AR1071" s="105" t="s">
        <v>176</v>
      </c>
      <c r="AT1071" s="105" t="s">
        <v>88</v>
      </c>
      <c r="AU1071" s="105" t="s">
        <v>46</v>
      </c>
      <c r="AY1071" s="9" t="s">
        <v>86</v>
      </c>
      <c r="BE1071" s="106">
        <f>IF(N1071="základní",J1071,0)</f>
        <v>0</v>
      </c>
      <c r="BF1071" s="106">
        <f>IF(N1071="snížená",J1071,0)</f>
        <v>0</v>
      </c>
      <c r="BG1071" s="106">
        <f>IF(N1071="zákl. přenesená",J1071,0)</f>
        <v>0</v>
      </c>
      <c r="BH1071" s="106">
        <f>IF(N1071="sníž. přenesená",J1071,0)</f>
        <v>0</v>
      </c>
      <c r="BI1071" s="106">
        <f>IF(N1071="nulová",J1071,0)</f>
        <v>0</v>
      </c>
      <c r="BJ1071" s="9" t="s">
        <v>44</v>
      </c>
      <c r="BK1071" s="106">
        <f>ROUND(I1071*H1071,2)</f>
        <v>0</v>
      </c>
      <c r="BL1071" s="9" t="s">
        <v>176</v>
      </c>
      <c r="BM1071" s="105" t="s">
        <v>1249</v>
      </c>
    </row>
    <row r="1072" spans="2:47" s="1" customFormat="1" ht="19.5">
      <c r="B1072" s="18"/>
      <c r="D1072" s="107" t="s">
        <v>95</v>
      </c>
      <c r="F1072" s="108" t="s">
        <v>1248</v>
      </c>
      <c r="I1072" s="38"/>
      <c r="L1072" s="18"/>
      <c r="M1072" s="109"/>
      <c r="N1072" s="26"/>
      <c r="O1072" s="26"/>
      <c r="P1072" s="26"/>
      <c r="Q1072" s="26"/>
      <c r="R1072" s="26"/>
      <c r="S1072" s="26"/>
      <c r="T1072" s="27"/>
      <c r="AT1072" s="9" t="s">
        <v>95</v>
      </c>
      <c r="AU1072" s="9" t="s">
        <v>46</v>
      </c>
    </row>
    <row r="1073" spans="2:47" s="1" customFormat="1" ht="292.5">
      <c r="B1073" s="18"/>
      <c r="D1073" s="107" t="s">
        <v>239</v>
      </c>
      <c r="F1073" s="128" t="s">
        <v>834</v>
      </c>
      <c r="I1073" s="38"/>
      <c r="L1073" s="18"/>
      <c r="M1073" s="109"/>
      <c r="N1073" s="26"/>
      <c r="O1073" s="26"/>
      <c r="P1073" s="26"/>
      <c r="Q1073" s="26"/>
      <c r="R1073" s="26"/>
      <c r="S1073" s="26"/>
      <c r="T1073" s="27"/>
      <c r="AT1073" s="9" t="s">
        <v>239</v>
      </c>
      <c r="AU1073" s="9" t="s">
        <v>46</v>
      </c>
    </row>
    <row r="1074" spans="2:51" s="7" customFormat="1" ht="12">
      <c r="B1074" s="110"/>
      <c r="D1074" s="107" t="s">
        <v>97</v>
      </c>
      <c r="E1074" s="111" t="s">
        <v>0</v>
      </c>
      <c r="F1074" s="112" t="s">
        <v>1250</v>
      </c>
      <c r="H1074" s="113">
        <v>1</v>
      </c>
      <c r="I1074" s="114"/>
      <c r="L1074" s="110"/>
      <c r="M1074" s="115"/>
      <c r="N1074" s="116"/>
      <c r="O1074" s="116"/>
      <c r="P1074" s="116"/>
      <c r="Q1074" s="116"/>
      <c r="R1074" s="116"/>
      <c r="S1074" s="116"/>
      <c r="T1074" s="117"/>
      <c r="AT1074" s="111" t="s">
        <v>97</v>
      </c>
      <c r="AU1074" s="111" t="s">
        <v>46</v>
      </c>
      <c r="AV1074" s="7" t="s">
        <v>46</v>
      </c>
      <c r="AW1074" s="7" t="s">
        <v>22</v>
      </c>
      <c r="AX1074" s="7" t="s">
        <v>43</v>
      </c>
      <c r="AY1074" s="111" t="s">
        <v>86</v>
      </c>
    </row>
    <row r="1075" spans="2:65" s="1" customFormat="1" ht="36" customHeight="1">
      <c r="B1075" s="93"/>
      <c r="C1075" s="94" t="s">
        <v>1251</v>
      </c>
      <c r="D1075" s="94" t="s">
        <v>88</v>
      </c>
      <c r="E1075" s="95" t="s">
        <v>1003</v>
      </c>
      <c r="F1075" s="96" t="s">
        <v>1252</v>
      </c>
      <c r="G1075" s="97" t="s">
        <v>171</v>
      </c>
      <c r="H1075" s="98">
        <v>1</v>
      </c>
      <c r="I1075" s="99"/>
      <c r="J1075" s="100">
        <f>ROUND(I1075*H1075,2)</f>
        <v>0</v>
      </c>
      <c r="K1075" s="96" t="s">
        <v>0</v>
      </c>
      <c r="L1075" s="18"/>
      <c r="M1075" s="101" t="s">
        <v>0</v>
      </c>
      <c r="N1075" s="102" t="s">
        <v>30</v>
      </c>
      <c r="O1075" s="26"/>
      <c r="P1075" s="103">
        <f>O1075*H1075</f>
        <v>0</v>
      </c>
      <c r="Q1075" s="103">
        <v>0</v>
      </c>
      <c r="R1075" s="103">
        <f>Q1075*H1075</f>
        <v>0</v>
      </c>
      <c r="S1075" s="103">
        <v>0</v>
      </c>
      <c r="T1075" s="104">
        <f>S1075*H1075</f>
        <v>0</v>
      </c>
      <c r="AR1075" s="105" t="s">
        <v>176</v>
      </c>
      <c r="AT1075" s="105" t="s">
        <v>88</v>
      </c>
      <c r="AU1075" s="105" t="s">
        <v>46</v>
      </c>
      <c r="AY1075" s="9" t="s">
        <v>86</v>
      </c>
      <c r="BE1075" s="106">
        <f>IF(N1075="základní",J1075,0)</f>
        <v>0</v>
      </c>
      <c r="BF1075" s="106">
        <f>IF(N1075="snížená",J1075,0)</f>
        <v>0</v>
      </c>
      <c r="BG1075" s="106">
        <f>IF(N1075="zákl. přenesená",J1075,0)</f>
        <v>0</v>
      </c>
      <c r="BH1075" s="106">
        <f>IF(N1075="sníž. přenesená",J1075,0)</f>
        <v>0</v>
      </c>
      <c r="BI1075" s="106">
        <f>IF(N1075="nulová",J1075,0)</f>
        <v>0</v>
      </c>
      <c r="BJ1075" s="9" t="s">
        <v>44</v>
      </c>
      <c r="BK1075" s="106">
        <f>ROUND(I1075*H1075,2)</f>
        <v>0</v>
      </c>
      <c r="BL1075" s="9" t="s">
        <v>176</v>
      </c>
      <c r="BM1075" s="105" t="s">
        <v>1253</v>
      </c>
    </row>
    <row r="1076" spans="2:47" s="1" customFormat="1" ht="19.5">
      <c r="B1076" s="18"/>
      <c r="D1076" s="107" t="s">
        <v>95</v>
      </c>
      <c r="F1076" s="108" t="s">
        <v>1252</v>
      </c>
      <c r="I1076" s="38"/>
      <c r="L1076" s="18"/>
      <c r="M1076" s="109"/>
      <c r="N1076" s="26"/>
      <c r="O1076" s="26"/>
      <c r="P1076" s="26"/>
      <c r="Q1076" s="26"/>
      <c r="R1076" s="26"/>
      <c r="S1076" s="26"/>
      <c r="T1076" s="27"/>
      <c r="AT1076" s="9" t="s">
        <v>95</v>
      </c>
      <c r="AU1076" s="9" t="s">
        <v>46</v>
      </c>
    </row>
    <row r="1077" spans="2:47" s="1" customFormat="1" ht="292.5">
      <c r="B1077" s="18"/>
      <c r="D1077" s="107" t="s">
        <v>239</v>
      </c>
      <c r="F1077" s="128" t="s">
        <v>834</v>
      </c>
      <c r="I1077" s="38"/>
      <c r="L1077" s="18"/>
      <c r="M1077" s="109"/>
      <c r="N1077" s="26"/>
      <c r="O1077" s="26"/>
      <c r="P1077" s="26"/>
      <c r="Q1077" s="26"/>
      <c r="R1077" s="26"/>
      <c r="S1077" s="26"/>
      <c r="T1077" s="27"/>
      <c r="AT1077" s="9" t="s">
        <v>239</v>
      </c>
      <c r="AU1077" s="9" t="s">
        <v>46</v>
      </c>
    </row>
    <row r="1078" spans="2:51" s="7" customFormat="1" ht="12">
      <c r="B1078" s="110"/>
      <c r="D1078" s="107" t="s">
        <v>97</v>
      </c>
      <c r="E1078" s="111" t="s">
        <v>0</v>
      </c>
      <c r="F1078" s="112" t="s">
        <v>1254</v>
      </c>
      <c r="H1078" s="113">
        <v>1</v>
      </c>
      <c r="I1078" s="114"/>
      <c r="L1078" s="110"/>
      <c r="M1078" s="115"/>
      <c r="N1078" s="116"/>
      <c r="O1078" s="116"/>
      <c r="P1078" s="116"/>
      <c r="Q1078" s="116"/>
      <c r="R1078" s="116"/>
      <c r="S1078" s="116"/>
      <c r="T1078" s="117"/>
      <c r="AT1078" s="111" t="s">
        <v>97</v>
      </c>
      <c r="AU1078" s="111" t="s">
        <v>46</v>
      </c>
      <c r="AV1078" s="7" t="s">
        <v>46</v>
      </c>
      <c r="AW1078" s="7" t="s">
        <v>22</v>
      </c>
      <c r="AX1078" s="7" t="s">
        <v>43</v>
      </c>
      <c r="AY1078" s="111" t="s">
        <v>86</v>
      </c>
    </row>
    <row r="1079" spans="2:65" s="1" customFormat="1" ht="36" customHeight="1">
      <c r="B1079" s="93"/>
      <c r="C1079" s="94" t="s">
        <v>1255</v>
      </c>
      <c r="D1079" s="94" t="s">
        <v>88</v>
      </c>
      <c r="E1079" s="95" t="s">
        <v>1007</v>
      </c>
      <c r="F1079" s="96" t="s">
        <v>1256</v>
      </c>
      <c r="G1079" s="97" t="s">
        <v>171</v>
      </c>
      <c r="H1079" s="98">
        <v>1</v>
      </c>
      <c r="I1079" s="99"/>
      <c r="J1079" s="100">
        <f>ROUND(I1079*H1079,2)</f>
        <v>0</v>
      </c>
      <c r="K1079" s="96" t="s">
        <v>0</v>
      </c>
      <c r="L1079" s="18"/>
      <c r="M1079" s="101" t="s">
        <v>0</v>
      </c>
      <c r="N1079" s="102" t="s">
        <v>30</v>
      </c>
      <c r="O1079" s="26"/>
      <c r="P1079" s="103">
        <f>O1079*H1079</f>
        <v>0</v>
      </c>
      <c r="Q1079" s="103">
        <v>0</v>
      </c>
      <c r="R1079" s="103">
        <f>Q1079*H1079</f>
        <v>0</v>
      </c>
      <c r="S1079" s="103">
        <v>0</v>
      </c>
      <c r="T1079" s="104">
        <f>S1079*H1079</f>
        <v>0</v>
      </c>
      <c r="AR1079" s="105" t="s">
        <v>176</v>
      </c>
      <c r="AT1079" s="105" t="s">
        <v>88</v>
      </c>
      <c r="AU1079" s="105" t="s">
        <v>46</v>
      </c>
      <c r="AY1079" s="9" t="s">
        <v>86</v>
      </c>
      <c r="BE1079" s="106">
        <f>IF(N1079="základní",J1079,0)</f>
        <v>0</v>
      </c>
      <c r="BF1079" s="106">
        <f>IF(N1079="snížená",J1079,0)</f>
        <v>0</v>
      </c>
      <c r="BG1079" s="106">
        <f>IF(N1079="zákl. přenesená",J1079,0)</f>
        <v>0</v>
      </c>
      <c r="BH1079" s="106">
        <f>IF(N1079="sníž. přenesená",J1079,0)</f>
        <v>0</v>
      </c>
      <c r="BI1079" s="106">
        <f>IF(N1079="nulová",J1079,0)</f>
        <v>0</v>
      </c>
      <c r="BJ1079" s="9" t="s">
        <v>44</v>
      </c>
      <c r="BK1079" s="106">
        <f>ROUND(I1079*H1079,2)</f>
        <v>0</v>
      </c>
      <c r="BL1079" s="9" t="s">
        <v>176</v>
      </c>
      <c r="BM1079" s="105" t="s">
        <v>1257</v>
      </c>
    </row>
    <row r="1080" spans="2:47" s="1" customFormat="1" ht="19.5">
      <c r="B1080" s="18"/>
      <c r="D1080" s="107" t="s">
        <v>95</v>
      </c>
      <c r="F1080" s="108" t="s">
        <v>1256</v>
      </c>
      <c r="I1080" s="38"/>
      <c r="L1080" s="18"/>
      <c r="M1080" s="109"/>
      <c r="N1080" s="26"/>
      <c r="O1080" s="26"/>
      <c r="P1080" s="26"/>
      <c r="Q1080" s="26"/>
      <c r="R1080" s="26"/>
      <c r="S1080" s="26"/>
      <c r="T1080" s="27"/>
      <c r="AT1080" s="9" t="s">
        <v>95</v>
      </c>
      <c r="AU1080" s="9" t="s">
        <v>46</v>
      </c>
    </row>
    <row r="1081" spans="2:47" s="1" customFormat="1" ht="292.5">
      <c r="B1081" s="18"/>
      <c r="D1081" s="107" t="s">
        <v>239</v>
      </c>
      <c r="F1081" s="128" t="s">
        <v>834</v>
      </c>
      <c r="I1081" s="38"/>
      <c r="L1081" s="18"/>
      <c r="M1081" s="109"/>
      <c r="N1081" s="26"/>
      <c r="O1081" s="26"/>
      <c r="P1081" s="26"/>
      <c r="Q1081" s="26"/>
      <c r="R1081" s="26"/>
      <c r="S1081" s="26"/>
      <c r="T1081" s="27"/>
      <c r="AT1081" s="9" t="s">
        <v>239</v>
      </c>
      <c r="AU1081" s="9" t="s">
        <v>46</v>
      </c>
    </row>
    <row r="1082" spans="2:51" s="7" customFormat="1" ht="12">
      <c r="B1082" s="110"/>
      <c r="D1082" s="107" t="s">
        <v>97</v>
      </c>
      <c r="E1082" s="111" t="s">
        <v>0</v>
      </c>
      <c r="F1082" s="112" t="s">
        <v>1258</v>
      </c>
      <c r="H1082" s="113">
        <v>1</v>
      </c>
      <c r="I1082" s="114"/>
      <c r="L1082" s="110"/>
      <c r="M1082" s="115"/>
      <c r="N1082" s="116"/>
      <c r="O1082" s="116"/>
      <c r="P1082" s="116"/>
      <c r="Q1082" s="116"/>
      <c r="R1082" s="116"/>
      <c r="S1082" s="116"/>
      <c r="T1082" s="117"/>
      <c r="AT1082" s="111" t="s">
        <v>97</v>
      </c>
      <c r="AU1082" s="111" t="s">
        <v>46</v>
      </c>
      <c r="AV1082" s="7" t="s">
        <v>46</v>
      </c>
      <c r="AW1082" s="7" t="s">
        <v>22</v>
      </c>
      <c r="AX1082" s="7" t="s">
        <v>43</v>
      </c>
      <c r="AY1082" s="111" t="s">
        <v>86</v>
      </c>
    </row>
    <row r="1083" spans="2:65" s="1" customFormat="1" ht="36" customHeight="1">
      <c r="B1083" s="93"/>
      <c r="C1083" s="94" t="s">
        <v>1259</v>
      </c>
      <c r="D1083" s="94" t="s">
        <v>88</v>
      </c>
      <c r="E1083" s="95" t="s">
        <v>1011</v>
      </c>
      <c r="F1083" s="96" t="s">
        <v>1260</v>
      </c>
      <c r="G1083" s="97" t="s">
        <v>171</v>
      </c>
      <c r="H1083" s="98">
        <v>1</v>
      </c>
      <c r="I1083" s="99"/>
      <c r="J1083" s="100">
        <f>ROUND(I1083*H1083,2)</f>
        <v>0</v>
      </c>
      <c r="K1083" s="96" t="s">
        <v>0</v>
      </c>
      <c r="L1083" s="18"/>
      <c r="M1083" s="101" t="s">
        <v>0</v>
      </c>
      <c r="N1083" s="102" t="s">
        <v>30</v>
      </c>
      <c r="O1083" s="26"/>
      <c r="P1083" s="103">
        <f>O1083*H1083</f>
        <v>0</v>
      </c>
      <c r="Q1083" s="103">
        <v>0</v>
      </c>
      <c r="R1083" s="103">
        <f>Q1083*H1083</f>
        <v>0</v>
      </c>
      <c r="S1083" s="103">
        <v>0</v>
      </c>
      <c r="T1083" s="104">
        <f>S1083*H1083</f>
        <v>0</v>
      </c>
      <c r="AR1083" s="105" t="s">
        <v>176</v>
      </c>
      <c r="AT1083" s="105" t="s">
        <v>88</v>
      </c>
      <c r="AU1083" s="105" t="s">
        <v>46</v>
      </c>
      <c r="AY1083" s="9" t="s">
        <v>86</v>
      </c>
      <c r="BE1083" s="106">
        <f>IF(N1083="základní",J1083,0)</f>
        <v>0</v>
      </c>
      <c r="BF1083" s="106">
        <f>IF(N1083="snížená",J1083,0)</f>
        <v>0</v>
      </c>
      <c r="BG1083" s="106">
        <f>IF(N1083="zákl. přenesená",J1083,0)</f>
        <v>0</v>
      </c>
      <c r="BH1083" s="106">
        <f>IF(N1083="sníž. přenesená",J1083,0)</f>
        <v>0</v>
      </c>
      <c r="BI1083" s="106">
        <f>IF(N1083="nulová",J1083,0)</f>
        <v>0</v>
      </c>
      <c r="BJ1083" s="9" t="s">
        <v>44</v>
      </c>
      <c r="BK1083" s="106">
        <f>ROUND(I1083*H1083,2)</f>
        <v>0</v>
      </c>
      <c r="BL1083" s="9" t="s">
        <v>176</v>
      </c>
      <c r="BM1083" s="105" t="s">
        <v>1261</v>
      </c>
    </row>
    <row r="1084" spans="2:47" s="1" customFormat="1" ht="19.5">
      <c r="B1084" s="18"/>
      <c r="D1084" s="107" t="s">
        <v>95</v>
      </c>
      <c r="F1084" s="108" t="s">
        <v>1260</v>
      </c>
      <c r="I1084" s="38"/>
      <c r="L1084" s="18"/>
      <c r="M1084" s="109"/>
      <c r="N1084" s="26"/>
      <c r="O1084" s="26"/>
      <c r="P1084" s="26"/>
      <c r="Q1084" s="26"/>
      <c r="R1084" s="26"/>
      <c r="S1084" s="26"/>
      <c r="T1084" s="27"/>
      <c r="AT1084" s="9" t="s">
        <v>95</v>
      </c>
      <c r="AU1084" s="9" t="s">
        <v>46</v>
      </c>
    </row>
    <row r="1085" spans="2:47" s="1" customFormat="1" ht="292.5">
      <c r="B1085" s="18"/>
      <c r="D1085" s="107" t="s">
        <v>239</v>
      </c>
      <c r="F1085" s="128" t="s">
        <v>834</v>
      </c>
      <c r="I1085" s="38"/>
      <c r="L1085" s="18"/>
      <c r="M1085" s="109"/>
      <c r="N1085" s="26"/>
      <c r="O1085" s="26"/>
      <c r="P1085" s="26"/>
      <c r="Q1085" s="26"/>
      <c r="R1085" s="26"/>
      <c r="S1085" s="26"/>
      <c r="T1085" s="27"/>
      <c r="AT1085" s="9" t="s">
        <v>239</v>
      </c>
      <c r="AU1085" s="9" t="s">
        <v>46</v>
      </c>
    </row>
    <row r="1086" spans="2:51" s="7" customFormat="1" ht="12">
      <c r="B1086" s="110"/>
      <c r="D1086" s="107" t="s">
        <v>97</v>
      </c>
      <c r="E1086" s="111" t="s">
        <v>0</v>
      </c>
      <c r="F1086" s="112" t="s">
        <v>1262</v>
      </c>
      <c r="H1086" s="113">
        <v>1</v>
      </c>
      <c r="I1086" s="114"/>
      <c r="L1086" s="110"/>
      <c r="M1086" s="115"/>
      <c r="N1086" s="116"/>
      <c r="O1086" s="116"/>
      <c r="P1086" s="116"/>
      <c r="Q1086" s="116"/>
      <c r="R1086" s="116"/>
      <c r="S1086" s="116"/>
      <c r="T1086" s="117"/>
      <c r="AT1086" s="111" t="s">
        <v>97</v>
      </c>
      <c r="AU1086" s="111" t="s">
        <v>46</v>
      </c>
      <c r="AV1086" s="7" t="s">
        <v>46</v>
      </c>
      <c r="AW1086" s="7" t="s">
        <v>22</v>
      </c>
      <c r="AX1086" s="7" t="s">
        <v>43</v>
      </c>
      <c r="AY1086" s="111" t="s">
        <v>86</v>
      </c>
    </row>
    <row r="1087" spans="2:65" s="1" customFormat="1" ht="36" customHeight="1">
      <c r="B1087" s="93"/>
      <c r="C1087" s="94" t="s">
        <v>1263</v>
      </c>
      <c r="D1087" s="94" t="s">
        <v>88</v>
      </c>
      <c r="E1087" s="95" t="s">
        <v>1015</v>
      </c>
      <c r="F1087" s="96" t="s">
        <v>1264</v>
      </c>
      <c r="G1087" s="97" t="s">
        <v>171</v>
      </c>
      <c r="H1087" s="98">
        <v>1</v>
      </c>
      <c r="I1087" s="99"/>
      <c r="J1087" s="100">
        <f>ROUND(I1087*H1087,2)</f>
        <v>0</v>
      </c>
      <c r="K1087" s="96" t="s">
        <v>0</v>
      </c>
      <c r="L1087" s="18"/>
      <c r="M1087" s="101" t="s">
        <v>0</v>
      </c>
      <c r="N1087" s="102" t="s">
        <v>30</v>
      </c>
      <c r="O1087" s="26"/>
      <c r="P1087" s="103">
        <f>O1087*H1087</f>
        <v>0</v>
      </c>
      <c r="Q1087" s="103">
        <v>0</v>
      </c>
      <c r="R1087" s="103">
        <f>Q1087*H1087</f>
        <v>0</v>
      </c>
      <c r="S1087" s="103">
        <v>0</v>
      </c>
      <c r="T1087" s="104">
        <f>S1087*H1087</f>
        <v>0</v>
      </c>
      <c r="AR1087" s="105" t="s">
        <v>176</v>
      </c>
      <c r="AT1087" s="105" t="s">
        <v>88</v>
      </c>
      <c r="AU1087" s="105" t="s">
        <v>46</v>
      </c>
      <c r="AY1087" s="9" t="s">
        <v>86</v>
      </c>
      <c r="BE1087" s="106">
        <f>IF(N1087="základní",J1087,0)</f>
        <v>0</v>
      </c>
      <c r="BF1087" s="106">
        <f>IF(N1087="snížená",J1087,0)</f>
        <v>0</v>
      </c>
      <c r="BG1087" s="106">
        <f>IF(N1087="zákl. přenesená",J1087,0)</f>
        <v>0</v>
      </c>
      <c r="BH1087" s="106">
        <f>IF(N1087="sníž. přenesená",J1087,0)</f>
        <v>0</v>
      </c>
      <c r="BI1087" s="106">
        <f>IF(N1087="nulová",J1087,0)</f>
        <v>0</v>
      </c>
      <c r="BJ1087" s="9" t="s">
        <v>44</v>
      </c>
      <c r="BK1087" s="106">
        <f>ROUND(I1087*H1087,2)</f>
        <v>0</v>
      </c>
      <c r="BL1087" s="9" t="s">
        <v>176</v>
      </c>
      <c r="BM1087" s="105" t="s">
        <v>1265</v>
      </c>
    </row>
    <row r="1088" spans="2:47" s="1" customFormat="1" ht="19.5">
      <c r="B1088" s="18"/>
      <c r="D1088" s="107" t="s">
        <v>95</v>
      </c>
      <c r="F1088" s="108" t="s">
        <v>1264</v>
      </c>
      <c r="I1088" s="38"/>
      <c r="L1088" s="18"/>
      <c r="M1088" s="109"/>
      <c r="N1088" s="26"/>
      <c r="O1088" s="26"/>
      <c r="P1088" s="26"/>
      <c r="Q1088" s="26"/>
      <c r="R1088" s="26"/>
      <c r="S1088" s="26"/>
      <c r="T1088" s="27"/>
      <c r="AT1088" s="9" t="s">
        <v>95</v>
      </c>
      <c r="AU1088" s="9" t="s">
        <v>46</v>
      </c>
    </row>
    <row r="1089" spans="2:47" s="1" customFormat="1" ht="292.5">
      <c r="B1089" s="18"/>
      <c r="D1089" s="107" t="s">
        <v>239</v>
      </c>
      <c r="F1089" s="128" t="s">
        <v>834</v>
      </c>
      <c r="I1089" s="38"/>
      <c r="L1089" s="18"/>
      <c r="M1089" s="109"/>
      <c r="N1089" s="26"/>
      <c r="O1089" s="26"/>
      <c r="P1089" s="26"/>
      <c r="Q1089" s="26"/>
      <c r="R1089" s="26"/>
      <c r="S1089" s="26"/>
      <c r="T1089" s="27"/>
      <c r="AT1089" s="9" t="s">
        <v>239</v>
      </c>
      <c r="AU1089" s="9" t="s">
        <v>46</v>
      </c>
    </row>
    <row r="1090" spans="2:51" s="7" customFormat="1" ht="12">
      <c r="B1090" s="110"/>
      <c r="D1090" s="107" t="s">
        <v>97</v>
      </c>
      <c r="E1090" s="111" t="s">
        <v>0</v>
      </c>
      <c r="F1090" s="112" t="s">
        <v>1266</v>
      </c>
      <c r="H1090" s="113">
        <v>1</v>
      </c>
      <c r="I1090" s="114"/>
      <c r="L1090" s="110"/>
      <c r="M1090" s="115"/>
      <c r="N1090" s="116"/>
      <c r="O1090" s="116"/>
      <c r="P1090" s="116"/>
      <c r="Q1090" s="116"/>
      <c r="R1090" s="116"/>
      <c r="S1090" s="116"/>
      <c r="T1090" s="117"/>
      <c r="AT1090" s="111" t="s">
        <v>97</v>
      </c>
      <c r="AU1090" s="111" t="s">
        <v>46</v>
      </c>
      <c r="AV1090" s="7" t="s">
        <v>46</v>
      </c>
      <c r="AW1090" s="7" t="s">
        <v>22</v>
      </c>
      <c r="AX1090" s="7" t="s">
        <v>43</v>
      </c>
      <c r="AY1090" s="111" t="s">
        <v>86</v>
      </c>
    </row>
    <row r="1091" spans="2:65" s="1" customFormat="1" ht="36" customHeight="1">
      <c r="B1091" s="93"/>
      <c r="C1091" s="94" t="s">
        <v>1267</v>
      </c>
      <c r="D1091" s="94" t="s">
        <v>88</v>
      </c>
      <c r="E1091" s="95" t="s">
        <v>1019</v>
      </c>
      <c r="F1091" s="96" t="s">
        <v>1268</v>
      </c>
      <c r="G1091" s="97" t="s">
        <v>171</v>
      </c>
      <c r="H1091" s="98">
        <v>1</v>
      </c>
      <c r="I1091" s="99"/>
      <c r="J1091" s="100">
        <f>ROUND(I1091*H1091,2)</f>
        <v>0</v>
      </c>
      <c r="K1091" s="96" t="s">
        <v>0</v>
      </c>
      <c r="L1091" s="18"/>
      <c r="M1091" s="101" t="s">
        <v>0</v>
      </c>
      <c r="N1091" s="102" t="s">
        <v>30</v>
      </c>
      <c r="O1091" s="26"/>
      <c r="P1091" s="103">
        <f>O1091*H1091</f>
        <v>0</v>
      </c>
      <c r="Q1091" s="103">
        <v>0</v>
      </c>
      <c r="R1091" s="103">
        <f>Q1091*H1091</f>
        <v>0</v>
      </c>
      <c r="S1091" s="103">
        <v>0</v>
      </c>
      <c r="T1091" s="104">
        <f>S1091*H1091</f>
        <v>0</v>
      </c>
      <c r="AR1091" s="105" t="s">
        <v>176</v>
      </c>
      <c r="AT1091" s="105" t="s">
        <v>88</v>
      </c>
      <c r="AU1091" s="105" t="s">
        <v>46</v>
      </c>
      <c r="AY1091" s="9" t="s">
        <v>86</v>
      </c>
      <c r="BE1091" s="106">
        <f>IF(N1091="základní",J1091,0)</f>
        <v>0</v>
      </c>
      <c r="BF1091" s="106">
        <f>IF(N1091="snížená",J1091,0)</f>
        <v>0</v>
      </c>
      <c r="BG1091" s="106">
        <f>IF(N1091="zákl. přenesená",J1091,0)</f>
        <v>0</v>
      </c>
      <c r="BH1091" s="106">
        <f>IF(N1091="sníž. přenesená",J1091,0)</f>
        <v>0</v>
      </c>
      <c r="BI1091" s="106">
        <f>IF(N1091="nulová",J1091,0)</f>
        <v>0</v>
      </c>
      <c r="BJ1091" s="9" t="s">
        <v>44</v>
      </c>
      <c r="BK1091" s="106">
        <f>ROUND(I1091*H1091,2)</f>
        <v>0</v>
      </c>
      <c r="BL1091" s="9" t="s">
        <v>176</v>
      </c>
      <c r="BM1091" s="105" t="s">
        <v>1269</v>
      </c>
    </row>
    <row r="1092" spans="2:47" s="1" customFormat="1" ht="19.5">
      <c r="B1092" s="18"/>
      <c r="D1092" s="107" t="s">
        <v>95</v>
      </c>
      <c r="F1092" s="108" t="s">
        <v>1268</v>
      </c>
      <c r="I1092" s="38"/>
      <c r="L1092" s="18"/>
      <c r="M1092" s="109"/>
      <c r="N1092" s="26"/>
      <c r="O1092" s="26"/>
      <c r="P1092" s="26"/>
      <c r="Q1092" s="26"/>
      <c r="R1092" s="26"/>
      <c r="S1092" s="26"/>
      <c r="T1092" s="27"/>
      <c r="AT1092" s="9" t="s">
        <v>95</v>
      </c>
      <c r="AU1092" s="9" t="s">
        <v>46</v>
      </c>
    </row>
    <row r="1093" spans="2:47" s="1" customFormat="1" ht="292.5">
      <c r="B1093" s="18"/>
      <c r="D1093" s="107" t="s">
        <v>239</v>
      </c>
      <c r="F1093" s="128" t="s">
        <v>834</v>
      </c>
      <c r="I1093" s="38"/>
      <c r="L1093" s="18"/>
      <c r="M1093" s="109"/>
      <c r="N1093" s="26"/>
      <c r="O1093" s="26"/>
      <c r="P1093" s="26"/>
      <c r="Q1093" s="26"/>
      <c r="R1093" s="26"/>
      <c r="S1093" s="26"/>
      <c r="T1093" s="27"/>
      <c r="AT1093" s="9" t="s">
        <v>239</v>
      </c>
      <c r="AU1093" s="9" t="s">
        <v>46</v>
      </c>
    </row>
    <row r="1094" spans="2:51" s="7" customFormat="1" ht="12">
      <c r="B1094" s="110"/>
      <c r="D1094" s="107" t="s">
        <v>97</v>
      </c>
      <c r="E1094" s="111" t="s">
        <v>0</v>
      </c>
      <c r="F1094" s="112" t="s">
        <v>1270</v>
      </c>
      <c r="H1094" s="113">
        <v>1</v>
      </c>
      <c r="I1094" s="114"/>
      <c r="L1094" s="110"/>
      <c r="M1094" s="115"/>
      <c r="N1094" s="116"/>
      <c r="O1094" s="116"/>
      <c r="P1094" s="116"/>
      <c r="Q1094" s="116"/>
      <c r="R1094" s="116"/>
      <c r="S1094" s="116"/>
      <c r="T1094" s="117"/>
      <c r="AT1094" s="111" t="s">
        <v>97</v>
      </c>
      <c r="AU1094" s="111" t="s">
        <v>46</v>
      </c>
      <c r="AV1094" s="7" t="s">
        <v>46</v>
      </c>
      <c r="AW1094" s="7" t="s">
        <v>22</v>
      </c>
      <c r="AX1094" s="7" t="s">
        <v>43</v>
      </c>
      <c r="AY1094" s="111" t="s">
        <v>86</v>
      </c>
    </row>
    <row r="1095" spans="2:65" s="1" customFormat="1" ht="36" customHeight="1">
      <c r="B1095" s="93"/>
      <c r="C1095" s="94" t="s">
        <v>1271</v>
      </c>
      <c r="D1095" s="94" t="s">
        <v>88</v>
      </c>
      <c r="E1095" s="95" t="s">
        <v>1023</v>
      </c>
      <c r="F1095" s="96" t="s">
        <v>1272</v>
      </c>
      <c r="G1095" s="97" t="s">
        <v>171</v>
      </c>
      <c r="H1095" s="98">
        <v>1</v>
      </c>
      <c r="I1095" s="99"/>
      <c r="J1095" s="100">
        <f>ROUND(I1095*H1095,2)</f>
        <v>0</v>
      </c>
      <c r="K1095" s="96" t="s">
        <v>0</v>
      </c>
      <c r="L1095" s="18"/>
      <c r="M1095" s="101" t="s">
        <v>0</v>
      </c>
      <c r="N1095" s="102" t="s">
        <v>30</v>
      </c>
      <c r="O1095" s="26"/>
      <c r="P1095" s="103">
        <f>O1095*H1095</f>
        <v>0</v>
      </c>
      <c r="Q1095" s="103">
        <v>0</v>
      </c>
      <c r="R1095" s="103">
        <f>Q1095*H1095</f>
        <v>0</v>
      </c>
      <c r="S1095" s="103">
        <v>0</v>
      </c>
      <c r="T1095" s="104">
        <f>S1095*H1095</f>
        <v>0</v>
      </c>
      <c r="AR1095" s="105" t="s">
        <v>176</v>
      </c>
      <c r="AT1095" s="105" t="s">
        <v>88</v>
      </c>
      <c r="AU1095" s="105" t="s">
        <v>46</v>
      </c>
      <c r="AY1095" s="9" t="s">
        <v>86</v>
      </c>
      <c r="BE1095" s="106">
        <f>IF(N1095="základní",J1095,0)</f>
        <v>0</v>
      </c>
      <c r="BF1095" s="106">
        <f>IF(N1095="snížená",J1095,0)</f>
        <v>0</v>
      </c>
      <c r="BG1095" s="106">
        <f>IF(N1095="zákl. přenesená",J1095,0)</f>
        <v>0</v>
      </c>
      <c r="BH1095" s="106">
        <f>IF(N1095="sníž. přenesená",J1095,0)</f>
        <v>0</v>
      </c>
      <c r="BI1095" s="106">
        <f>IF(N1095="nulová",J1095,0)</f>
        <v>0</v>
      </c>
      <c r="BJ1095" s="9" t="s">
        <v>44</v>
      </c>
      <c r="BK1095" s="106">
        <f>ROUND(I1095*H1095,2)</f>
        <v>0</v>
      </c>
      <c r="BL1095" s="9" t="s">
        <v>176</v>
      </c>
      <c r="BM1095" s="105" t="s">
        <v>1273</v>
      </c>
    </row>
    <row r="1096" spans="2:47" s="1" customFormat="1" ht="19.5">
      <c r="B1096" s="18"/>
      <c r="D1096" s="107" t="s">
        <v>95</v>
      </c>
      <c r="F1096" s="108" t="s">
        <v>1272</v>
      </c>
      <c r="I1096" s="38"/>
      <c r="L1096" s="18"/>
      <c r="M1096" s="109"/>
      <c r="N1096" s="26"/>
      <c r="O1096" s="26"/>
      <c r="P1096" s="26"/>
      <c r="Q1096" s="26"/>
      <c r="R1096" s="26"/>
      <c r="S1096" s="26"/>
      <c r="T1096" s="27"/>
      <c r="AT1096" s="9" t="s">
        <v>95</v>
      </c>
      <c r="AU1096" s="9" t="s">
        <v>46</v>
      </c>
    </row>
    <row r="1097" spans="2:47" s="1" customFormat="1" ht="292.5">
      <c r="B1097" s="18"/>
      <c r="D1097" s="107" t="s">
        <v>239</v>
      </c>
      <c r="F1097" s="128" t="s">
        <v>834</v>
      </c>
      <c r="I1097" s="38"/>
      <c r="L1097" s="18"/>
      <c r="M1097" s="109"/>
      <c r="N1097" s="26"/>
      <c r="O1097" s="26"/>
      <c r="P1097" s="26"/>
      <c r="Q1097" s="26"/>
      <c r="R1097" s="26"/>
      <c r="S1097" s="26"/>
      <c r="T1097" s="27"/>
      <c r="AT1097" s="9" t="s">
        <v>239</v>
      </c>
      <c r="AU1097" s="9" t="s">
        <v>46</v>
      </c>
    </row>
    <row r="1098" spans="2:51" s="7" customFormat="1" ht="12">
      <c r="B1098" s="110"/>
      <c r="D1098" s="107" t="s">
        <v>97</v>
      </c>
      <c r="E1098" s="111" t="s">
        <v>0</v>
      </c>
      <c r="F1098" s="112" t="s">
        <v>1274</v>
      </c>
      <c r="H1098" s="113">
        <v>1</v>
      </c>
      <c r="I1098" s="114"/>
      <c r="L1098" s="110"/>
      <c r="M1098" s="115"/>
      <c r="N1098" s="116"/>
      <c r="O1098" s="116"/>
      <c r="P1098" s="116"/>
      <c r="Q1098" s="116"/>
      <c r="R1098" s="116"/>
      <c r="S1098" s="116"/>
      <c r="T1098" s="117"/>
      <c r="AT1098" s="111" t="s">
        <v>97</v>
      </c>
      <c r="AU1098" s="111" t="s">
        <v>46</v>
      </c>
      <c r="AV1098" s="7" t="s">
        <v>46</v>
      </c>
      <c r="AW1098" s="7" t="s">
        <v>22</v>
      </c>
      <c r="AX1098" s="7" t="s">
        <v>43</v>
      </c>
      <c r="AY1098" s="111" t="s">
        <v>86</v>
      </c>
    </row>
    <row r="1099" spans="2:65" s="1" customFormat="1" ht="36" customHeight="1">
      <c r="B1099" s="93"/>
      <c r="C1099" s="94" t="s">
        <v>1275</v>
      </c>
      <c r="D1099" s="94" t="s">
        <v>88</v>
      </c>
      <c r="E1099" s="95" t="s">
        <v>1027</v>
      </c>
      <c r="F1099" s="96" t="s">
        <v>1276</v>
      </c>
      <c r="G1099" s="97" t="s">
        <v>171</v>
      </c>
      <c r="H1099" s="98">
        <v>1</v>
      </c>
      <c r="I1099" s="99"/>
      <c r="J1099" s="100">
        <f>ROUND(I1099*H1099,2)</f>
        <v>0</v>
      </c>
      <c r="K1099" s="96" t="s">
        <v>0</v>
      </c>
      <c r="L1099" s="18"/>
      <c r="M1099" s="101" t="s">
        <v>0</v>
      </c>
      <c r="N1099" s="102" t="s">
        <v>30</v>
      </c>
      <c r="O1099" s="26"/>
      <c r="P1099" s="103">
        <f>O1099*H1099</f>
        <v>0</v>
      </c>
      <c r="Q1099" s="103">
        <v>0</v>
      </c>
      <c r="R1099" s="103">
        <f>Q1099*H1099</f>
        <v>0</v>
      </c>
      <c r="S1099" s="103">
        <v>0</v>
      </c>
      <c r="T1099" s="104">
        <f>S1099*H1099</f>
        <v>0</v>
      </c>
      <c r="AR1099" s="105" t="s">
        <v>176</v>
      </c>
      <c r="AT1099" s="105" t="s">
        <v>88</v>
      </c>
      <c r="AU1099" s="105" t="s">
        <v>46</v>
      </c>
      <c r="AY1099" s="9" t="s">
        <v>86</v>
      </c>
      <c r="BE1099" s="106">
        <f>IF(N1099="základní",J1099,0)</f>
        <v>0</v>
      </c>
      <c r="BF1099" s="106">
        <f>IF(N1099="snížená",J1099,0)</f>
        <v>0</v>
      </c>
      <c r="BG1099" s="106">
        <f>IF(N1099="zákl. přenesená",J1099,0)</f>
        <v>0</v>
      </c>
      <c r="BH1099" s="106">
        <f>IF(N1099="sníž. přenesená",J1099,0)</f>
        <v>0</v>
      </c>
      <c r="BI1099" s="106">
        <f>IF(N1099="nulová",J1099,0)</f>
        <v>0</v>
      </c>
      <c r="BJ1099" s="9" t="s">
        <v>44</v>
      </c>
      <c r="BK1099" s="106">
        <f>ROUND(I1099*H1099,2)</f>
        <v>0</v>
      </c>
      <c r="BL1099" s="9" t="s">
        <v>176</v>
      </c>
      <c r="BM1099" s="105" t="s">
        <v>1277</v>
      </c>
    </row>
    <row r="1100" spans="2:47" s="1" customFormat="1" ht="19.5">
      <c r="B1100" s="18"/>
      <c r="D1100" s="107" t="s">
        <v>95</v>
      </c>
      <c r="F1100" s="108" t="s">
        <v>1276</v>
      </c>
      <c r="I1100" s="38"/>
      <c r="L1100" s="18"/>
      <c r="M1100" s="109"/>
      <c r="N1100" s="26"/>
      <c r="O1100" s="26"/>
      <c r="P1100" s="26"/>
      <c r="Q1100" s="26"/>
      <c r="R1100" s="26"/>
      <c r="S1100" s="26"/>
      <c r="T1100" s="27"/>
      <c r="AT1100" s="9" t="s">
        <v>95</v>
      </c>
      <c r="AU1100" s="9" t="s">
        <v>46</v>
      </c>
    </row>
    <row r="1101" spans="2:47" s="1" customFormat="1" ht="292.5">
      <c r="B1101" s="18"/>
      <c r="D1101" s="107" t="s">
        <v>239</v>
      </c>
      <c r="F1101" s="128" t="s">
        <v>834</v>
      </c>
      <c r="I1101" s="38"/>
      <c r="L1101" s="18"/>
      <c r="M1101" s="109"/>
      <c r="N1101" s="26"/>
      <c r="O1101" s="26"/>
      <c r="P1101" s="26"/>
      <c r="Q1101" s="26"/>
      <c r="R1101" s="26"/>
      <c r="S1101" s="26"/>
      <c r="T1101" s="27"/>
      <c r="AT1101" s="9" t="s">
        <v>239</v>
      </c>
      <c r="AU1101" s="9" t="s">
        <v>46</v>
      </c>
    </row>
    <row r="1102" spans="2:51" s="7" customFormat="1" ht="12">
      <c r="B1102" s="110"/>
      <c r="D1102" s="107" t="s">
        <v>97</v>
      </c>
      <c r="E1102" s="111" t="s">
        <v>0</v>
      </c>
      <c r="F1102" s="112" t="s">
        <v>1278</v>
      </c>
      <c r="H1102" s="113">
        <v>1</v>
      </c>
      <c r="I1102" s="114"/>
      <c r="L1102" s="110"/>
      <c r="M1102" s="115"/>
      <c r="N1102" s="116"/>
      <c r="O1102" s="116"/>
      <c r="P1102" s="116"/>
      <c r="Q1102" s="116"/>
      <c r="R1102" s="116"/>
      <c r="S1102" s="116"/>
      <c r="T1102" s="117"/>
      <c r="AT1102" s="111" t="s">
        <v>97</v>
      </c>
      <c r="AU1102" s="111" t="s">
        <v>46</v>
      </c>
      <c r="AV1102" s="7" t="s">
        <v>46</v>
      </c>
      <c r="AW1102" s="7" t="s">
        <v>22</v>
      </c>
      <c r="AX1102" s="7" t="s">
        <v>43</v>
      </c>
      <c r="AY1102" s="111" t="s">
        <v>86</v>
      </c>
    </row>
    <row r="1103" spans="2:65" s="1" customFormat="1" ht="36" customHeight="1">
      <c r="B1103" s="93"/>
      <c r="C1103" s="94" t="s">
        <v>1279</v>
      </c>
      <c r="D1103" s="94" t="s">
        <v>88</v>
      </c>
      <c r="E1103" s="95" t="s">
        <v>1031</v>
      </c>
      <c r="F1103" s="96" t="s">
        <v>1280</v>
      </c>
      <c r="G1103" s="97" t="s">
        <v>171</v>
      </c>
      <c r="H1103" s="98">
        <v>1</v>
      </c>
      <c r="I1103" s="99"/>
      <c r="J1103" s="100">
        <f>ROUND(I1103*H1103,2)</f>
        <v>0</v>
      </c>
      <c r="K1103" s="96" t="s">
        <v>0</v>
      </c>
      <c r="L1103" s="18"/>
      <c r="M1103" s="101" t="s">
        <v>0</v>
      </c>
      <c r="N1103" s="102" t="s">
        <v>30</v>
      </c>
      <c r="O1103" s="26"/>
      <c r="P1103" s="103">
        <f>O1103*H1103</f>
        <v>0</v>
      </c>
      <c r="Q1103" s="103">
        <v>0</v>
      </c>
      <c r="R1103" s="103">
        <f>Q1103*H1103</f>
        <v>0</v>
      </c>
      <c r="S1103" s="103">
        <v>0</v>
      </c>
      <c r="T1103" s="104">
        <f>S1103*H1103</f>
        <v>0</v>
      </c>
      <c r="AR1103" s="105" t="s">
        <v>176</v>
      </c>
      <c r="AT1103" s="105" t="s">
        <v>88</v>
      </c>
      <c r="AU1103" s="105" t="s">
        <v>46</v>
      </c>
      <c r="AY1103" s="9" t="s">
        <v>86</v>
      </c>
      <c r="BE1103" s="106">
        <f>IF(N1103="základní",J1103,0)</f>
        <v>0</v>
      </c>
      <c r="BF1103" s="106">
        <f>IF(N1103="snížená",J1103,0)</f>
        <v>0</v>
      </c>
      <c r="BG1103" s="106">
        <f>IF(N1103="zákl. přenesená",J1103,0)</f>
        <v>0</v>
      </c>
      <c r="BH1103" s="106">
        <f>IF(N1103="sníž. přenesená",J1103,0)</f>
        <v>0</v>
      </c>
      <c r="BI1103" s="106">
        <f>IF(N1103="nulová",J1103,0)</f>
        <v>0</v>
      </c>
      <c r="BJ1103" s="9" t="s">
        <v>44</v>
      </c>
      <c r="BK1103" s="106">
        <f>ROUND(I1103*H1103,2)</f>
        <v>0</v>
      </c>
      <c r="BL1103" s="9" t="s">
        <v>176</v>
      </c>
      <c r="BM1103" s="105" t="s">
        <v>1281</v>
      </c>
    </row>
    <row r="1104" spans="2:47" s="1" customFormat="1" ht="19.5">
      <c r="B1104" s="18"/>
      <c r="D1104" s="107" t="s">
        <v>95</v>
      </c>
      <c r="F1104" s="108" t="s">
        <v>1280</v>
      </c>
      <c r="I1104" s="38"/>
      <c r="L1104" s="18"/>
      <c r="M1104" s="109"/>
      <c r="N1104" s="26"/>
      <c r="O1104" s="26"/>
      <c r="P1104" s="26"/>
      <c r="Q1104" s="26"/>
      <c r="R1104" s="26"/>
      <c r="S1104" s="26"/>
      <c r="T1104" s="27"/>
      <c r="AT1104" s="9" t="s">
        <v>95</v>
      </c>
      <c r="AU1104" s="9" t="s">
        <v>46</v>
      </c>
    </row>
    <row r="1105" spans="2:47" s="1" customFormat="1" ht="292.5">
      <c r="B1105" s="18"/>
      <c r="D1105" s="107" t="s">
        <v>239</v>
      </c>
      <c r="F1105" s="128" t="s">
        <v>834</v>
      </c>
      <c r="I1105" s="38"/>
      <c r="L1105" s="18"/>
      <c r="M1105" s="109"/>
      <c r="N1105" s="26"/>
      <c r="O1105" s="26"/>
      <c r="P1105" s="26"/>
      <c r="Q1105" s="26"/>
      <c r="R1105" s="26"/>
      <c r="S1105" s="26"/>
      <c r="T1105" s="27"/>
      <c r="AT1105" s="9" t="s">
        <v>239</v>
      </c>
      <c r="AU1105" s="9" t="s">
        <v>46</v>
      </c>
    </row>
    <row r="1106" spans="2:51" s="7" customFormat="1" ht="12">
      <c r="B1106" s="110"/>
      <c r="D1106" s="107" t="s">
        <v>97</v>
      </c>
      <c r="E1106" s="111" t="s">
        <v>0</v>
      </c>
      <c r="F1106" s="112" t="s">
        <v>737</v>
      </c>
      <c r="H1106" s="113">
        <v>1</v>
      </c>
      <c r="I1106" s="114"/>
      <c r="L1106" s="110"/>
      <c r="M1106" s="115"/>
      <c r="N1106" s="116"/>
      <c r="O1106" s="116"/>
      <c r="P1106" s="116"/>
      <c r="Q1106" s="116"/>
      <c r="R1106" s="116"/>
      <c r="S1106" s="116"/>
      <c r="T1106" s="117"/>
      <c r="AT1106" s="111" t="s">
        <v>97</v>
      </c>
      <c r="AU1106" s="111" t="s">
        <v>46</v>
      </c>
      <c r="AV1106" s="7" t="s">
        <v>46</v>
      </c>
      <c r="AW1106" s="7" t="s">
        <v>22</v>
      </c>
      <c r="AX1106" s="7" t="s">
        <v>43</v>
      </c>
      <c r="AY1106" s="111" t="s">
        <v>86</v>
      </c>
    </row>
    <row r="1107" spans="2:65" s="1" customFormat="1" ht="36" customHeight="1">
      <c r="B1107" s="93"/>
      <c r="C1107" s="94" t="s">
        <v>1282</v>
      </c>
      <c r="D1107" s="94" t="s">
        <v>88</v>
      </c>
      <c r="E1107" s="95" t="s">
        <v>1035</v>
      </c>
      <c r="F1107" s="96" t="s">
        <v>1283</v>
      </c>
      <c r="G1107" s="97" t="s">
        <v>171</v>
      </c>
      <c r="H1107" s="98">
        <v>1</v>
      </c>
      <c r="I1107" s="99"/>
      <c r="J1107" s="100">
        <f>ROUND(I1107*H1107,2)</f>
        <v>0</v>
      </c>
      <c r="K1107" s="96" t="s">
        <v>0</v>
      </c>
      <c r="L1107" s="18"/>
      <c r="M1107" s="101" t="s">
        <v>0</v>
      </c>
      <c r="N1107" s="102" t="s">
        <v>30</v>
      </c>
      <c r="O1107" s="26"/>
      <c r="P1107" s="103">
        <f>O1107*H1107</f>
        <v>0</v>
      </c>
      <c r="Q1107" s="103">
        <v>0</v>
      </c>
      <c r="R1107" s="103">
        <f>Q1107*H1107</f>
        <v>0</v>
      </c>
      <c r="S1107" s="103">
        <v>0</v>
      </c>
      <c r="T1107" s="104">
        <f>S1107*H1107</f>
        <v>0</v>
      </c>
      <c r="AR1107" s="105" t="s">
        <v>176</v>
      </c>
      <c r="AT1107" s="105" t="s">
        <v>88</v>
      </c>
      <c r="AU1107" s="105" t="s">
        <v>46</v>
      </c>
      <c r="AY1107" s="9" t="s">
        <v>86</v>
      </c>
      <c r="BE1107" s="106">
        <f>IF(N1107="základní",J1107,0)</f>
        <v>0</v>
      </c>
      <c r="BF1107" s="106">
        <f>IF(N1107="snížená",J1107,0)</f>
        <v>0</v>
      </c>
      <c r="BG1107" s="106">
        <f>IF(N1107="zákl. přenesená",J1107,0)</f>
        <v>0</v>
      </c>
      <c r="BH1107" s="106">
        <f>IF(N1107="sníž. přenesená",J1107,0)</f>
        <v>0</v>
      </c>
      <c r="BI1107" s="106">
        <f>IF(N1107="nulová",J1107,0)</f>
        <v>0</v>
      </c>
      <c r="BJ1107" s="9" t="s">
        <v>44</v>
      </c>
      <c r="BK1107" s="106">
        <f>ROUND(I1107*H1107,2)</f>
        <v>0</v>
      </c>
      <c r="BL1107" s="9" t="s">
        <v>176</v>
      </c>
      <c r="BM1107" s="105" t="s">
        <v>1284</v>
      </c>
    </row>
    <row r="1108" spans="2:47" s="1" customFormat="1" ht="19.5">
      <c r="B1108" s="18"/>
      <c r="D1108" s="107" t="s">
        <v>95</v>
      </c>
      <c r="F1108" s="108" t="s">
        <v>1283</v>
      </c>
      <c r="I1108" s="38"/>
      <c r="L1108" s="18"/>
      <c r="M1108" s="109"/>
      <c r="N1108" s="26"/>
      <c r="O1108" s="26"/>
      <c r="P1108" s="26"/>
      <c r="Q1108" s="26"/>
      <c r="R1108" s="26"/>
      <c r="S1108" s="26"/>
      <c r="T1108" s="27"/>
      <c r="AT1108" s="9" t="s">
        <v>95</v>
      </c>
      <c r="AU1108" s="9" t="s">
        <v>46</v>
      </c>
    </row>
    <row r="1109" spans="2:47" s="1" customFormat="1" ht="292.5">
      <c r="B1109" s="18"/>
      <c r="D1109" s="107" t="s">
        <v>239</v>
      </c>
      <c r="F1109" s="128" t="s">
        <v>834</v>
      </c>
      <c r="I1109" s="38"/>
      <c r="L1109" s="18"/>
      <c r="M1109" s="109"/>
      <c r="N1109" s="26"/>
      <c r="O1109" s="26"/>
      <c r="P1109" s="26"/>
      <c r="Q1109" s="26"/>
      <c r="R1109" s="26"/>
      <c r="S1109" s="26"/>
      <c r="T1109" s="27"/>
      <c r="AT1109" s="9" t="s">
        <v>239</v>
      </c>
      <c r="AU1109" s="9" t="s">
        <v>46</v>
      </c>
    </row>
    <row r="1110" spans="2:51" s="7" customFormat="1" ht="12">
      <c r="B1110" s="110"/>
      <c r="D1110" s="107" t="s">
        <v>97</v>
      </c>
      <c r="E1110" s="111" t="s">
        <v>0</v>
      </c>
      <c r="F1110" s="112" t="s">
        <v>738</v>
      </c>
      <c r="H1110" s="113">
        <v>1</v>
      </c>
      <c r="I1110" s="114"/>
      <c r="L1110" s="110"/>
      <c r="M1110" s="115"/>
      <c r="N1110" s="116"/>
      <c r="O1110" s="116"/>
      <c r="P1110" s="116"/>
      <c r="Q1110" s="116"/>
      <c r="R1110" s="116"/>
      <c r="S1110" s="116"/>
      <c r="T1110" s="117"/>
      <c r="AT1110" s="111" t="s">
        <v>97</v>
      </c>
      <c r="AU1110" s="111" t="s">
        <v>46</v>
      </c>
      <c r="AV1110" s="7" t="s">
        <v>46</v>
      </c>
      <c r="AW1110" s="7" t="s">
        <v>22</v>
      </c>
      <c r="AX1110" s="7" t="s">
        <v>43</v>
      </c>
      <c r="AY1110" s="111" t="s">
        <v>86</v>
      </c>
    </row>
    <row r="1111" spans="2:65" s="1" customFormat="1" ht="36" customHeight="1">
      <c r="B1111" s="93"/>
      <c r="C1111" s="94" t="s">
        <v>1285</v>
      </c>
      <c r="D1111" s="94" t="s">
        <v>88</v>
      </c>
      <c r="E1111" s="95" t="s">
        <v>1039</v>
      </c>
      <c r="F1111" s="96" t="s">
        <v>1286</v>
      </c>
      <c r="G1111" s="97" t="s">
        <v>171</v>
      </c>
      <c r="H1111" s="98">
        <v>1</v>
      </c>
      <c r="I1111" s="99"/>
      <c r="J1111" s="100">
        <f>ROUND(I1111*H1111,2)</f>
        <v>0</v>
      </c>
      <c r="K1111" s="96" t="s">
        <v>0</v>
      </c>
      <c r="L1111" s="18"/>
      <c r="M1111" s="101" t="s">
        <v>0</v>
      </c>
      <c r="N1111" s="102" t="s">
        <v>30</v>
      </c>
      <c r="O1111" s="26"/>
      <c r="P1111" s="103">
        <f>O1111*H1111</f>
        <v>0</v>
      </c>
      <c r="Q1111" s="103">
        <v>0</v>
      </c>
      <c r="R1111" s="103">
        <f>Q1111*H1111</f>
        <v>0</v>
      </c>
      <c r="S1111" s="103">
        <v>0</v>
      </c>
      <c r="T1111" s="104">
        <f>S1111*H1111</f>
        <v>0</v>
      </c>
      <c r="AR1111" s="105" t="s">
        <v>176</v>
      </c>
      <c r="AT1111" s="105" t="s">
        <v>88</v>
      </c>
      <c r="AU1111" s="105" t="s">
        <v>46</v>
      </c>
      <c r="AY1111" s="9" t="s">
        <v>86</v>
      </c>
      <c r="BE1111" s="106">
        <f>IF(N1111="základní",J1111,0)</f>
        <v>0</v>
      </c>
      <c r="BF1111" s="106">
        <f>IF(N1111="snížená",J1111,0)</f>
        <v>0</v>
      </c>
      <c r="BG1111" s="106">
        <f>IF(N1111="zákl. přenesená",J1111,0)</f>
        <v>0</v>
      </c>
      <c r="BH1111" s="106">
        <f>IF(N1111="sníž. přenesená",J1111,0)</f>
        <v>0</v>
      </c>
      <c r="BI1111" s="106">
        <f>IF(N1111="nulová",J1111,0)</f>
        <v>0</v>
      </c>
      <c r="BJ1111" s="9" t="s">
        <v>44</v>
      </c>
      <c r="BK1111" s="106">
        <f>ROUND(I1111*H1111,2)</f>
        <v>0</v>
      </c>
      <c r="BL1111" s="9" t="s">
        <v>176</v>
      </c>
      <c r="BM1111" s="105" t="s">
        <v>1287</v>
      </c>
    </row>
    <row r="1112" spans="2:47" s="1" customFormat="1" ht="19.5">
      <c r="B1112" s="18"/>
      <c r="D1112" s="107" t="s">
        <v>95</v>
      </c>
      <c r="F1112" s="108" t="s">
        <v>1286</v>
      </c>
      <c r="I1112" s="38"/>
      <c r="L1112" s="18"/>
      <c r="M1112" s="109"/>
      <c r="N1112" s="26"/>
      <c r="O1112" s="26"/>
      <c r="P1112" s="26"/>
      <c r="Q1112" s="26"/>
      <c r="R1112" s="26"/>
      <c r="S1112" s="26"/>
      <c r="T1112" s="27"/>
      <c r="AT1112" s="9" t="s">
        <v>95</v>
      </c>
      <c r="AU1112" s="9" t="s">
        <v>46</v>
      </c>
    </row>
    <row r="1113" spans="2:47" s="1" customFormat="1" ht="292.5">
      <c r="B1113" s="18"/>
      <c r="D1113" s="107" t="s">
        <v>239</v>
      </c>
      <c r="F1113" s="128" t="s">
        <v>834</v>
      </c>
      <c r="I1113" s="38"/>
      <c r="L1113" s="18"/>
      <c r="M1113" s="109"/>
      <c r="N1113" s="26"/>
      <c r="O1113" s="26"/>
      <c r="P1113" s="26"/>
      <c r="Q1113" s="26"/>
      <c r="R1113" s="26"/>
      <c r="S1113" s="26"/>
      <c r="T1113" s="27"/>
      <c r="AT1113" s="9" t="s">
        <v>239</v>
      </c>
      <c r="AU1113" s="9" t="s">
        <v>46</v>
      </c>
    </row>
    <row r="1114" spans="2:51" s="7" customFormat="1" ht="12">
      <c r="B1114" s="110"/>
      <c r="D1114" s="107" t="s">
        <v>97</v>
      </c>
      <c r="E1114" s="111" t="s">
        <v>0</v>
      </c>
      <c r="F1114" s="112" t="s">
        <v>739</v>
      </c>
      <c r="H1114" s="113">
        <v>1</v>
      </c>
      <c r="I1114" s="114"/>
      <c r="L1114" s="110"/>
      <c r="M1114" s="115"/>
      <c r="N1114" s="116"/>
      <c r="O1114" s="116"/>
      <c r="P1114" s="116"/>
      <c r="Q1114" s="116"/>
      <c r="R1114" s="116"/>
      <c r="S1114" s="116"/>
      <c r="T1114" s="117"/>
      <c r="AT1114" s="111" t="s">
        <v>97</v>
      </c>
      <c r="AU1114" s="111" t="s">
        <v>46</v>
      </c>
      <c r="AV1114" s="7" t="s">
        <v>46</v>
      </c>
      <c r="AW1114" s="7" t="s">
        <v>22</v>
      </c>
      <c r="AX1114" s="7" t="s">
        <v>43</v>
      </c>
      <c r="AY1114" s="111" t="s">
        <v>86</v>
      </c>
    </row>
    <row r="1115" spans="2:65" s="1" customFormat="1" ht="36" customHeight="1">
      <c r="B1115" s="93"/>
      <c r="C1115" s="94" t="s">
        <v>1288</v>
      </c>
      <c r="D1115" s="94" t="s">
        <v>88</v>
      </c>
      <c r="E1115" s="95" t="s">
        <v>1043</v>
      </c>
      <c r="F1115" s="96" t="s">
        <v>1289</v>
      </c>
      <c r="G1115" s="97" t="s">
        <v>171</v>
      </c>
      <c r="H1115" s="98">
        <v>1</v>
      </c>
      <c r="I1115" s="99"/>
      <c r="J1115" s="100">
        <f>ROUND(I1115*H1115,2)</f>
        <v>0</v>
      </c>
      <c r="K1115" s="96" t="s">
        <v>0</v>
      </c>
      <c r="L1115" s="18"/>
      <c r="M1115" s="101" t="s">
        <v>0</v>
      </c>
      <c r="N1115" s="102" t="s">
        <v>30</v>
      </c>
      <c r="O1115" s="26"/>
      <c r="P1115" s="103">
        <f>O1115*H1115</f>
        <v>0</v>
      </c>
      <c r="Q1115" s="103">
        <v>0</v>
      </c>
      <c r="R1115" s="103">
        <f>Q1115*H1115</f>
        <v>0</v>
      </c>
      <c r="S1115" s="103">
        <v>0</v>
      </c>
      <c r="T1115" s="104">
        <f>S1115*H1115</f>
        <v>0</v>
      </c>
      <c r="AR1115" s="105" t="s">
        <v>176</v>
      </c>
      <c r="AT1115" s="105" t="s">
        <v>88</v>
      </c>
      <c r="AU1115" s="105" t="s">
        <v>46</v>
      </c>
      <c r="AY1115" s="9" t="s">
        <v>86</v>
      </c>
      <c r="BE1115" s="106">
        <f>IF(N1115="základní",J1115,0)</f>
        <v>0</v>
      </c>
      <c r="BF1115" s="106">
        <f>IF(N1115="snížená",J1115,0)</f>
        <v>0</v>
      </c>
      <c r="BG1115" s="106">
        <f>IF(N1115="zákl. přenesená",J1115,0)</f>
        <v>0</v>
      </c>
      <c r="BH1115" s="106">
        <f>IF(N1115="sníž. přenesená",J1115,0)</f>
        <v>0</v>
      </c>
      <c r="BI1115" s="106">
        <f>IF(N1115="nulová",J1115,0)</f>
        <v>0</v>
      </c>
      <c r="BJ1115" s="9" t="s">
        <v>44</v>
      </c>
      <c r="BK1115" s="106">
        <f>ROUND(I1115*H1115,2)</f>
        <v>0</v>
      </c>
      <c r="BL1115" s="9" t="s">
        <v>176</v>
      </c>
      <c r="BM1115" s="105" t="s">
        <v>1290</v>
      </c>
    </row>
    <row r="1116" spans="2:47" s="1" customFormat="1" ht="19.5">
      <c r="B1116" s="18"/>
      <c r="D1116" s="107" t="s">
        <v>95</v>
      </c>
      <c r="F1116" s="108" t="s">
        <v>1289</v>
      </c>
      <c r="I1116" s="38"/>
      <c r="L1116" s="18"/>
      <c r="M1116" s="109"/>
      <c r="N1116" s="26"/>
      <c r="O1116" s="26"/>
      <c r="P1116" s="26"/>
      <c r="Q1116" s="26"/>
      <c r="R1116" s="26"/>
      <c r="S1116" s="26"/>
      <c r="T1116" s="27"/>
      <c r="AT1116" s="9" t="s">
        <v>95</v>
      </c>
      <c r="AU1116" s="9" t="s">
        <v>46</v>
      </c>
    </row>
    <row r="1117" spans="2:47" s="1" customFormat="1" ht="292.5">
      <c r="B1117" s="18"/>
      <c r="D1117" s="107" t="s">
        <v>239</v>
      </c>
      <c r="F1117" s="128" t="s">
        <v>834</v>
      </c>
      <c r="I1117" s="38"/>
      <c r="L1117" s="18"/>
      <c r="M1117" s="109"/>
      <c r="N1117" s="26"/>
      <c r="O1117" s="26"/>
      <c r="P1117" s="26"/>
      <c r="Q1117" s="26"/>
      <c r="R1117" s="26"/>
      <c r="S1117" s="26"/>
      <c r="T1117" s="27"/>
      <c r="AT1117" s="9" t="s">
        <v>239</v>
      </c>
      <c r="AU1117" s="9" t="s">
        <v>46</v>
      </c>
    </row>
    <row r="1118" spans="2:51" s="7" customFormat="1" ht="12">
      <c r="B1118" s="110"/>
      <c r="D1118" s="107" t="s">
        <v>97</v>
      </c>
      <c r="E1118" s="111" t="s">
        <v>0</v>
      </c>
      <c r="F1118" s="112" t="s">
        <v>740</v>
      </c>
      <c r="H1118" s="113">
        <v>1</v>
      </c>
      <c r="I1118" s="114"/>
      <c r="L1118" s="110"/>
      <c r="M1118" s="115"/>
      <c r="N1118" s="116"/>
      <c r="O1118" s="116"/>
      <c r="P1118" s="116"/>
      <c r="Q1118" s="116"/>
      <c r="R1118" s="116"/>
      <c r="S1118" s="116"/>
      <c r="T1118" s="117"/>
      <c r="AT1118" s="111" t="s">
        <v>97</v>
      </c>
      <c r="AU1118" s="111" t="s">
        <v>46</v>
      </c>
      <c r="AV1118" s="7" t="s">
        <v>46</v>
      </c>
      <c r="AW1118" s="7" t="s">
        <v>22</v>
      </c>
      <c r="AX1118" s="7" t="s">
        <v>43</v>
      </c>
      <c r="AY1118" s="111" t="s">
        <v>86</v>
      </c>
    </row>
    <row r="1119" spans="2:65" s="1" customFormat="1" ht="36" customHeight="1">
      <c r="B1119" s="93"/>
      <c r="C1119" s="94" t="s">
        <v>1291</v>
      </c>
      <c r="D1119" s="94" t="s">
        <v>88</v>
      </c>
      <c r="E1119" s="95" t="s">
        <v>1047</v>
      </c>
      <c r="F1119" s="96" t="s">
        <v>1292</v>
      </c>
      <c r="G1119" s="97" t="s">
        <v>171</v>
      </c>
      <c r="H1119" s="98">
        <v>1</v>
      </c>
      <c r="I1119" s="99"/>
      <c r="J1119" s="100">
        <f>ROUND(I1119*H1119,2)</f>
        <v>0</v>
      </c>
      <c r="K1119" s="96" t="s">
        <v>0</v>
      </c>
      <c r="L1119" s="18"/>
      <c r="M1119" s="101" t="s">
        <v>0</v>
      </c>
      <c r="N1119" s="102" t="s">
        <v>30</v>
      </c>
      <c r="O1119" s="26"/>
      <c r="P1119" s="103">
        <f>O1119*H1119</f>
        <v>0</v>
      </c>
      <c r="Q1119" s="103">
        <v>0</v>
      </c>
      <c r="R1119" s="103">
        <f>Q1119*H1119</f>
        <v>0</v>
      </c>
      <c r="S1119" s="103">
        <v>0</v>
      </c>
      <c r="T1119" s="104">
        <f>S1119*H1119</f>
        <v>0</v>
      </c>
      <c r="AR1119" s="105" t="s">
        <v>176</v>
      </c>
      <c r="AT1119" s="105" t="s">
        <v>88</v>
      </c>
      <c r="AU1119" s="105" t="s">
        <v>46</v>
      </c>
      <c r="AY1119" s="9" t="s">
        <v>86</v>
      </c>
      <c r="BE1119" s="106">
        <f>IF(N1119="základní",J1119,0)</f>
        <v>0</v>
      </c>
      <c r="BF1119" s="106">
        <f>IF(N1119="snížená",J1119,0)</f>
        <v>0</v>
      </c>
      <c r="BG1119" s="106">
        <f>IF(N1119="zákl. přenesená",J1119,0)</f>
        <v>0</v>
      </c>
      <c r="BH1119" s="106">
        <f>IF(N1119="sníž. přenesená",J1119,0)</f>
        <v>0</v>
      </c>
      <c r="BI1119" s="106">
        <f>IF(N1119="nulová",J1119,0)</f>
        <v>0</v>
      </c>
      <c r="BJ1119" s="9" t="s">
        <v>44</v>
      </c>
      <c r="BK1119" s="106">
        <f>ROUND(I1119*H1119,2)</f>
        <v>0</v>
      </c>
      <c r="BL1119" s="9" t="s">
        <v>176</v>
      </c>
      <c r="BM1119" s="105" t="s">
        <v>1293</v>
      </c>
    </row>
    <row r="1120" spans="2:47" s="1" customFormat="1" ht="19.5">
      <c r="B1120" s="18"/>
      <c r="D1120" s="107" t="s">
        <v>95</v>
      </c>
      <c r="F1120" s="108" t="s">
        <v>1292</v>
      </c>
      <c r="I1120" s="38"/>
      <c r="L1120" s="18"/>
      <c r="M1120" s="109"/>
      <c r="N1120" s="26"/>
      <c r="O1120" s="26"/>
      <c r="P1120" s="26"/>
      <c r="Q1120" s="26"/>
      <c r="R1120" s="26"/>
      <c r="S1120" s="26"/>
      <c r="T1120" s="27"/>
      <c r="AT1120" s="9" t="s">
        <v>95</v>
      </c>
      <c r="AU1120" s="9" t="s">
        <v>46</v>
      </c>
    </row>
    <row r="1121" spans="2:47" s="1" customFormat="1" ht="292.5">
      <c r="B1121" s="18"/>
      <c r="D1121" s="107" t="s">
        <v>239</v>
      </c>
      <c r="F1121" s="128" t="s">
        <v>834</v>
      </c>
      <c r="I1121" s="38"/>
      <c r="L1121" s="18"/>
      <c r="M1121" s="109"/>
      <c r="N1121" s="26"/>
      <c r="O1121" s="26"/>
      <c r="P1121" s="26"/>
      <c r="Q1121" s="26"/>
      <c r="R1121" s="26"/>
      <c r="S1121" s="26"/>
      <c r="T1121" s="27"/>
      <c r="AT1121" s="9" t="s">
        <v>239</v>
      </c>
      <c r="AU1121" s="9" t="s">
        <v>46</v>
      </c>
    </row>
    <row r="1122" spans="2:51" s="7" customFormat="1" ht="12">
      <c r="B1122" s="110"/>
      <c r="D1122" s="107" t="s">
        <v>97</v>
      </c>
      <c r="E1122" s="111" t="s">
        <v>0</v>
      </c>
      <c r="F1122" s="112" t="s">
        <v>741</v>
      </c>
      <c r="H1122" s="113">
        <v>1</v>
      </c>
      <c r="I1122" s="114"/>
      <c r="L1122" s="110"/>
      <c r="M1122" s="115"/>
      <c r="N1122" s="116"/>
      <c r="O1122" s="116"/>
      <c r="P1122" s="116"/>
      <c r="Q1122" s="116"/>
      <c r="R1122" s="116"/>
      <c r="S1122" s="116"/>
      <c r="T1122" s="117"/>
      <c r="AT1122" s="111" t="s">
        <v>97</v>
      </c>
      <c r="AU1122" s="111" t="s">
        <v>46</v>
      </c>
      <c r="AV1122" s="7" t="s">
        <v>46</v>
      </c>
      <c r="AW1122" s="7" t="s">
        <v>22</v>
      </c>
      <c r="AX1122" s="7" t="s">
        <v>43</v>
      </c>
      <c r="AY1122" s="111" t="s">
        <v>86</v>
      </c>
    </row>
    <row r="1123" spans="2:65" s="1" customFormat="1" ht="36" customHeight="1">
      <c r="B1123" s="93"/>
      <c r="C1123" s="94" t="s">
        <v>1294</v>
      </c>
      <c r="D1123" s="94" t="s">
        <v>88</v>
      </c>
      <c r="E1123" s="95" t="s">
        <v>1051</v>
      </c>
      <c r="F1123" s="96" t="s">
        <v>1295</v>
      </c>
      <c r="G1123" s="97" t="s">
        <v>171</v>
      </c>
      <c r="H1123" s="98">
        <v>1</v>
      </c>
      <c r="I1123" s="99"/>
      <c r="J1123" s="100">
        <f>ROUND(I1123*H1123,2)</f>
        <v>0</v>
      </c>
      <c r="K1123" s="96" t="s">
        <v>0</v>
      </c>
      <c r="L1123" s="18"/>
      <c r="M1123" s="101" t="s">
        <v>0</v>
      </c>
      <c r="N1123" s="102" t="s">
        <v>30</v>
      </c>
      <c r="O1123" s="26"/>
      <c r="P1123" s="103">
        <f>O1123*H1123</f>
        <v>0</v>
      </c>
      <c r="Q1123" s="103">
        <v>0</v>
      </c>
      <c r="R1123" s="103">
        <f>Q1123*H1123</f>
        <v>0</v>
      </c>
      <c r="S1123" s="103">
        <v>0</v>
      </c>
      <c r="T1123" s="104">
        <f>S1123*H1123</f>
        <v>0</v>
      </c>
      <c r="AR1123" s="105" t="s">
        <v>176</v>
      </c>
      <c r="AT1123" s="105" t="s">
        <v>88</v>
      </c>
      <c r="AU1123" s="105" t="s">
        <v>46</v>
      </c>
      <c r="AY1123" s="9" t="s">
        <v>86</v>
      </c>
      <c r="BE1123" s="106">
        <f>IF(N1123="základní",J1123,0)</f>
        <v>0</v>
      </c>
      <c r="BF1123" s="106">
        <f>IF(N1123="snížená",J1123,0)</f>
        <v>0</v>
      </c>
      <c r="BG1123" s="106">
        <f>IF(N1123="zákl. přenesená",J1123,0)</f>
        <v>0</v>
      </c>
      <c r="BH1123" s="106">
        <f>IF(N1123="sníž. přenesená",J1123,0)</f>
        <v>0</v>
      </c>
      <c r="BI1123" s="106">
        <f>IF(N1123="nulová",J1123,0)</f>
        <v>0</v>
      </c>
      <c r="BJ1123" s="9" t="s">
        <v>44</v>
      </c>
      <c r="BK1123" s="106">
        <f>ROUND(I1123*H1123,2)</f>
        <v>0</v>
      </c>
      <c r="BL1123" s="9" t="s">
        <v>176</v>
      </c>
      <c r="BM1123" s="105" t="s">
        <v>1296</v>
      </c>
    </row>
    <row r="1124" spans="2:47" s="1" customFormat="1" ht="19.5">
      <c r="B1124" s="18"/>
      <c r="D1124" s="107" t="s">
        <v>95</v>
      </c>
      <c r="F1124" s="108" t="s">
        <v>1295</v>
      </c>
      <c r="I1124" s="38"/>
      <c r="L1124" s="18"/>
      <c r="M1124" s="109"/>
      <c r="N1124" s="26"/>
      <c r="O1124" s="26"/>
      <c r="P1124" s="26"/>
      <c r="Q1124" s="26"/>
      <c r="R1124" s="26"/>
      <c r="S1124" s="26"/>
      <c r="T1124" s="27"/>
      <c r="AT1124" s="9" t="s">
        <v>95</v>
      </c>
      <c r="AU1124" s="9" t="s">
        <v>46</v>
      </c>
    </row>
    <row r="1125" spans="2:47" s="1" customFormat="1" ht="292.5">
      <c r="B1125" s="18"/>
      <c r="D1125" s="107" t="s">
        <v>239</v>
      </c>
      <c r="F1125" s="128" t="s">
        <v>834</v>
      </c>
      <c r="I1125" s="38"/>
      <c r="L1125" s="18"/>
      <c r="M1125" s="109"/>
      <c r="N1125" s="26"/>
      <c r="O1125" s="26"/>
      <c r="P1125" s="26"/>
      <c r="Q1125" s="26"/>
      <c r="R1125" s="26"/>
      <c r="S1125" s="26"/>
      <c r="T1125" s="27"/>
      <c r="AT1125" s="9" t="s">
        <v>239</v>
      </c>
      <c r="AU1125" s="9" t="s">
        <v>46</v>
      </c>
    </row>
    <row r="1126" spans="2:51" s="7" customFormat="1" ht="12">
      <c r="B1126" s="110"/>
      <c r="D1126" s="107" t="s">
        <v>97</v>
      </c>
      <c r="E1126" s="111" t="s">
        <v>0</v>
      </c>
      <c r="F1126" s="112" t="s">
        <v>742</v>
      </c>
      <c r="H1126" s="113">
        <v>1</v>
      </c>
      <c r="I1126" s="114"/>
      <c r="L1126" s="110"/>
      <c r="M1126" s="115"/>
      <c r="N1126" s="116"/>
      <c r="O1126" s="116"/>
      <c r="P1126" s="116"/>
      <c r="Q1126" s="116"/>
      <c r="R1126" s="116"/>
      <c r="S1126" s="116"/>
      <c r="T1126" s="117"/>
      <c r="AT1126" s="111" t="s">
        <v>97</v>
      </c>
      <c r="AU1126" s="111" t="s">
        <v>46</v>
      </c>
      <c r="AV1126" s="7" t="s">
        <v>46</v>
      </c>
      <c r="AW1126" s="7" t="s">
        <v>22</v>
      </c>
      <c r="AX1126" s="7" t="s">
        <v>43</v>
      </c>
      <c r="AY1126" s="111" t="s">
        <v>86</v>
      </c>
    </row>
    <row r="1127" spans="2:65" s="1" customFormat="1" ht="36" customHeight="1">
      <c r="B1127" s="93"/>
      <c r="C1127" s="94" t="s">
        <v>1297</v>
      </c>
      <c r="D1127" s="94" t="s">
        <v>88</v>
      </c>
      <c r="E1127" s="95" t="s">
        <v>1055</v>
      </c>
      <c r="F1127" s="96" t="s">
        <v>1298</v>
      </c>
      <c r="G1127" s="97" t="s">
        <v>171</v>
      </c>
      <c r="H1127" s="98">
        <v>1</v>
      </c>
      <c r="I1127" s="99"/>
      <c r="J1127" s="100">
        <f>ROUND(I1127*H1127,2)</f>
        <v>0</v>
      </c>
      <c r="K1127" s="96" t="s">
        <v>0</v>
      </c>
      <c r="L1127" s="18"/>
      <c r="M1127" s="101" t="s">
        <v>0</v>
      </c>
      <c r="N1127" s="102" t="s">
        <v>30</v>
      </c>
      <c r="O1127" s="26"/>
      <c r="P1127" s="103">
        <f>O1127*H1127</f>
        <v>0</v>
      </c>
      <c r="Q1127" s="103">
        <v>0</v>
      </c>
      <c r="R1127" s="103">
        <f>Q1127*H1127</f>
        <v>0</v>
      </c>
      <c r="S1127" s="103">
        <v>0</v>
      </c>
      <c r="T1127" s="104">
        <f>S1127*H1127</f>
        <v>0</v>
      </c>
      <c r="AR1127" s="105" t="s">
        <v>176</v>
      </c>
      <c r="AT1127" s="105" t="s">
        <v>88</v>
      </c>
      <c r="AU1127" s="105" t="s">
        <v>46</v>
      </c>
      <c r="AY1127" s="9" t="s">
        <v>86</v>
      </c>
      <c r="BE1127" s="106">
        <f>IF(N1127="základní",J1127,0)</f>
        <v>0</v>
      </c>
      <c r="BF1127" s="106">
        <f>IF(N1127="snížená",J1127,0)</f>
        <v>0</v>
      </c>
      <c r="BG1127" s="106">
        <f>IF(N1127="zákl. přenesená",J1127,0)</f>
        <v>0</v>
      </c>
      <c r="BH1127" s="106">
        <f>IF(N1127="sníž. přenesená",J1127,0)</f>
        <v>0</v>
      </c>
      <c r="BI1127" s="106">
        <f>IF(N1127="nulová",J1127,0)</f>
        <v>0</v>
      </c>
      <c r="BJ1127" s="9" t="s">
        <v>44</v>
      </c>
      <c r="BK1127" s="106">
        <f>ROUND(I1127*H1127,2)</f>
        <v>0</v>
      </c>
      <c r="BL1127" s="9" t="s">
        <v>176</v>
      </c>
      <c r="BM1127" s="105" t="s">
        <v>1299</v>
      </c>
    </row>
    <row r="1128" spans="2:47" s="1" customFormat="1" ht="19.5">
      <c r="B1128" s="18"/>
      <c r="D1128" s="107" t="s">
        <v>95</v>
      </c>
      <c r="F1128" s="108" t="s">
        <v>1298</v>
      </c>
      <c r="I1128" s="38"/>
      <c r="L1128" s="18"/>
      <c r="M1128" s="109"/>
      <c r="N1128" s="26"/>
      <c r="O1128" s="26"/>
      <c r="P1128" s="26"/>
      <c r="Q1128" s="26"/>
      <c r="R1128" s="26"/>
      <c r="S1128" s="26"/>
      <c r="T1128" s="27"/>
      <c r="AT1128" s="9" t="s">
        <v>95</v>
      </c>
      <c r="AU1128" s="9" t="s">
        <v>46</v>
      </c>
    </row>
    <row r="1129" spans="2:47" s="1" customFormat="1" ht="292.5">
      <c r="B1129" s="18"/>
      <c r="D1129" s="107" t="s">
        <v>239</v>
      </c>
      <c r="F1129" s="128" t="s">
        <v>834</v>
      </c>
      <c r="I1129" s="38"/>
      <c r="L1129" s="18"/>
      <c r="M1129" s="109"/>
      <c r="N1129" s="26"/>
      <c r="O1129" s="26"/>
      <c r="P1129" s="26"/>
      <c r="Q1129" s="26"/>
      <c r="R1129" s="26"/>
      <c r="S1129" s="26"/>
      <c r="T1129" s="27"/>
      <c r="AT1129" s="9" t="s">
        <v>239</v>
      </c>
      <c r="AU1129" s="9" t="s">
        <v>46</v>
      </c>
    </row>
    <row r="1130" spans="2:51" s="7" customFormat="1" ht="12">
      <c r="B1130" s="110"/>
      <c r="D1130" s="107" t="s">
        <v>97</v>
      </c>
      <c r="E1130" s="111" t="s">
        <v>0</v>
      </c>
      <c r="F1130" s="112" t="s">
        <v>743</v>
      </c>
      <c r="H1130" s="113">
        <v>1</v>
      </c>
      <c r="I1130" s="114"/>
      <c r="L1130" s="110"/>
      <c r="M1130" s="115"/>
      <c r="N1130" s="116"/>
      <c r="O1130" s="116"/>
      <c r="P1130" s="116"/>
      <c r="Q1130" s="116"/>
      <c r="R1130" s="116"/>
      <c r="S1130" s="116"/>
      <c r="T1130" s="117"/>
      <c r="AT1130" s="111" t="s">
        <v>97</v>
      </c>
      <c r="AU1130" s="111" t="s">
        <v>46</v>
      </c>
      <c r="AV1130" s="7" t="s">
        <v>46</v>
      </c>
      <c r="AW1130" s="7" t="s">
        <v>22</v>
      </c>
      <c r="AX1130" s="7" t="s">
        <v>43</v>
      </c>
      <c r="AY1130" s="111" t="s">
        <v>86</v>
      </c>
    </row>
    <row r="1131" spans="2:65" s="1" customFormat="1" ht="36" customHeight="1">
      <c r="B1131" s="93"/>
      <c r="C1131" s="94" t="s">
        <v>1300</v>
      </c>
      <c r="D1131" s="94" t="s">
        <v>88</v>
      </c>
      <c r="E1131" s="95" t="s">
        <v>1059</v>
      </c>
      <c r="F1131" s="96" t="s">
        <v>1301</v>
      </c>
      <c r="G1131" s="97" t="s">
        <v>171</v>
      </c>
      <c r="H1131" s="98">
        <v>1</v>
      </c>
      <c r="I1131" s="99"/>
      <c r="J1131" s="100">
        <f>ROUND(I1131*H1131,2)</f>
        <v>0</v>
      </c>
      <c r="K1131" s="96" t="s">
        <v>0</v>
      </c>
      <c r="L1131" s="18"/>
      <c r="M1131" s="101" t="s">
        <v>0</v>
      </c>
      <c r="N1131" s="102" t="s">
        <v>30</v>
      </c>
      <c r="O1131" s="26"/>
      <c r="P1131" s="103">
        <f>O1131*H1131</f>
        <v>0</v>
      </c>
      <c r="Q1131" s="103">
        <v>0</v>
      </c>
      <c r="R1131" s="103">
        <f>Q1131*H1131</f>
        <v>0</v>
      </c>
      <c r="S1131" s="103">
        <v>0</v>
      </c>
      <c r="T1131" s="104">
        <f>S1131*H1131</f>
        <v>0</v>
      </c>
      <c r="AR1131" s="105" t="s">
        <v>176</v>
      </c>
      <c r="AT1131" s="105" t="s">
        <v>88</v>
      </c>
      <c r="AU1131" s="105" t="s">
        <v>46</v>
      </c>
      <c r="AY1131" s="9" t="s">
        <v>86</v>
      </c>
      <c r="BE1131" s="106">
        <f>IF(N1131="základní",J1131,0)</f>
        <v>0</v>
      </c>
      <c r="BF1131" s="106">
        <f>IF(N1131="snížená",J1131,0)</f>
        <v>0</v>
      </c>
      <c r="BG1131" s="106">
        <f>IF(N1131="zákl. přenesená",J1131,0)</f>
        <v>0</v>
      </c>
      <c r="BH1131" s="106">
        <f>IF(N1131="sníž. přenesená",J1131,0)</f>
        <v>0</v>
      </c>
      <c r="BI1131" s="106">
        <f>IF(N1131="nulová",J1131,0)</f>
        <v>0</v>
      </c>
      <c r="BJ1131" s="9" t="s">
        <v>44</v>
      </c>
      <c r="BK1131" s="106">
        <f>ROUND(I1131*H1131,2)</f>
        <v>0</v>
      </c>
      <c r="BL1131" s="9" t="s">
        <v>176</v>
      </c>
      <c r="BM1131" s="105" t="s">
        <v>1302</v>
      </c>
    </row>
    <row r="1132" spans="2:47" s="1" customFormat="1" ht="19.5">
      <c r="B1132" s="18"/>
      <c r="D1132" s="107" t="s">
        <v>95</v>
      </c>
      <c r="F1132" s="108" t="s">
        <v>1301</v>
      </c>
      <c r="I1132" s="38"/>
      <c r="L1132" s="18"/>
      <c r="M1132" s="109"/>
      <c r="N1132" s="26"/>
      <c r="O1132" s="26"/>
      <c r="P1132" s="26"/>
      <c r="Q1132" s="26"/>
      <c r="R1132" s="26"/>
      <c r="S1132" s="26"/>
      <c r="T1132" s="27"/>
      <c r="AT1132" s="9" t="s">
        <v>95</v>
      </c>
      <c r="AU1132" s="9" t="s">
        <v>46</v>
      </c>
    </row>
    <row r="1133" spans="2:47" s="1" customFormat="1" ht="292.5">
      <c r="B1133" s="18"/>
      <c r="D1133" s="107" t="s">
        <v>239</v>
      </c>
      <c r="F1133" s="128" t="s">
        <v>834</v>
      </c>
      <c r="I1133" s="38"/>
      <c r="L1133" s="18"/>
      <c r="M1133" s="109"/>
      <c r="N1133" s="26"/>
      <c r="O1133" s="26"/>
      <c r="P1133" s="26"/>
      <c r="Q1133" s="26"/>
      <c r="R1133" s="26"/>
      <c r="S1133" s="26"/>
      <c r="T1133" s="27"/>
      <c r="AT1133" s="9" t="s">
        <v>239</v>
      </c>
      <c r="AU1133" s="9" t="s">
        <v>46</v>
      </c>
    </row>
    <row r="1134" spans="2:51" s="7" customFormat="1" ht="12">
      <c r="B1134" s="110"/>
      <c r="D1134" s="107" t="s">
        <v>97</v>
      </c>
      <c r="E1134" s="111" t="s">
        <v>0</v>
      </c>
      <c r="F1134" s="112" t="s">
        <v>744</v>
      </c>
      <c r="H1134" s="113">
        <v>1</v>
      </c>
      <c r="I1134" s="114"/>
      <c r="L1134" s="110"/>
      <c r="M1134" s="115"/>
      <c r="N1134" s="116"/>
      <c r="O1134" s="116"/>
      <c r="P1134" s="116"/>
      <c r="Q1134" s="116"/>
      <c r="R1134" s="116"/>
      <c r="S1134" s="116"/>
      <c r="T1134" s="117"/>
      <c r="AT1134" s="111" t="s">
        <v>97</v>
      </c>
      <c r="AU1134" s="111" t="s">
        <v>46</v>
      </c>
      <c r="AV1134" s="7" t="s">
        <v>46</v>
      </c>
      <c r="AW1134" s="7" t="s">
        <v>22</v>
      </c>
      <c r="AX1134" s="7" t="s">
        <v>43</v>
      </c>
      <c r="AY1134" s="111" t="s">
        <v>86</v>
      </c>
    </row>
    <row r="1135" spans="2:65" s="1" customFormat="1" ht="36" customHeight="1">
      <c r="B1135" s="93"/>
      <c r="C1135" s="94" t="s">
        <v>1303</v>
      </c>
      <c r="D1135" s="94" t="s">
        <v>88</v>
      </c>
      <c r="E1135" s="95" t="s">
        <v>1063</v>
      </c>
      <c r="F1135" s="96" t="s">
        <v>1304</v>
      </c>
      <c r="G1135" s="97" t="s">
        <v>171</v>
      </c>
      <c r="H1135" s="98">
        <v>1</v>
      </c>
      <c r="I1135" s="99"/>
      <c r="J1135" s="100">
        <f>ROUND(I1135*H1135,2)</f>
        <v>0</v>
      </c>
      <c r="K1135" s="96" t="s">
        <v>0</v>
      </c>
      <c r="L1135" s="18"/>
      <c r="M1135" s="101" t="s">
        <v>0</v>
      </c>
      <c r="N1135" s="102" t="s">
        <v>30</v>
      </c>
      <c r="O1135" s="26"/>
      <c r="P1135" s="103">
        <f>O1135*H1135</f>
        <v>0</v>
      </c>
      <c r="Q1135" s="103">
        <v>0</v>
      </c>
      <c r="R1135" s="103">
        <f>Q1135*H1135</f>
        <v>0</v>
      </c>
      <c r="S1135" s="103">
        <v>0</v>
      </c>
      <c r="T1135" s="104">
        <f>S1135*H1135</f>
        <v>0</v>
      </c>
      <c r="AR1135" s="105" t="s">
        <v>176</v>
      </c>
      <c r="AT1135" s="105" t="s">
        <v>88</v>
      </c>
      <c r="AU1135" s="105" t="s">
        <v>46</v>
      </c>
      <c r="AY1135" s="9" t="s">
        <v>86</v>
      </c>
      <c r="BE1135" s="106">
        <f>IF(N1135="základní",J1135,0)</f>
        <v>0</v>
      </c>
      <c r="BF1135" s="106">
        <f>IF(N1135="snížená",J1135,0)</f>
        <v>0</v>
      </c>
      <c r="BG1135" s="106">
        <f>IF(N1135="zákl. přenesená",J1135,0)</f>
        <v>0</v>
      </c>
      <c r="BH1135" s="106">
        <f>IF(N1135="sníž. přenesená",J1135,0)</f>
        <v>0</v>
      </c>
      <c r="BI1135" s="106">
        <f>IF(N1135="nulová",J1135,0)</f>
        <v>0</v>
      </c>
      <c r="BJ1135" s="9" t="s">
        <v>44</v>
      </c>
      <c r="BK1135" s="106">
        <f>ROUND(I1135*H1135,2)</f>
        <v>0</v>
      </c>
      <c r="BL1135" s="9" t="s">
        <v>176</v>
      </c>
      <c r="BM1135" s="105" t="s">
        <v>1305</v>
      </c>
    </row>
    <row r="1136" spans="2:47" s="1" customFormat="1" ht="19.5">
      <c r="B1136" s="18"/>
      <c r="D1136" s="107" t="s">
        <v>95</v>
      </c>
      <c r="F1136" s="108" t="s">
        <v>1304</v>
      </c>
      <c r="I1136" s="38"/>
      <c r="L1136" s="18"/>
      <c r="M1136" s="109"/>
      <c r="N1136" s="26"/>
      <c r="O1136" s="26"/>
      <c r="P1136" s="26"/>
      <c r="Q1136" s="26"/>
      <c r="R1136" s="26"/>
      <c r="S1136" s="26"/>
      <c r="T1136" s="27"/>
      <c r="AT1136" s="9" t="s">
        <v>95</v>
      </c>
      <c r="AU1136" s="9" t="s">
        <v>46</v>
      </c>
    </row>
    <row r="1137" spans="2:47" s="1" customFormat="1" ht="292.5">
      <c r="B1137" s="18"/>
      <c r="D1137" s="107" t="s">
        <v>239</v>
      </c>
      <c r="F1137" s="128" t="s">
        <v>834</v>
      </c>
      <c r="I1137" s="38"/>
      <c r="L1137" s="18"/>
      <c r="M1137" s="109"/>
      <c r="N1137" s="26"/>
      <c r="O1137" s="26"/>
      <c r="P1137" s="26"/>
      <c r="Q1137" s="26"/>
      <c r="R1137" s="26"/>
      <c r="S1137" s="26"/>
      <c r="T1137" s="27"/>
      <c r="AT1137" s="9" t="s">
        <v>239</v>
      </c>
      <c r="AU1137" s="9" t="s">
        <v>46</v>
      </c>
    </row>
    <row r="1138" spans="2:51" s="7" customFormat="1" ht="12">
      <c r="B1138" s="110"/>
      <c r="D1138" s="107" t="s">
        <v>97</v>
      </c>
      <c r="E1138" s="111" t="s">
        <v>0</v>
      </c>
      <c r="F1138" s="112" t="s">
        <v>745</v>
      </c>
      <c r="H1138" s="113">
        <v>1</v>
      </c>
      <c r="I1138" s="114"/>
      <c r="L1138" s="110"/>
      <c r="M1138" s="115"/>
      <c r="N1138" s="116"/>
      <c r="O1138" s="116"/>
      <c r="P1138" s="116"/>
      <c r="Q1138" s="116"/>
      <c r="R1138" s="116"/>
      <c r="S1138" s="116"/>
      <c r="T1138" s="117"/>
      <c r="AT1138" s="111" t="s">
        <v>97</v>
      </c>
      <c r="AU1138" s="111" t="s">
        <v>46</v>
      </c>
      <c r="AV1138" s="7" t="s">
        <v>46</v>
      </c>
      <c r="AW1138" s="7" t="s">
        <v>22</v>
      </c>
      <c r="AX1138" s="7" t="s">
        <v>43</v>
      </c>
      <c r="AY1138" s="111" t="s">
        <v>86</v>
      </c>
    </row>
    <row r="1139" spans="2:65" s="1" customFormat="1" ht="36" customHeight="1">
      <c r="B1139" s="93"/>
      <c r="C1139" s="94" t="s">
        <v>1306</v>
      </c>
      <c r="D1139" s="94" t="s">
        <v>88</v>
      </c>
      <c r="E1139" s="95" t="s">
        <v>1067</v>
      </c>
      <c r="F1139" s="96" t="s">
        <v>1307</v>
      </c>
      <c r="G1139" s="97" t="s">
        <v>171</v>
      </c>
      <c r="H1139" s="98">
        <v>1</v>
      </c>
      <c r="I1139" s="99"/>
      <c r="J1139" s="100">
        <f>ROUND(I1139*H1139,2)</f>
        <v>0</v>
      </c>
      <c r="K1139" s="96" t="s">
        <v>0</v>
      </c>
      <c r="L1139" s="18"/>
      <c r="M1139" s="101" t="s">
        <v>0</v>
      </c>
      <c r="N1139" s="102" t="s">
        <v>30</v>
      </c>
      <c r="O1139" s="26"/>
      <c r="P1139" s="103">
        <f>O1139*H1139</f>
        <v>0</v>
      </c>
      <c r="Q1139" s="103">
        <v>0</v>
      </c>
      <c r="R1139" s="103">
        <f>Q1139*H1139</f>
        <v>0</v>
      </c>
      <c r="S1139" s="103">
        <v>0</v>
      </c>
      <c r="T1139" s="104">
        <f>S1139*H1139</f>
        <v>0</v>
      </c>
      <c r="AR1139" s="105" t="s">
        <v>176</v>
      </c>
      <c r="AT1139" s="105" t="s">
        <v>88</v>
      </c>
      <c r="AU1139" s="105" t="s">
        <v>46</v>
      </c>
      <c r="AY1139" s="9" t="s">
        <v>86</v>
      </c>
      <c r="BE1139" s="106">
        <f>IF(N1139="základní",J1139,0)</f>
        <v>0</v>
      </c>
      <c r="BF1139" s="106">
        <f>IF(N1139="snížená",J1139,0)</f>
        <v>0</v>
      </c>
      <c r="BG1139" s="106">
        <f>IF(N1139="zákl. přenesená",J1139,0)</f>
        <v>0</v>
      </c>
      <c r="BH1139" s="106">
        <f>IF(N1139="sníž. přenesená",J1139,0)</f>
        <v>0</v>
      </c>
      <c r="BI1139" s="106">
        <f>IF(N1139="nulová",J1139,0)</f>
        <v>0</v>
      </c>
      <c r="BJ1139" s="9" t="s">
        <v>44</v>
      </c>
      <c r="BK1139" s="106">
        <f>ROUND(I1139*H1139,2)</f>
        <v>0</v>
      </c>
      <c r="BL1139" s="9" t="s">
        <v>176</v>
      </c>
      <c r="BM1139" s="105" t="s">
        <v>1308</v>
      </c>
    </row>
    <row r="1140" spans="2:47" s="1" customFormat="1" ht="19.5">
      <c r="B1140" s="18"/>
      <c r="D1140" s="107" t="s">
        <v>95</v>
      </c>
      <c r="F1140" s="108" t="s">
        <v>1307</v>
      </c>
      <c r="I1140" s="38"/>
      <c r="L1140" s="18"/>
      <c r="M1140" s="109"/>
      <c r="N1140" s="26"/>
      <c r="O1140" s="26"/>
      <c r="P1140" s="26"/>
      <c r="Q1140" s="26"/>
      <c r="R1140" s="26"/>
      <c r="S1140" s="26"/>
      <c r="T1140" s="27"/>
      <c r="AT1140" s="9" t="s">
        <v>95</v>
      </c>
      <c r="AU1140" s="9" t="s">
        <v>46</v>
      </c>
    </row>
    <row r="1141" spans="2:47" s="1" customFormat="1" ht="292.5">
      <c r="B1141" s="18"/>
      <c r="D1141" s="107" t="s">
        <v>239</v>
      </c>
      <c r="F1141" s="128" t="s">
        <v>834</v>
      </c>
      <c r="I1141" s="38"/>
      <c r="L1141" s="18"/>
      <c r="M1141" s="109"/>
      <c r="N1141" s="26"/>
      <c r="O1141" s="26"/>
      <c r="P1141" s="26"/>
      <c r="Q1141" s="26"/>
      <c r="R1141" s="26"/>
      <c r="S1141" s="26"/>
      <c r="T1141" s="27"/>
      <c r="AT1141" s="9" t="s">
        <v>239</v>
      </c>
      <c r="AU1141" s="9" t="s">
        <v>46</v>
      </c>
    </row>
    <row r="1142" spans="2:51" s="7" customFormat="1" ht="12">
      <c r="B1142" s="110"/>
      <c r="D1142" s="107" t="s">
        <v>97</v>
      </c>
      <c r="E1142" s="111" t="s">
        <v>0</v>
      </c>
      <c r="F1142" s="112" t="s">
        <v>746</v>
      </c>
      <c r="H1142" s="113">
        <v>1</v>
      </c>
      <c r="I1142" s="114"/>
      <c r="L1142" s="110"/>
      <c r="M1142" s="115"/>
      <c r="N1142" s="116"/>
      <c r="O1142" s="116"/>
      <c r="P1142" s="116"/>
      <c r="Q1142" s="116"/>
      <c r="R1142" s="116"/>
      <c r="S1142" s="116"/>
      <c r="T1142" s="117"/>
      <c r="AT1142" s="111" t="s">
        <v>97</v>
      </c>
      <c r="AU1142" s="111" t="s">
        <v>46</v>
      </c>
      <c r="AV1142" s="7" t="s">
        <v>46</v>
      </c>
      <c r="AW1142" s="7" t="s">
        <v>22</v>
      </c>
      <c r="AX1142" s="7" t="s">
        <v>43</v>
      </c>
      <c r="AY1142" s="111" t="s">
        <v>86</v>
      </c>
    </row>
    <row r="1143" spans="2:65" s="1" customFormat="1" ht="36" customHeight="1">
      <c r="B1143" s="93"/>
      <c r="C1143" s="94" t="s">
        <v>1309</v>
      </c>
      <c r="D1143" s="94" t="s">
        <v>88</v>
      </c>
      <c r="E1143" s="95" t="s">
        <v>1071</v>
      </c>
      <c r="F1143" s="96" t="s">
        <v>1310</v>
      </c>
      <c r="G1143" s="97" t="s">
        <v>171</v>
      </c>
      <c r="H1143" s="98">
        <v>1</v>
      </c>
      <c r="I1143" s="99"/>
      <c r="J1143" s="100">
        <f>ROUND(I1143*H1143,2)</f>
        <v>0</v>
      </c>
      <c r="K1143" s="96" t="s">
        <v>0</v>
      </c>
      <c r="L1143" s="18"/>
      <c r="M1143" s="101" t="s">
        <v>0</v>
      </c>
      <c r="N1143" s="102" t="s">
        <v>30</v>
      </c>
      <c r="O1143" s="26"/>
      <c r="P1143" s="103">
        <f>O1143*H1143</f>
        <v>0</v>
      </c>
      <c r="Q1143" s="103">
        <v>0</v>
      </c>
      <c r="R1143" s="103">
        <f>Q1143*H1143</f>
        <v>0</v>
      </c>
      <c r="S1143" s="103">
        <v>0</v>
      </c>
      <c r="T1143" s="104">
        <f>S1143*H1143</f>
        <v>0</v>
      </c>
      <c r="AR1143" s="105" t="s">
        <v>176</v>
      </c>
      <c r="AT1143" s="105" t="s">
        <v>88</v>
      </c>
      <c r="AU1143" s="105" t="s">
        <v>46</v>
      </c>
      <c r="AY1143" s="9" t="s">
        <v>86</v>
      </c>
      <c r="BE1143" s="106">
        <f>IF(N1143="základní",J1143,0)</f>
        <v>0</v>
      </c>
      <c r="BF1143" s="106">
        <f>IF(N1143="snížená",J1143,0)</f>
        <v>0</v>
      </c>
      <c r="BG1143" s="106">
        <f>IF(N1143="zákl. přenesená",J1143,0)</f>
        <v>0</v>
      </c>
      <c r="BH1143" s="106">
        <f>IF(N1143="sníž. přenesená",J1143,0)</f>
        <v>0</v>
      </c>
      <c r="BI1143" s="106">
        <f>IF(N1143="nulová",J1143,0)</f>
        <v>0</v>
      </c>
      <c r="BJ1143" s="9" t="s">
        <v>44</v>
      </c>
      <c r="BK1143" s="106">
        <f>ROUND(I1143*H1143,2)</f>
        <v>0</v>
      </c>
      <c r="BL1143" s="9" t="s">
        <v>176</v>
      </c>
      <c r="BM1143" s="105" t="s">
        <v>1311</v>
      </c>
    </row>
    <row r="1144" spans="2:47" s="1" customFormat="1" ht="19.5">
      <c r="B1144" s="18"/>
      <c r="D1144" s="107" t="s">
        <v>95</v>
      </c>
      <c r="F1144" s="108" t="s">
        <v>1310</v>
      </c>
      <c r="I1144" s="38"/>
      <c r="L1144" s="18"/>
      <c r="M1144" s="109"/>
      <c r="N1144" s="26"/>
      <c r="O1144" s="26"/>
      <c r="P1144" s="26"/>
      <c r="Q1144" s="26"/>
      <c r="R1144" s="26"/>
      <c r="S1144" s="26"/>
      <c r="T1144" s="27"/>
      <c r="AT1144" s="9" t="s">
        <v>95</v>
      </c>
      <c r="AU1144" s="9" t="s">
        <v>46</v>
      </c>
    </row>
    <row r="1145" spans="2:47" s="1" customFormat="1" ht="292.5">
      <c r="B1145" s="18"/>
      <c r="D1145" s="107" t="s">
        <v>239</v>
      </c>
      <c r="F1145" s="128" t="s">
        <v>834</v>
      </c>
      <c r="I1145" s="38"/>
      <c r="L1145" s="18"/>
      <c r="M1145" s="109"/>
      <c r="N1145" s="26"/>
      <c r="O1145" s="26"/>
      <c r="P1145" s="26"/>
      <c r="Q1145" s="26"/>
      <c r="R1145" s="26"/>
      <c r="S1145" s="26"/>
      <c r="T1145" s="27"/>
      <c r="AT1145" s="9" t="s">
        <v>239</v>
      </c>
      <c r="AU1145" s="9" t="s">
        <v>46</v>
      </c>
    </row>
    <row r="1146" spans="2:51" s="7" customFormat="1" ht="12">
      <c r="B1146" s="110"/>
      <c r="D1146" s="107" t="s">
        <v>97</v>
      </c>
      <c r="E1146" s="111" t="s">
        <v>0</v>
      </c>
      <c r="F1146" s="112" t="s">
        <v>747</v>
      </c>
      <c r="H1146" s="113">
        <v>1</v>
      </c>
      <c r="I1146" s="114"/>
      <c r="L1146" s="110"/>
      <c r="M1146" s="115"/>
      <c r="N1146" s="116"/>
      <c r="O1146" s="116"/>
      <c r="P1146" s="116"/>
      <c r="Q1146" s="116"/>
      <c r="R1146" s="116"/>
      <c r="S1146" s="116"/>
      <c r="T1146" s="117"/>
      <c r="AT1146" s="111" t="s">
        <v>97</v>
      </c>
      <c r="AU1146" s="111" t="s">
        <v>46</v>
      </c>
      <c r="AV1146" s="7" t="s">
        <v>46</v>
      </c>
      <c r="AW1146" s="7" t="s">
        <v>22</v>
      </c>
      <c r="AX1146" s="7" t="s">
        <v>43</v>
      </c>
      <c r="AY1146" s="111" t="s">
        <v>86</v>
      </c>
    </row>
    <row r="1147" spans="2:65" s="1" customFormat="1" ht="36" customHeight="1">
      <c r="B1147" s="93"/>
      <c r="C1147" s="94" t="s">
        <v>1312</v>
      </c>
      <c r="D1147" s="94" t="s">
        <v>88</v>
      </c>
      <c r="E1147" s="95" t="s">
        <v>1075</v>
      </c>
      <c r="F1147" s="96" t="s">
        <v>1313</v>
      </c>
      <c r="G1147" s="97" t="s">
        <v>171</v>
      </c>
      <c r="H1147" s="98">
        <v>1</v>
      </c>
      <c r="I1147" s="99"/>
      <c r="J1147" s="100">
        <f>ROUND(I1147*H1147,2)</f>
        <v>0</v>
      </c>
      <c r="K1147" s="96" t="s">
        <v>0</v>
      </c>
      <c r="L1147" s="18"/>
      <c r="M1147" s="101" t="s">
        <v>0</v>
      </c>
      <c r="N1147" s="102" t="s">
        <v>30</v>
      </c>
      <c r="O1147" s="26"/>
      <c r="P1147" s="103">
        <f>O1147*H1147</f>
        <v>0</v>
      </c>
      <c r="Q1147" s="103">
        <v>0</v>
      </c>
      <c r="R1147" s="103">
        <f>Q1147*H1147</f>
        <v>0</v>
      </c>
      <c r="S1147" s="103">
        <v>0</v>
      </c>
      <c r="T1147" s="104">
        <f>S1147*H1147</f>
        <v>0</v>
      </c>
      <c r="AR1147" s="105" t="s">
        <v>176</v>
      </c>
      <c r="AT1147" s="105" t="s">
        <v>88</v>
      </c>
      <c r="AU1147" s="105" t="s">
        <v>46</v>
      </c>
      <c r="AY1147" s="9" t="s">
        <v>86</v>
      </c>
      <c r="BE1147" s="106">
        <f>IF(N1147="základní",J1147,0)</f>
        <v>0</v>
      </c>
      <c r="BF1147" s="106">
        <f>IF(N1147="snížená",J1147,0)</f>
        <v>0</v>
      </c>
      <c r="BG1147" s="106">
        <f>IF(N1147="zákl. přenesená",J1147,0)</f>
        <v>0</v>
      </c>
      <c r="BH1147" s="106">
        <f>IF(N1147="sníž. přenesená",J1147,0)</f>
        <v>0</v>
      </c>
      <c r="BI1147" s="106">
        <f>IF(N1147="nulová",J1147,0)</f>
        <v>0</v>
      </c>
      <c r="BJ1147" s="9" t="s">
        <v>44</v>
      </c>
      <c r="BK1147" s="106">
        <f>ROUND(I1147*H1147,2)</f>
        <v>0</v>
      </c>
      <c r="BL1147" s="9" t="s">
        <v>176</v>
      </c>
      <c r="BM1147" s="105" t="s">
        <v>1314</v>
      </c>
    </row>
    <row r="1148" spans="2:47" s="1" customFormat="1" ht="19.5">
      <c r="B1148" s="18"/>
      <c r="D1148" s="107" t="s">
        <v>95</v>
      </c>
      <c r="F1148" s="108" t="s">
        <v>1313</v>
      </c>
      <c r="I1148" s="38"/>
      <c r="L1148" s="18"/>
      <c r="M1148" s="109"/>
      <c r="N1148" s="26"/>
      <c r="O1148" s="26"/>
      <c r="P1148" s="26"/>
      <c r="Q1148" s="26"/>
      <c r="R1148" s="26"/>
      <c r="S1148" s="26"/>
      <c r="T1148" s="27"/>
      <c r="AT1148" s="9" t="s">
        <v>95</v>
      </c>
      <c r="AU1148" s="9" t="s">
        <v>46</v>
      </c>
    </row>
    <row r="1149" spans="2:47" s="1" customFormat="1" ht="292.5">
      <c r="B1149" s="18"/>
      <c r="D1149" s="107" t="s">
        <v>239</v>
      </c>
      <c r="F1149" s="128" t="s">
        <v>834</v>
      </c>
      <c r="I1149" s="38"/>
      <c r="L1149" s="18"/>
      <c r="M1149" s="109"/>
      <c r="N1149" s="26"/>
      <c r="O1149" s="26"/>
      <c r="P1149" s="26"/>
      <c r="Q1149" s="26"/>
      <c r="R1149" s="26"/>
      <c r="S1149" s="26"/>
      <c r="T1149" s="27"/>
      <c r="AT1149" s="9" t="s">
        <v>239</v>
      </c>
      <c r="AU1149" s="9" t="s">
        <v>46</v>
      </c>
    </row>
    <row r="1150" spans="2:51" s="7" customFormat="1" ht="12">
      <c r="B1150" s="110"/>
      <c r="D1150" s="107" t="s">
        <v>97</v>
      </c>
      <c r="E1150" s="111" t="s">
        <v>0</v>
      </c>
      <c r="F1150" s="112" t="s">
        <v>748</v>
      </c>
      <c r="H1150" s="113">
        <v>1</v>
      </c>
      <c r="I1150" s="114"/>
      <c r="L1150" s="110"/>
      <c r="M1150" s="115"/>
      <c r="N1150" s="116"/>
      <c r="O1150" s="116"/>
      <c r="P1150" s="116"/>
      <c r="Q1150" s="116"/>
      <c r="R1150" s="116"/>
      <c r="S1150" s="116"/>
      <c r="T1150" s="117"/>
      <c r="AT1150" s="111" t="s">
        <v>97</v>
      </c>
      <c r="AU1150" s="111" t="s">
        <v>46</v>
      </c>
      <c r="AV1150" s="7" t="s">
        <v>46</v>
      </c>
      <c r="AW1150" s="7" t="s">
        <v>22</v>
      </c>
      <c r="AX1150" s="7" t="s">
        <v>43</v>
      </c>
      <c r="AY1150" s="111" t="s">
        <v>86</v>
      </c>
    </row>
    <row r="1151" spans="2:65" s="1" customFormat="1" ht="36" customHeight="1">
      <c r="B1151" s="93"/>
      <c r="C1151" s="94" t="s">
        <v>1315</v>
      </c>
      <c r="D1151" s="94" t="s">
        <v>88</v>
      </c>
      <c r="E1151" s="95" t="s">
        <v>1079</v>
      </c>
      <c r="F1151" s="96" t="s">
        <v>1316</v>
      </c>
      <c r="G1151" s="97" t="s">
        <v>171</v>
      </c>
      <c r="H1151" s="98">
        <v>1</v>
      </c>
      <c r="I1151" s="99"/>
      <c r="J1151" s="100">
        <f>ROUND(I1151*H1151,2)</f>
        <v>0</v>
      </c>
      <c r="K1151" s="96" t="s">
        <v>0</v>
      </c>
      <c r="L1151" s="18"/>
      <c r="M1151" s="101" t="s">
        <v>0</v>
      </c>
      <c r="N1151" s="102" t="s">
        <v>30</v>
      </c>
      <c r="O1151" s="26"/>
      <c r="P1151" s="103">
        <f>O1151*H1151</f>
        <v>0</v>
      </c>
      <c r="Q1151" s="103">
        <v>0</v>
      </c>
      <c r="R1151" s="103">
        <f>Q1151*H1151</f>
        <v>0</v>
      </c>
      <c r="S1151" s="103">
        <v>0</v>
      </c>
      <c r="T1151" s="104">
        <f>S1151*H1151</f>
        <v>0</v>
      </c>
      <c r="AR1151" s="105" t="s">
        <v>176</v>
      </c>
      <c r="AT1151" s="105" t="s">
        <v>88</v>
      </c>
      <c r="AU1151" s="105" t="s">
        <v>46</v>
      </c>
      <c r="AY1151" s="9" t="s">
        <v>86</v>
      </c>
      <c r="BE1151" s="106">
        <f>IF(N1151="základní",J1151,0)</f>
        <v>0</v>
      </c>
      <c r="BF1151" s="106">
        <f>IF(N1151="snížená",J1151,0)</f>
        <v>0</v>
      </c>
      <c r="BG1151" s="106">
        <f>IF(N1151="zákl. přenesená",J1151,0)</f>
        <v>0</v>
      </c>
      <c r="BH1151" s="106">
        <f>IF(N1151="sníž. přenesená",J1151,0)</f>
        <v>0</v>
      </c>
      <c r="BI1151" s="106">
        <f>IF(N1151="nulová",J1151,0)</f>
        <v>0</v>
      </c>
      <c r="BJ1151" s="9" t="s">
        <v>44</v>
      </c>
      <c r="BK1151" s="106">
        <f>ROUND(I1151*H1151,2)</f>
        <v>0</v>
      </c>
      <c r="BL1151" s="9" t="s">
        <v>176</v>
      </c>
      <c r="BM1151" s="105" t="s">
        <v>1317</v>
      </c>
    </row>
    <row r="1152" spans="2:47" s="1" customFormat="1" ht="19.5">
      <c r="B1152" s="18"/>
      <c r="D1152" s="107" t="s">
        <v>95</v>
      </c>
      <c r="F1152" s="108" t="s">
        <v>1316</v>
      </c>
      <c r="I1152" s="38"/>
      <c r="L1152" s="18"/>
      <c r="M1152" s="109"/>
      <c r="N1152" s="26"/>
      <c r="O1152" s="26"/>
      <c r="P1152" s="26"/>
      <c r="Q1152" s="26"/>
      <c r="R1152" s="26"/>
      <c r="S1152" s="26"/>
      <c r="T1152" s="27"/>
      <c r="AT1152" s="9" t="s">
        <v>95</v>
      </c>
      <c r="AU1152" s="9" t="s">
        <v>46</v>
      </c>
    </row>
    <row r="1153" spans="2:47" s="1" customFormat="1" ht="292.5">
      <c r="B1153" s="18"/>
      <c r="D1153" s="107" t="s">
        <v>239</v>
      </c>
      <c r="F1153" s="128" t="s">
        <v>834</v>
      </c>
      <c r="I1153" s="38"/>
      <c r="L1153" s="18"/>
      <c r="M1153" s="109"/>
      <c r="N1153" s="26"/>
      <c r="O1153" s="26"/>
      <c r="P1153" s="26"/>
      <c r="Q1153" s="26"/>
      <c r="R1153" s="26"/>
      <c r="S1153" s="26"/>
      <c r="T1153" s="27"/>
      <c r="AT1153" s="9" t="s">
        <v>239</v>
      </c>
      <c r="AU1153" s="9" t="s">
        <v>46</v>
      </c>
    </row>
    <row r="1154" spans="2:51" s="7" customFormat="1" ht="12">
      <c r="B1154" s="110"/>
      <c r="D1154" s="107" t="s">
        <v>97</v>
      </c>
      <c r="E1154" s="111" t="s">
        <v>0</v>
      </c>
      <c r="F1154" s="112" t="s">
        <v>749</v>
      </c>
      <c r="H1154" s="113">
        <v>1</v>
      </c>
      <c r="I1154" s="114"/>
      <c r="L1154" s="110"/>
      <c r="M1154" s="115"/>
      <c r="N1154" s="116"/>
      <c r="O1154" s="116"/>
      <c r="P1154" s="116"/>
      <c r="Q1154" s="116"/>
      <c r="R1154" s="116"/>
      <c r="S1154" s="116"/>
      <c r="T1154" s="117"/>
      <c r="AT1154" s="111" t="s">
        <v>97</v>
      </c>
      <c r="AU1154" s="111" t="s">
        <v>46</v>
      </c>
      <c r="AV1154" s="7" t="s">
        <v>46</v>
      </c>
      <c r="AW1154" s="7" t="s">
        <v>22</v>
      </c>
      <c r="AX1154" s="7" t="s">
        <v>43</v>
      </c>
      <c r="AY1154" s="111" t="s">
        <v>86</v>
      </c>
    </row>
    <row r="1155" spans="2:65" s="1" customFormat="1" ht="36" customHeight="1">
      <c r="B1155" s="93"/>
      <c r="C1155" s="94" t="s">
        <v>1318</v>
      </c>
      <c r="D1155" s="94" t="s">
        <v>88</v>
      </c>
      <c r="E1155" s="95" t="s">
        <v>1083</v>
      </c>
      <c r="F1155" s="96" t="s">
        <v>1319</v>
      </c>
      <c r="G1155" s="97" t="s">
        <v>171</v>
      </c>
      <c r="H1155" s="98">
        <v>1</v>
      </c>
      <c r="I1155" s="99"/>
      <c r="J1155" s="100">
        <f>ROUND(I1155*H1155,2)</f>
        <v>0</v>
      </c>
      <c r="K1155" s="96" t="s">
        <v>0</v>
      </c>
      <c r="L1155" s="18"/>
      <c r="M1155" s="101" t="s">
        <v>0</v>
      </c>
      <c r="N1155" s="102" t="s">
        <v>30</v>
      </c>
      <c r="O1155" s="26"/>
      <c r="P1155" s="103">
        <f>O1155*H1155</f>
        <v>0</v>
      </c>
      <c r="Q1155" s="103">
        <v>0</v>
      </c>
      <c r="R1155" s="103">
        <f>Q1155*H1155</f>
        <v>0</v>
      </c>
      <c r="S1155" s="103">
        <v>0</v>
      </c>
      <c r="T1155" s="104">
        <f>S1155*H1155</f>
        <v>0</v>
      </c>
      <c r="AR1155" s="105" t="s">
        <v>176</v>
      </c>
      <c r="AT1155" s="105" t="s">
        <v>88</v>
      </c>
      <c r="AU1155" s="105" t="s">
        <v>46</v>
      </c>
      <c r="AY1155" s="9" t="s">
        <v>86</v>
      </c>
      <c r="BE1155" s="106">
        <f>IF(N1155="základní",J1155,0)</f>
        <v>0</v>
      </c>
      <c r="BF1155" s="106">
        <f>IF(N1155="snížená",J1155,0)</f>
        <v>0</v>
      </c>
      <c r="BG1155" s="106">
        <f>IF(N1155="zákl. přenesená",J1155,0)</f>
        <v>0</v>
      </c>
      <c r="BH1155" s="106">
        <f>IF(N1155="sníž. přenesená",J1155,0)</f>
        <v>0</v>
      </c>
      <c r="BI1155" s="106">
        <f>IF(N1155="nulová",J1155,0)</f>
        <v>0</v>
      </c>
      <c r="BJ1155" s="9" t="s">
        <v>44</v>
      </c>
      <c r="BK1155" s="106">
        <f>ROUND(I1155*H1155,2)</f>
        <v>0</v>
      </c>
      <c r="BL1155" s="9" t="s">
        <v>176</v>
      </c>
      <c r="BM1155" s="105" t="s">
        <v>1320</v>
      </c>
    </row>
    <row r="1156" spans="2:47" s="1" customFormat="1" ht="19.5">
      <c r="B1156" s="18"/>
      <c r="D1156" s="107" t="s">
        <v>95</v>
      </c>
      <c r="F1156" s="108" t="s">
        <v>1319</v>
      </c>
      <c r="I1156" s="38"/>
      <c r="L1156" s="18"/>
      <c r="M1156" s="109"/>
      <c r="N1156" s="26"/>
      <c r="O1156" s="26"/>
      <c r="P1156" s="26"/>
      <c r="Q1156" s="26"/>
      <c r="R1156" s="26"/>
      <c r="S1156" s="26"/>
      <c r="T1156" s="27"/>
      <c r="AT1156" s="9" t="s">
        <v>95</v>
      </c>
      <c r="AU1156" s="9" t="s">
        <v>46</v>
      </c>
    </row>
    <row r="1157" spans="2:47" s="1" customFormat="1" ht="292.5">
      <c r="B1157" s="18"/>
      <c r="D1157" s="107" t="s">
        <v>239</v>
      </c>
      <c r="F1157" s="128" t="s">
        <v>834</v>
      </c>
      <c r="I1157" s="38"/>
      <c r="L1157" s="18"/>
      <c r="M1157" s="109"/>
      <c r="N1157" s="26"/>
      <c r="O1157" s="26"/>
      <c r="P1157" s="26"/>
      <c r="Q1157" s="26"/>
      <c r="R1157" s="26"/>
      <c r="S1157" s="26"/>
      <c r="T1157" s="27"/>
      <c r="AT1157" s="9" t="s">
        <v>239</v>
      </c>
      <c r="AU1157" s="9" t="s">
        <v>46</v>
      </c>
    </row>
    <row r="1158" spans="2:51" s="7" customFormat="1" ht="12">
      <c r="B1158" s="110"/>
      <c r="D1158" s="107" t="s">
        <v>97</v>
      </c>
      <c r="E1158" s="111" t="s">
        <v>0</v>
      </c>
      <c r="F1158" s="112" t="s">
        <v>750</v>
      </c>
      <c r="H1158" s="113">
        <v>1</v>
      </c>
      <c r="I1158" s="114"/>
      <c r="L1158" s="110"/>
      <c r="M1158" s="115"/>
      <c r="N1158" s="116"/>
      <c r="O1158" s="116"/>
      <c r="P1158" s="116"/>
      <c r="Q1158" s="116"/>
      <c r="R1158" s="116"/>
      <c r="S1158" s="116"/>
      <c r="T1158" s="117"/>
      <c r="AT1158" s="111" t="s">
        <v>97</v>
      </c>
      <c r="AU1158" s="111" t="s">
        <v>46</v>
      </c>
      <c r="AV1158" s="7" t="s">
        <v>46</v>
      </c>
      <c r="AW1158" s="7" t="s">
        <v>22</v>
      </c>
      <c r="AX1158" s="7" t="s">
        <v>43</v>
      </c>
      <c r="AY1158" s="111" t="s">
        <v>86</v>
      </c>
    </row>
    <row r="1159" spans="2:65" s="1" customFormat="1" ht="36" customHeight="1">
      <c r="B1159" s="93"/>
      <c r="C1159" s="94" t="s">
        <v>1321</v>
      </c>
      <c r="D1159" s="94" t="s">
        <v>88</v>
      </c>
      <c r="E1159" s="95" t="s">
        <v>1087</v>
      </c>
      <c r="F1159" s="96" t="s">
        <v>1322</v>
      </c>
      <c r="G1159" s="97" t="s">
        <v>171</v>
      </c>
      <c r="H1159" s="98">
        <v>1</v>
      </c>
      <c r="I1159" s="99"/>
      <c r="J1159" s="100">
        <f>ROUND(I1159*H1159,2)</f>
        <v>0</v>
      </c>
      <c r="K1159" s="96" t="s">
        <v>0</v>
      </c>
      <c r="L1159" s="18"/>
      <c r="M1159" s="101" t="s">
        <v>0</v>
      </c>
      <c r="N1159" s="102" t="s">
        <v>30</v>
      </c>
      <c r="O1159" s="26"/>
      <c r="P1159" s="103">
        <f>O1159*H1159</f>
        <v>0</v>
      </c>
      <c r="Q1159" s="103">
        <v>0</v>
      </c>
      <c r="R1159" s="103">
        <f>Q1159*H1159</f>
        <v>0</v>
      </c>
      <c r="S1159" s="103">
        <v>0</v>
      </c>
      <c r="T1159" s="104">
        <f>S1159*H1159</f>
        <v>0</v>
      </c>
      <c r="AR1159" s="105" t="s">
        <v>176</v>
      </c>
      <c r="AT1159" s="105" t="s">
        <v>88</v>
      </c>
      <c r="AU1159" s="105" t="s">
        <v>46</v>
      </c>
      <c r="AY1159" s="9" t="s">
        <v>86</v>
      </c>
      <c r="BE1159" s="106">
        <f>IF(N1159="základní",J1159,0)</f>
        <v>0</v>
      </c>
      <c r="BF1159" s="106">
        <f>IF(N1159="snížená",J1159,0)</f>
        <v>0</v>
      </c>
      <c r="BG1159" s="106">
        <f>IF(N1159="zákl. přenesená",J1159,0)</f>
        <v>0</v>
      </c>
      <c r="BH1159" s="106">
        <f>IF(N1159="sníž. přenesená",J1159,0)</f>
        <v>0</v>
      </c>
      <c r="BI1159" s="106">
        <f>IF(N1159="nulová",J1159,0)</f>
        <v>0</v>
      </c>
      <c r="BJ1159" s="9" t="s">
        <v>44</v>
      </c>
      <c r="BK1159" s="106">
        <f>ROUND(I1159*H1159,2)</f>
        <v>0</v>
      </c>
      <c r="BL1159" s="9" t="s">
        <v>176</v>
      </c>
      <c r="BM1159" s="105" t="s">
        <v>1323</v>
      </c>
    </row>
    <row r="1160" spans="2:47" s="1" customFormat="1" ht="19.5">
      <c r="B1160" s="18"/>
      <c r="D1160" s="107" t="s">
        <v>95</v>
      </c>
      <c r="F1160" s="108" t="s">
        <v>1322</v>
      </c>
      <c r="I1160" s="38"/>
      <c r="L1160" s="18"/>
      <c r="M1160" s="109"/>
      <c r="N1160" s="26"/>
      <c r="O1160" s="26"/>
      <c r="P1160" s="26"/>
      <c r="Q1160" s="26"/>
      <c r="R1160" s="26"/>
      <c r="S1160" s="26"/>
      <c r="T1160" s="27"/>
      <c r="AT1160" s="9" t="s">
        <v>95</v>
      </c>
      <c r="AU1160" s="9" t="s">
        <v>46</v>
      </c>
    </row>
    <row r="1161" spans="2:47" s="1" customFormat="1" ht="292.5">
      <c r="B1161" s="18"/>
      <c r="D1161" s="107" t="s">
        <v>239</v>
      </c>
      <c r="F1161" s="128" t="s">
        <v>834</v>
      </c>
      <c r="I1161" s="38"/>
      <c r="L1161" s="18"/>
      <c r="M1161" s="109"/>
      <c r="N1161" s="26"/>
      <c r="O1161" s="26"/>
      <c r="P1161" s="26"/>
      <c r="Q1161" s="26"/>
      <c r="R1161" s="26"/>
      <c r="S1161" s="26"/>
      <c r="T1161" s="27"/>
      <c r="AT1161" s="9" t="s">
        <v>239</v>
      </c>
      <c r="AU1161" s="9" t="s">
        <v>46</v>
      </c>
    </row>
    <row r="1162" spans="2:51" s="7" customFormat="1" ht="12">
      <c r="B1162" s="110"/>
      <c r="D1162" s="107" t="s">
        <v>97</v>
      </c>
      <c r="E1162" s="111" t="s">
        <v>0</v>
      </c>
      <c r="F1162" s="112" t="s">
        <v>751</v>
      </c>
      <c r="H1162" s="113">
        <v>1</v>
      </c>
      <c r="I1162" s="114"/>
      <c r="L1162" s="110"/>
      <c r="M1162" s="115"/>
      <c r="N1162" s="116"/>
      <c r="O1162" s="116"/>
      <c r="P1162" s="116"/>
      <c r="Q1162" s="116"/>
      <c r="R1162" s="116"/>
      <c r="S1162" s="116"/>
      <c r="T1162" s="117"/>
      <c r="AT1162" s="111" t="s">
        <v>97</v>
      </c>
      <c r="AU1162" s="111" t="s">
        <v>46</v>
      </c>
      <c r="AV1162" s="7" t="s">
        <v>46</v>
      </c>
      <c r="AW1162" s="7" t="s">
        <v>22</v>
      </c>
      <c r="AX1162" s="7" t="s">
        <v>43</v>
      </c>
      <c r="AY1162" s="111" t="s">
        <v>86</v>
      </c>
    </row>
    <row r="1163" spans="2:65" s="1" customFormat="1" ht="36" customHeight="1">
      <c r="B1163" s="93"/>
      <c r="C1163" s="94" t="s">
        <v>1324</v>
      </c>
      <c r="D1163" s="94" t="s">
        <v>88</v>
      </c>
      <c r="E1163" s="95" t="s">
        <v>1091</v>
      </c>
      <c r="F1163" s="96" t="s">
        <v>1325</v>
      </c>
      <c r="G1163" s="97" t="s">
        <v>171</v>
      </c>
      <c r="H1163" s="98">
        <v>1</v>
      </c>
      <c r="I1163" s="99"/>
      <c r="J1163" s="100">
        <f>ROUND(I1163*H1163,2)</f>
        <v>0</v>
      </c>
      <c r="K1163" s="96" t="s">
        <v>0</v>
      </c>
      <c r="L1163" s="18"/>
      <c r="M1163" s="101" t="s">
        <v>0</v>
      </c>
      <c r="N1163" s="102" t="s">
        <v>30</v>
      </c>
      <c r="O1163" s="26"/>
      <c r="P1163" s="103">
        <f>O1163*H1163</f>
        <v>0</v>
      </c>
      <c r="Q1163" s="103">
        <v>0</v>
      </c>
      <c r="R1163" s="103">
        <f>Q1163*H1163</f>
        <v>0</v>
      </c>
      <c r="S1163" s="103">
        <v>0</v>
      </c>
      <c r="T1163" s="104">
        <f>S1163*H1163</f>
        <v>0</v>
      </c>
      <c r="AR1163" s="105" t="s">
        <v>176</v>
      </c>
      <c r="AT1163" s="105" t="s">
        <v>88</v>
      </c>
      <c r="AU1163" s="105" t="s">
        <v>46</v>
      </c>
      <c r="AY1163" s="9" t="s">
        <v>86</v>
      </c>
      <c r="BE1163" s="106">
        <f>IF(N1163="základní",J1163,0)</f>
        <v>0</v>
      </c>
      <c r="BF1163" s="106">
        <f>IF(N1163="snížená",J1163,0)</f>
        <v>0</v>
      </c>
      <c r="BG1163" s="106">
        <f>IF(N1163="zákl. přenesená",J1163,0)</f>
        <v>0</v>
      </c>
      <c r="BH1163" s="106">
        <f>IF(N1163="sníž. přenesená",J1163,0)</f>
        <v>0</v>
      </c>
      <c r="BI1163" s="106">
        <f>IF(N1163="nulová",J1163,0)</f>
        <v>0</v>
      </c>
      <c r="BJ1163" s="9" t="s">
        <v>44</v>
      </c>
      <c r="BK1163" s="106">
        <f>ROUND(I1163*H1163,2)</f>
        <v>0</v>
      </c>
      <c r="BL1163" s="9" t="s">
        <v>176</v>
      </c>
      <c r="BM1163" s="105" t="s">
        <v>1326</v>
      </c>
    </row>
    <row r="1164" spans="2:47" s="1" customFormat="1" ht="19.5">
      <c r="B1164" s="18"/>
      <c r="D1164" s="107" t="s">
        <v>95</v>
      </c>
      <c r="F1164" s="108" t="s">
        <v>1325</v>
      </c>
      <c r="I1164" s="38"/>
      <c r="L1164" s="18"/>
      <c r="M1164" s="109"/>
      <c r="N1164" s="26"/>
      <c r="O1164" s="26"/>
      <c r="P1164" s="26"/>
      <c r="Q1164" s="26"/>
      <c r="R1164" s="26"/>
      <c r="S1164" s="26"/>
      <c r="T1164" s="27"/>
      <c r="AT1164" s="9" t="s">
        <v>95</v>
      </c>
      <c r="AU1164" s="9" t="s">
        <v>46</v>
      </c>
    </row>
    <row r="1165" spans="2:47" s="1" customFormat="1" ht="292.5">
      <c r="B1165" s="18"/>
      <c r="D1165" s="107" t="s">
        <v>239</v>
      </c>
      <c r="F1165" s="128" t="s">
        <v>834</v>
      </c>
      <c r="I1165" s="38"/>
      <c r="L1165" s="18"/>
      <c r="M1165" s="109"/>
      <c r="N1165" s="26"/>
      <c r="O1165" s="26"/>
      <c r="P1165" s="26"/>
      <c r="Q1165" s="26"/>
      <c r="R1165" s="26"/>
      <c r="S1165" s="26"/>
      <c r="T1165" s="27"/>
      <c r="AT1165" s="9" t="s">
        <v>239</v>
      </c>
      <c r="AU1165" s="9" t="s">
        <v>46</v>
      </c>
    </row>
    <row r="1166" spans="2:51" s="7" customFormat="1" ht="12">
      <c r="B1166" s="110"/>
      <c r="D1166" s="107" t="s">
        <v>97</v>
      </c>
      <c r="E1166" s="111" t="s">
        <v>0</v>
      </c>
      <c r="F1166" s="112" t="s">
        <v>1327</v>
      </c>
      <c r="H1166" s="113">
        <v>1</v>
      </c>
      <c r="I1166" s="114"/>
      <c r="L1166" s="110"/>
      <c r="M1166" s="115"/>
      <c r="N1166" s="116"/>
      <c r="O1166" s="116"/>
      <c r="P1166" s="116"/>
      <c r="Q1166" s="116"/>
      <c r="R1166" s="116"/>
      <c r="S1166" s="116"/>
      <c r="T1166" s="117"/>
      <c r="AT1166" s="111" t="s">
        <v>97</v>
      </c>
      <c r="AU1166" s="111" t="s">
        <v>46</v>
      </c>
      <c r="AV1166" s="7" t="s">
        <v>46</v>
      </c>
      <c r="AW1166" s="7" t="s">
        <v>22</v>
      </c>
      <c r="AX1166" s="7" t="s">
        <v>43</v>
      </c>
      <c r="AY1166" s="111" t="s">
        <v>86</v>
      </c>
    </row>
    <row r="1167" spans="2:65" s="1" customFormat="1" ht="36" customHeight="1">
      <c r="B1167" s="93"/>
      <c r="C1167" s="94" t="s">
        <v>1328</v>
      </c>
      <c r="D1167" s="94" t="s">
        <v>88</v>
      </c>
      <c r="E1167" s="95" t="s">
        <v>1095</v>
      </c>
      <c r="F1167" s="96" t="s">
        <v>1329</v>
      </c>
      <c r="G1167" s="97" t="s">
        <v>171</v>
      </c>
      <c r="H1167" s="98">
        <v>1</v>
      </c>
      <c r="I1167" s="99"/>
      <c r="J1167" s="100">
        <f>ROUND(I1167*H1167,2)</f>
        <v>0</v>
      </c>
      <c r="K1167" s="96" t="s">
        <v>0</v>
      </c>
      <c r="L1167" s="18"/>
      <c r="M1167" s="101" t="s">
        <v>0</v>
      </c>
      <c r="N1167" s="102" t="s">
        <v>30</v>
      </c>
      <c r="O1167" s="26"/>
      <c r="P1167" s="103">
        <f>O1167*H1167</f>
        <v>0</v>
      </c>
      <c r="Q1167" s="103">
        <v>0</v>
      </c>
      <c r="R1167" s="103">
        <f>Q1167*H1167</f>
        <v>0</v>
      </c>
      <c r="S1167" s="103">
        <v>0</v>
      </c>
      <c r="T1167" s="104">
        <f>S1167*H1167</f>
        <v>0</v>
      </c>
      <c r="AR1167" s="105" t="s">
        <v>176</v>
      </c>
      <c r="AT1167" s="105" t="s">
        <v>88</v>
      </c>
      <c r="AU1167" s="105" t="s">
        <v>46</v>
      </c>
      <c r="AY1167" s="9" t="s">
        <v>86</v>
      </c>
      <c r="BE1167" s="106">
        <f>IF(N1167="základní",J1167,0)</f>
        <v>0</v>
      </c>
      <c r="BF1167" s="106">
        <f>IF(N1167="snížená",J1167,0)</f>
        <v>0</v>
      </c>
      <c r="BG1167" s="106">
        <f>IF(N1167="zákl. přenesená",J1167,0)</f>
        <v>0</v>
      </c>
      <c r="BH1167" s="106">
        <f>IF(N1167="sníž. přenesená",J1167,0)</f>
        <v>0</v>
      </c>
      <c r="BI1167" s="106">
        <f>IF(N1167="nulová",J1167,0)</f>
        <v>0</v>
      </c>
      <c r="BJ1167" s="9" t="s">
        <v>44</v>
      </c>
      <c r="BK1167" s="106">
        <f>ROUND(I1167*H1167,2)</f>
        <v>0</v>
      </c>
      <c r="BL1167" s="9" t="s">
        <v>176</v>
      </c>
      <c r="BM1167" s="105" t="s">
        <v>1330</v>
      </c>
    </row>
    <row r="1168" spans="2:47" s="1" customFormat="1" ht="19.5">
      <c r="B1168" s="18"/>
      <c r="D1168" s="107" t="s">
        <v>95</v>
      </c>
      <c r="F1168" s="108" t="s">
        <v>1329</v>
      </c>
      <c r="I1168" s="38"/>
      <c r="L1168" s="18"/>
      <c r="M1168" s="109"/>
      <c r="N1168" s="26"/>
      <c r="O1168" s="26"/>
      <c r="P1168" s="26"/>
      <c r="Q1168" s="26"/>
      <c r="R1168" s="26"/>
      <c r="S1168" s="26"/>
      <c r="T1168" s="27"/>
      <c r="AT1168" s="9" t="s">
        <v>95</v>
      </c>
      <c r="AU1168" s="9" t="s">
        <v>46</v>
      </c>
    </row>
    <row r="1169" spans="2:47" s="1" customFormat="1" ht="292.5">
      <c r="B1169" s="18"/>
      <c r="D1169" s="107" t="s">
        <v>239</v>
      </c>
      <c r="F1169" s="128" t="s">
        <v>834</v>
      </c>
      <c r="I1169" s="38"/>
      <c r="L1169" s="18"/>
      <c r="M1169" s="109"/>
      <c r="N1169" s="26"/>
      <c r="O1169" s="26"/>
      <c r="P1169" s="26"/>
      <c r="Q1169" s="26"/>
      <c r="R1169" s="26"/>
      <c r="S1169" s="26"/>
      <c r="T1169" s="27"/>
      <c r="AT1169" s="9" t="s">
        <v>239</v>
      </c>
      <c r="AU1169" s="9" t="s">
        <v>46</v>
      </c>
    </row>
    <row r="1170" spans="2:51" s="7" customFormat="1" ht="12">
      <c r="B1170" s="110"/>
      <c r="D1170" s="107" t="s">
        <v>97</v>
      </c>
      <c r="E1170" s="111" t="s">
        <v>0</v>
      </c>
      <c r="F1170" s="112" t="s">
        <v>1331</v>
      </c>
      <c r="H1170" s="113">
        <v>1</v>
      </c>
      <c r="I1170" s="114"/>
      <c r="L1170" s="110"/>
      <c r="M1170" s="115"/>
      <c r="N1170" s="116"/>
      <c r="O1170" s="116"/>
      <c r="P1170" s="116"/>
      <c r="Q1170" s="116"/>
      <c r="R1170" s="116"/>
      <c r="S1170" s="116"/>
      <c r="T1170" s="117"/>
      <c r="AT1170" s="111" t="s">
        <v>97</v>
      </c>
      <c r="AU1170" s="111" t="s">
        <v>46</v>
      </c>
      <c r="AV1170" s="7" t="s">
        <v>46</v>
      </c>
      <c r="AW1170" s="7" t="s">
        <v>22</v>
      </c>
      <c r="AX1170" s="7" t="s">
        <v>43</v>
      </c>
      <c r="AY1170" s="111" t="s">
        <v>86</v>
      </c>
    </row>
    <row r="1171" spans="2:65" s="1" customFormat="1" ht="36" customHeight="1">
      <c r="B1171" s="93"/>
      <c r="C1171" s="94" t="s">
        <v>1332</v>
      </c>
      <c r="D1171" s="94" t="s">
        <v>88</v>
      </c>
      <c r="E1171" s="95" t="s">
        <v>1099</v>
      </c>
      <c r="F1171" s="96" t="s">
        <v>1333</v>
      </c>
      <c r="G1171" s="97" t="s">
        <v>171</v>
      </c>
      <c r="H1171" s="98">
        <v>1</v>
      </c>
      <c r="I1171" s="99"/>
      <c r="J1171" s="100">
        <f>ROUND(I1171*H1171,2)</f>
        <v>0</v>
      </c>
      <c r="K1171" s="96" t="s">
        <v>0</v>
      </c>
      <c r="L1171" s="18"/>
      <c r="M1171" s="101" t="s">
        <v>0</v>
      </c>
      <c r="N1171" s="102" t="s">
        <v>30</v>
      </c>
      <c r="O1171" s="26"/>
      <c r="P1171" s="103">
        <f>O1171*H1171</f>
        <v>0</v>
      </c>
      <c r="Q1171" s="103">
        <v>0</v>
      </c>
      <c r="R1171" s="103">
        <f>Q1171*H1171</f>
        <v>0</v>
      </c>
      <c r="S1171" s="103">
        <v>0</v>
      </c>
      <c r="T1171" s="104">
        <f>S1171*H1171</f>
        <v>0</v>
      </c>
      <c r="AR1171" s="105" t="s">
        <v>176</v>
      </c>
      <c r="AT1171" s="105" t="s">
        <v>88</v>
      </c>
      <c r="AU1171" s="105" t="s">
        <v>46</v>
      </c>
      <c r="AY1171" s="9" t="s">
        <v>86</v>
      </c>
      <c r="BE1171" s="106">
        <f>IF(N1171="základní",J1171,0)</f>
        <v>0</v>
      </c>
      <c r="BF1171" s="106">
        <f>IF(N1171="snížená",J1171,0)</f>
        <v>0</v>
      </c>
      <c r="BG1171" s="106">
        <f>IF(N1171="zákl. přenesená",J1171,0)</f>
        <v>0</v>
      </c>
      <c r="BH1171" s="106">
        <f>IF(N1171="sníž. přenesená",J1171,0)</f>
        <v>0</v>
      </c>
      <c r="BI1171" s="106">
        <f>IF(N1171="nulová",J1171,0)</f>
        <v>0</v>
      </c>
      <c r="BJ1171" s="9" t="s">
        <v>44</v>
      </c>
      <c r="BK1171" s="106">
        <f>ROUND(I1171*H1171,2)</f>
        <v>0</v>
      </c>
      <c r="BL1171" s="9" t="s">
        <v>176</v>
      </c>
      <c r="BM1171" s="105" t="s">
        <v>1334</v>
      </c>
    </row>
    <row r="1172" spans="2:47" s="1" customFormat="1" ht="19.5">
      <c r="B1172" s="18"/>
      <c r="D1172" s="107" t="s">
        <v>95</v>
      </c>
      <c r="F1172" s="108" t="s">
        <v>1333</v>
      </c>
      <c r="I1172" s="38"/>
      <c r="L1172" s="18"/>
      <c r="M1172" s="109"/>
      <c r="N1172" s="26"/>
      <c r="O1172" s="26"/>
      <c r="P1172" s="26"/>
      <c r="Q1172" s="26"/>
      <c r="R1172" s="26"/>
      <c r="S1172" s="26"/>
      <c r="T1172" s="27"/>
      <c r="AT1172" s="9" t="s">
        <v>95</v>
      </c>
      <c r="AU1172" s="9" t="s">
        <v>46</v>
      </c>
    </row>
    <row r="1173" spans="2:47" s="1" customFormat="1" ht="292.5">
      <c r="B1173" s="18"/>
      <c r="D1173" s="107" t="s">
        <v>239</v>
      </c>
      <c r="F1173" s="128" t="s">
        <v>834</v>
      </c>
      <c r="I1173" s="38"/>
      <c r="L1173" s="18"/>
      <c r="M1173" s="109"/>
      <c r="N1173" s="26"/>
      <c r="O1173" s="26"/>
      <c r="P1173" s="26"/>
      <c r="Q1173" s="26"/>
      <c r="R1173" s="26"/>
      <c r="S1173" s="26"/>
      <c r="T1173" s="27"/>
      <c r="AT1173" s="9" t="s">
        <v>239</v>
      </c>
      <c r="AU1173" s="9" t="s">
        <v>46</v>
      </c>
    </row>
    <row r="1174" spans="2:51" s="7" customFormat="1" ht="12">
      <c r="B1174" s="110"/>
      <c r="D1174" s="107" t="s">
        <v>97</v>
      </c>
      <c r="E1174" s="111" t="s">
        <v>0</v>
      </c>
      <c r="F1174" s="112" t="s">
        <v>1335</v>
      </c>
      <c r="H1174" s="113">
        <v>1</v>
      </c>
      <c r="I1174" s="114"/>
      <c r="L1174" s="110"/>
      <c r="M1174" s="115"/>
      <c r="N1174" s="116"/>
      <c r="O1174" s="116"/>
      <c r="P1174" s="116"/>
      <c r="Q1174" s="116"/>
      <c r="R1174" s="116"/>
      <c r="S1174" s="116"/>
      <c r="T1174" s="117"/>
      <c r="AT1174" s="111" t="s">
        <v>97</v>
      </c>
      <c r="AU1174" s="111" t="s">
        <v>46</v>
      </c>
      <c r="AV1174" s="7" t="s">
        <v>46</v>
      </c>
      <c r="AW1174" s="7" t="s">
        <v>22</v>
      </c>
      <c r="AX1174" s="7" t="s">
        <v>43</v>
      </c>
      <c r="AY1174" s="111" t="s">
        <v>86</v>
      </c>
    </row>
    <row r="1175" spans="2:65" s="1" customFormat="1" ht="36" customHeight="1">
      <c r="B1175" s="93"/>
      <c r="C1175" s="94" t="s">
        <v>1336</v>
      </c>
      <c r="D1175" s="94" t="s">
        <v>88</v>
      </c>
      <c r="E1175" s="95" t="s">
        <v>1103</v>
      </c>
      <c r="F1175" s="96" t="s">
        <v>1337</v>
      </c>
      <c r="G1175" s="97" t="s">
        <v>171</v>
      </c>
      <c r="H1175" s="98">
        <v>1</v>
      </c>
      <c r="I1175" s="99"/>
      <c r="J1175" s="100">
        <f>ROUND(I1175*H1175,2)</f>
        <v>0</v>
      </c>
      <c r="K1175" s="96" t="s">
        <v>0</v>
      </c>
      <c r="L1175" s="18"/>
      <c r="M1175" s="101" t="s">
        <v>0</v>
      </c>
      <c r="N1175" s="102" t="s">
        <v>30</v>
      </c>
      <c r="O1175" s="26"/>
      <c r="P1175" s="103">
        <f>O1175*H1175</f>
        <v>0</v>
      </c>
      <c r="Q1175" s="103">
        <v>0</v>
      </c>
      <c r="R1175" s="103">
        <f>Q1175*H1175</f>
        <v>0</v>
      </c>
      <c r="S1175" s="103">
        <v>0</v>
      </c>
      <c r="T1175" s="104">
        <f>S1175*H1175</f>
        <v>0</v>
      </c>
      <c r="AR1175" s="105" t="s">
        <v>176</v>
      </c>
      <c r="AT1175" s="105" t="s">
        <v>88</v>
      </c>
      <c r="AU1175" s="105" t="s">
        <v>46</v>
      </c>
      <c r="AY1175" s="9" t="s">
        <v>86</v>
      </c>
      <c r="BE1175" s="106">
        <f>IF(N1175="základní",J1175,0)</f>
        <v>0</v>
      </c>
      <c r="BF1175" s="106">
        <f>IF(N1175="snížená",J1175,0)</f>
        <v>0</v>
      </c>
      <c r="BG1175" s="106">
        <f>IF(N1175="zákl. přenesená",J1175,0)</f>
        <v>0</v>
      </c>
      <c r="BH1175" s="106">
        <f>IF(N1175="sníž. přenesená",J1175,0)</f>
        <v>0</v>
      </c>
      <c r="BI1175" s="106">
        <f>IF(N1175="nulová",J1175,0)</f>
        <v>0</v>
      </c>
      <c r="BJ1175" s="9" t="s">
        <v>44</v>
      </c>
      <c r="BK1175" s="106">
        <f>ROUND(I1175*H1175,2)</f>
        <v>0</v>
      </c>
      <c r="BL1175" s="9" t="s">
        <v>176</v>
      </c>
      <c r="BM1175" s="105" t="s">
        <v>1338</v>
      </c>
    </row>
    <row r="1176" spans="2:47" s="1" customFormat="1" ht="19.5">
      <c r="B1176" s="18"/>
      <c r="D1176" s="107" t="s">
        <v>95</v>
      </c>
      <c r="F1176" s="108" t="s">
        <v>1337</v>
      </c>
      <c r="I1176" s="38"/>
      <c r="L1176" s="18"/>
      <c r="M1176" s="109"/>
      <c r="N1176" s="26"/>
      <c r="O1176" s="26"/>
      <c r="P1176" s="26"/>
      <c r="Q1176" s="26"/>
      <c r="R1176" s="26"/>
      <c r="S1176" s="26"/>
      <c r="T1176" s="27"/>
      <c r="AT1176" s="9" t="s">
        <v>95</v>
      </c>
      <c r="AU1176" s="9" t="s">
        <v>46</v>
      </c>
    </row>
    <row r="1177" spans="2:47" s="1" customFormat="1" ht="292.5">
      <c r="B1177" s="18"/>
      <c r="D1177" s="107" t="s">
        <v>239</v>
      </c>
      <c r="F1177" s="128" t="s">
        <v>834</v>
      </c>
      <c r="I1177" s="38"/>
      <c r="L1177" s="18"/>
      <c r="M1177" s="109"/>
      <c r="N1177" s="26"/>
      <c r="O1177" s="26"/>
      <c r="P1177" s="26"/>
      <c r="Q1177" s="26"/>
      <c r="R1177" s="26"/>
      <c r="S1177" s="26"/>
      <c r="T1177" s="27"/>
      <c r="AT1177" s="9" t="s">
        <v>239</v>
      </c>
      <c r="AU1177" s="9" t="s">
        <v>46</v>
      </c>
    </row>
    <row r="1178" spans="2:51" s="7" customFormat="1" ht="12">
      <c r="B1178" s="110"/>
      <c r="D1178" s="107" t="s">
        <v>97</v>
      </c>
      <c r="E1178" s="111" t="s">
        <v>0</v>
      </c>
      <c r="F1178" s="112" t="s">
        <v>1339</v>
      </c>
      <c r="H1178" s="113">
        <v>1</v>
      </c>
      <c r="I1178" s="114"/>
      <c r="L1178" s="110"/>
      <c r="M1178" s="115"/>
      <c r="N1178" s="116"/>
      <c r="O1178" s="116"/>
      <c r="P1178" s="116"/>
      <c r="Q1178" s="116"/>
      <c r="R1178" s="116"/>
      <c r="S1178" s="116"/>
      <c r="T1178" s="117"/>
      <c r="AT1178" s="111" t="s">
        <v>97</v>
      </c>
      <c r="AU1178" s="111" t="s">
        <v>46</v>
      </c>
      <c r="AV1178" s="7" t="s">
        <v>46</v>
      </c>
      <c r="AW1178" s="7" t="s">
        <v>22</v>
      </c>
      <c r="AX1178" s="7" t="s">
        <v>43</v>
      </c>
      <c r="AY1178" s="111" t="s">
        <v>86</v>
      </c>
    </row>
    <row r="1179" spans="2:65" s="1" customFormat="1" ht="36" customHeight="1">
      <c r="B1179" s="93"/>
      <c r="C1179" s="94" t="s">
        <v>1340</v>
      </c>
      <c r="D1179" s="94" t="s">
        <v>88</v>
      </c>
      <c r="E1179" s="95" t="s">
        <v>1107</v>
      </c>
      <c r="F1179" s="96" t="s">
        <v>1341</v>
      </c>
      <c r="G1179" s="97" t="s">
        <v>171</v>
      </c>
      <c r="H1179" s="98">
        <v>1</v>
      </c>
      <c r="I1179" s="99"/>
      <c r="J1179" s="100">
        <f>ROUND(I1179*H1179,2)</f>
        <v>0</v>
      </c>
      <c r="K1179" s="96" t="s">
        <v>0</v>
      </c>
      <c r="L1179" s="18"/>
      <c r="M1179" s="101" t="s">
        <v>0</v>
      </c>
      <c r="N1179" s="102" t="s">
        <v>30</v>
      </c>
      <c r="O1179" s="26"/>
      <c r="P1179" s="103">
        <f>O1179*H1179</f>
        <v>0</v>
      </c>
      <c r="Q1179" s="103">
        <v>0</v>
      </c>
      <c r="R1179" s="103">
        <f>Q1179*H1179</f>
        <v>0</v>
      </c>
      <c r="S1179" s="103">
        <v>0</v>
      </c>
      <c r="T1179" s="104">
        <f>S1179*H1179</f>
        <v>0</v>
      </c>
      <c r="AR1179" s="105" t="s">
        <v>176</v>
      </c>
      <c r="AT1179" s="105" t="s">
        <v>88</v>
      </c>
      <c r="AU1179" s="105" t="s">
        <v>46</v>
      </c>
      <c r="AY1179" s="9" t="s">
        <v>86</v>
      </c>
      <c r="BE1179" s="106">
        <f>IF(N1179="základní",J1179,0)</f>
        <v>0</v>
      </c>
      <c r="BF1179" s="106">
        <f>IF(N1179="snížená",J1179,0)</f>
        <v>0</v>
      </c>
      <c r="BG1179" s="106">
        <f>IF(N1179="zákl. přenesená",J1179,0)</f>
        <v>0</v>
      </c>
      <c r="BH1179" s="106">
        <f>IF(N1179="sníž. přenesená",J1179,0)</f>
        <v>0</v>
      </c>
      <c r="BI1179" s="106">
        <f>IF(N1179="nulová",J1179,0)</f>
        <v>0</v>
      </c>
      <c r="BJ1179" s="9" t="s">
        <v>44</v>
      </c>
      <c r="BK1179" s="106">
        <f>ROUND(I1179*H1179,2)</f>
        <v>0</v>
      </c>
      <c r="BL1179" s="9" t="s">
        <v>176</v>
      </c>
      <c r="BM1179" s="105" t="s">
        <v>1342</v>
      </c>
    </row>
    <row r="1180" spans="2:47" s="1" customFormat="1" ht="19.5">
      <c r="B1180" s="18"/>
      <c r="D1180" s="107" t="s">
        <v>95</v>
      </c>
      <c r="F1180" s="108" t="s">
        <v>1341</v>
      </c>
      <c r="I1180" s="38"/>
      <c r="L1180" s="18"/>
      <c r="M1180" s="109"/>
      <c r="N1180" s="26"/>
      <c r="O1180" s="26"/>
      <c r="P1180" s="26"/>
      <c r="Q1180" s="26"/>
      <c r="R1180" s="26"/>
      <c r="S1180" s="26"/>
      <c r="T1180" s="27"/>
      <c r="AT1180" s="9" t="s">
        <v>95</v>
      </c>
      <c r="AU1180" s="9" t="s">
        <v>46</v>
      </c>
    </row>
    <row r="1181" spans="2:47" s="1" customFormat="1" ht="292.5">
      <c r="B1181" s="18"/>
      <c r="D1181" s="107" t="s">
        <v>239</v>
      </c>
      <c r="F1181" s="128" t="s">
        <v>834</v>
      </c>
      <c r="I1181" s="38"/>
      <c r="L1181" s="18"/>
      <c r="M1181" s="109"/>
      <c r="N1181" s="26"/>
      <c r="O1181" s="26"/>
      <c r="P1181" s="26"/>
      <c r="Q1181" s="26"/>
      <c r="R1181" s="26"/>
      <c r="S1181" s="26"/>
      <c r="T1181" s="27"/>
      <c r="AT1181" s="9" t="s">
        <v>239</v>
      </c>
      <c r="AU1181" s="9" t="s">
        <v>46</v>
      </c>
    </row>
    <row r="1182" spans="2:51" s="7" customFormat="1" ht="12">
      <c r="B1182" s="110"/>
      <c r="D1182" s="107" t="s">
        <v>97</v>
      </c>
      <c r="E1182" s="111" t="s">
        <v>0</v>
      </c>
      <c r="F1182" s="112" t="s">
        <v>1343</v>
      </c>
      <c r="H1182" s="113">
        <v>1</v>
      </c>
      <c r="I1182" s="114"/>
      <c r="L1182" s="110"/>
      <c r="M1182" s="115"/>
      <c r="N1182" s="116"/>
      <c r="O1182" s="116"/>
      <c r="P1182" s="116"/>
      <c r="Q1182" s="116"/>
      <c r="R1182" s="116"/>
      <c r="S1182" s="116"/>
      <c r="T1182" s="117"/>
      <c r="AT1182" s="111" t="s">
        <v>97</v>
      </c>
      <c r="AU1182" s="111" t="s">
        <v>46</v>
      </c>
      <c r="AV1182" s="7" t="s">
        <v>46</v>
      </c>
      <c r="AW1182" s="7" t="s">
        <v>22</v>
      </c>
      <c r="AX1182" s="7" t="s">
        <v>43</v>
      </c>
      <c r="AY1182" s="111" t="s">
        <v>86</v>
      </c>
    </row>
    <row r="1183" spans="2:65" s="1" customFormat="1" ht="36" customHeight="1">
      <c r="B1183" s="93"/>
      <c r="C1183" s="94" t="s">
        <v>1344</v>
      </c>
      <c r="D1183" s="94" t="s">
        <v>88</v>
      </c>
      <c r="E1183" s="95" t="s">
        <v>1111</v>
      </c>
      <c r="F1183" s="96" t="s">
        <v>1345</v>
      </c>
      <c r="G1183" s="97" t="s">
        <v>171</v>
      </c>
      <c r="H1183" s="98">
        <v>1</v>
      </c>
      <c r="I1183" s="99"/>
      <c r="J1183" s="100">
        <f>ROUND(I1183*H1183,2)</f>
        <v>0</v>
      </c>
      <c r="K1183" s="96" t="s">
        <v>0</v>
      </c>
      <c r="L1183" s="18"/>
      <c r="M1183" s="101" t="s">
        <v>0</v>
      </c>
      <c r="N1183" s="102" t="s">
        <v>30</v>
      </c>
      <c r="O1183" s="26"/>
      <c r="P1183" s="103">
        <f>O1183*H1183</f>
        <v>0</v>
      </c>
      <c r="Q1183" s="103">
        <v>0</v>
      </c>
      <c r="R1183" s="103">
        <f>Q1183*H1183</f>
        <v>0</v>
      </c>
      <c r="S1183" s="103">
        <v>0</v>
      </c>
      <c r="T1183" s="104">
        <f>S1183*H1183</f>
        <v>0</v>
      </c>
      <c r="AR1183" s="105" t="s">
        <v>176</v>
      </c>
      <c r="AT1183" s="105" t="s">
        <v>88</v>
      </c>
      <c r="AU1183" s="105" t="s">
        <v>46</v>
      </c>
      <c r="AY1183" s="9" t="s">
        <v>86</v>
      </c>
      <c r="BE1183" s="106">
        <f>IF(N1183="základní",J1183,0)</f>
        <v>0</v>
      </c>
      <c r="BF1183" s="106">
        <f>IF(N1183="snížená",J1183,0)</f>
        <v>0</v>
      </c>
      <c r="BG1183" s="106">
        <f>IF(N1183="zákl. přenesená",J1183,0)</f>
        <v>0</v>
      </c>
      <c r="BH1183" s="106">
        <f>IF(N1183="sníž. přenesená",J1183,0)</f>
        <v>0</v>
      </c>
      <c r="BI1183" s="106">
        <f>IF(N1183="nulová",J1183,0)</f>
        <v>0</v>
      </c>
      <c r="BJ1183" s="9" t="s">
        <v>44</v>
      </c>
      <c r="BK1183" s="106">
        <f>ROUND(I1183*H1183,2)</f>
        <v>0</v>
      </c>
      <c r="BL1183" s="9" t="s">
        <v>176</v>
      </c>
      <c r="BM1183" s="105" t="s">
        <v>1346</v>
      </c>
    </row>
    <row r="1184" spans="2:47" s="1" customFormat="1" ht="19.5">
      <c r="B1184" s="18"/>
      <c r="D1184" s="107" t="s">
        <v>95</v>
      </c>
      <c r="F1184" s="108" t="s">
        <v>1345</v>
      </c>
      <c r="I1184" s="38"/>
      <c r="L1184" s="18"/>
      <c r="M1184" s="109"/>
      <c r="N1184" s="26"/>
      <c r="O1184" s="26"/>
      <c r="P1184" s="26"/>
      <c r="Q1184" s="26"/>
      <c r="R1184" s="26"/>
      <c r="S1184" s="26"/>
      <c r="T1184" s="27"/>
      <c r="AT1184" s="9" t="s">
        <v>95</v>
      </c>
      <c r="AU1184" s="9" t="s">
        <v>46</v>
      </c>
    </row>
    <row r="1185" spans="2:47" s="1" customFormat="1" ht="292.5">
      <c r="B1185" s="18"/>
      <c r="D1185" s="107" t="s">
        <v>239</v>
      </c>
      <c r="F1185" s="128" t="s">
        <v>834</v>
      </c>
      <c r="I1185" s="38"/>
      <c r="L1185" s="18"/>
      <c r="M1185" s="109"/>
      <c r="N1185" s="26"/>
      <c r="O1185" s="26"/>
      <c r="P1185" s="26"/>
      <c r="Q1185" s="26"/>
      <c r="R1185" s="26"/>
      <c r="S1185" s="26"/>
      <c r="T1185" s="27"/>
      <c r="AT1185" s="9" t="s">
        <v>239</v>
      </c>
      <c r="AU1185" s="9" t="s">
        <v>46</v>
      </c>
    </row>
    <row r="1186" spans="2:51" s="7" customFormat="1" ht="12">
      <c r="B1186" s="110"/>
      <c r="D1186" s="107" t="s">
        <v>97</v>
      </c>
      <c r="E1186" s="111" t="s">
        <v>0</v>
      </c>
      <c r="F1186" s="112" t="s">
        <v>1347</v>
      </c>
      <c r="H1186" s="113">
        <v>1</v>
      </c>
      <c r="I1186" s="114"/>
      <c r="L1186" s="110"/>
      <c r="M1186" s="115"/>
      <c r="N1186" s="116"/>
      <c r="O1186" s="116"/>
      <c r="P1186" s="116"/>
      <c r="Q1186" s="116"/>
      <c r="R1186" s="116"/>
      <c r="S1186" s="116"/>
      <c r="T1186" s="117"/>
      <c r="AT1186" s="111" t="s">
        <v>97</v>
      </c>
      <c r="AU1186" s="111" t="s">
        <v>46</v>
      </c>
      <c r="AV1186" s="7" t="s">
        <v>46</v>
      </c>
      <c r="AW1186" s="7" t="s">
        <v>22</v>
      </c>
      <c r="AX1186" s="7" t="s">
        <v>43</v>
      </c>
      <c r="AY1186" s="111" t="s">
        <v>86</v>
      </c>
    </row>
    <row r="1187" spans="2:65" s="1" customFormat="1" ht="36" customHeight="1">
      <c r="B1187" s="93"/>
      <c r="C1187" s="94" t="s">
        <v>1348</v>
      </c>
      <c r="D1187" s="94" t="s">
        <v>88</v>
      </c>
      <c r="E1187" s="95" t="s">
        <v>1115</v>
      </c>
      <c r="F1187" s="96" t="s">
        <v>1349</v>
      </c>
      <c r="G1187" s="97" t="s">
        <v>171</v>
      </c>
      <c r="H1187" s="98">
        <v>1</v>
      </c>
      <c r="I1187" s="99"/>
      <c r="J1187" s="100">
        <f>ROUND(I1187*H1187,2)</f>
        <v>0</v>
      </c>
      <c r="K1187" s="96" t="s">
        <v>0</v>
      </c>
      <c r="L1187" s="18"/>
      <c r="M1187" s="101" t="s">
        <v>0</v>
      </c>
      <c r="N1187" s="102" t="s">
        <v>30</v>
      </c>
      <c r="O1187" s="26"/>
      <c r="P1187" s="103">
        <f>O1187*H1187</f>
        <v>0</v>
      </c>
      <c r="Q1187" s="103">
        <v>0</v>
      </c>
      <c r="R1187" s="103">
        <f>Q1187*H1187</f>
        <v>0</v>
      </c>
      <c r="S1187" s="103">
        <v>0</v>
      </c>
      <c r="T1187" s="104">
        <f>S1187*H1187</f>
        <v>0</v>
      </c>
      <c r="AR1187" s="105" t="s">
        <v>176</v>
      </c>
      <c r="AT1187" s="105" t="s">
        <v>88</v>
      </c>
      <c r="AU1187" s="105" t="s">
        <v>46</v>
      </c>
      <c r="AY1187" s="9" t="s">
        <v>86</v>
      </c>
      <c r="BE1187" s="106">
        <f>IF(N1187="základní",J1187,0)</f>
        <v>0</v>
      </c>
      <c r="BF1187" s="106">
        <f>IF(N1187="snížená",J1187,0)</f>
        <v>0</v>
      </c>
      <c r="BG1187" s="106">
        <f>IF(N1187="zákl. přenesená",J1187,0)</f>
        <v>0</v>
      </c>
      <c r="BH1187" s="106">
        <f>IF(N1187="sníž. přenesená",J1187,0)</f>
        <v>0</v>
      </c>
      <c r="BI1187" s="106">
        <f>IF(N1187="nulová",J1187,0)</f>
        <v>0</v>
      </c>
      <c r="BJ1187" s="9" t="s">
        <v>44</v>
      </c>
      <c r="BK1187" s="106">
        <f>ROUND(I1187*H1187,2)</f>
        <v>0</v>
      </c>
      <c r="BL1187" s="9" t="s">
        <v>176</v>
      </c>
      <c r="BM1187" s="105" t="s">
        <v>1350</v>
      </c>
    </row>
    <row r="1188" spans="2:47" s="1" customFormat="1" ht="19.5">
      <c r="B1188" s="18"/>
      <c r="D1188" s="107" t="s">
        <v>95</v>
      </c>
      <c r="F1188" s="108" t="s">
        <v>1349</v>
      </c>
      <c r="I1188" s="38"/>
      <c r="L1188" s="18"/>
      <c r="M1188" s="109"/>
      <c r="N1188" s="26"/>
      <c r="O1188" s="26"/>
      <c r="P1188" s="26"/>
      <c r="Q1188" s="26"/>
      <c r="R1188" s="26"/>
      <c r="S1188" s="26"/>
      <c r="T1188" s="27"/>
      <c r="AT1188" s="9" t="s">
        <v>95</v>
      </c>
      <c r="AU1188" s="9" t="s">
        <v>46</v>
      </c>
    </row>
    <row r="1189" spans="2:47" s="1" customFormat="1" ht="292.5">
      <c r="B1189" s="18"/>
      <c r="D1189" s="107" t="s">
        <v>239</v>
      </c>
      <c r="F1189" s="128" t="s">
        <v>834</v>
      </c>
      <c r="I1189" s="38"/>
      <c r="L1189" s="18"/>
      <c r="M1189" s="109"/>
      <c r="N1189" s="26"/>
      <c r="O1189" s="26"/>
      <c r="P1189" s="26"/>
      <c r="Q1189" s="26"/>
      <c r="R1189" s="26"/>
      <c r="S1189" s="26"/>
      <c r="T1189" s="27"/>
      <c r="AT1189" s="9" t="s">
        <v>239</v>
      </c>
      <c r="AU1189" s="9" t="s">
        <v>46</v>
      </c>
    </row>
    <row r="1190" spans="2:51" s="7" customFormat="1" ht="12">
      <c r="B1190" s="110"/>
      <c r="D1190" s="107" t="s">
        <v>97</v>
      </c>
      <c r="E1190" s="111" t="s">
        <v>0</v>
      </c>
      <c r="F1190" s="112" t="s">
        <v>1351</v>
      </c>
      <c r="H1190" s="113">
        <v>1</v>
      </c>
      <c r="I1190" s="114"/>
      <c r="L1190" s="110"/>
      <c r="M1190" s="115"/>
      <c r="N1190" s="116"/>
      <c r="O1190" s="116"/>
      <c r="P1190" s="116"/>
      <c r="Q1190" s="116"/>
      <c r="R1190" s="116"/>
      <c r="S1190" s="116"/>
      <c r="T1190" s="117"/>
      <c r="AT1190" s="111" t="s">
        <v>97</v>
      </c>
      <c r="AU1190" s="111" t="s">
        <v>46</v>
      </c>
      <c r="AV1190" s="7" t="s">
        <v>46</v>
      </c>
      <c r="AW1190" s="7" t="s">
        <v>22</v>
      </c>
      <c r="AX1190" s="7" t="s">
        <v>43</v>
      </c>
      <c r="AY1190" s="111" t="s">
        <v>86</v>
      </c>
    </row>
    <row r="1191" spans="2:65" s="1" customFormat="1" ht="36" customHeight="1">
      <c r="B1191" s="93"/>
      <c r="C1191" s="94" t="s">
        <v>1352</v>
      </c>
      <c r="D1191" s="94" t="s">
        <v>88</v>
      </c>
      <c r="E1191" s="95" t="s">
        <v>1119</v>
      </c>
      <c r="F1191" s="96" t="s">
        <v>1353</v>
      </c>
      <c r="G1191" s="97" t="s">
        <v>171</v>
      </c>
      <c r="H1191" s="98">
        <v>1</v>
      </c>
      <c r="I1191" s="99"/>
      <c r="J1191" s="100">
        <f>ROUND(I1191*H1191,2)</f>
        <v>0</v>
      </c>
      <c r="K1191" s="96" t="s">
        <v>0</v>
      </c>
      <c r="L1191" s="18"/>
      <c r="M1191" s="101" t="s">
        <v>0</v>
      </c>
      <c r="N1191" s="102" t="s">
        <v>30</v>
      </c>
      <c r="O1191" s="26"/>
      <c r="P1191" s="103">
        <f>O1191*H1191</f>
        <v>0</v>
      </c>
      <c r="Q1191" s="103">
        <v>0</v>
      </c>
      <c r="R1191" s="103">
        <f>Q1191*H1191</f>
        <v>0</v>
      </c>
      <c r="S1191" s="103">
        <v>0</v>
      </c>
      <c r="T1191" s="104">
        <f>S1191*H1191</f>
        <v>0</v>
      </c>
      <c r="AR1191" s="105" t="s">
        <v>176</v>
      </c>
      <c r="AT1191" s="105" t="s">
        <v>88</v>
      </c>
      <c r="AU1191" s="105" t="s">
        <v>46</v>
      </c>
      <c r="AY1191" s="9" t="s">
        <v>86</v>
      </c>
      <c r="BE1191" s="106">
        <f>IF(N1191="základní",J1191,0)</f>
        <v>0</v>
      </c>
      <c r="BF1191" s="106">
        <f>IF(N1191="snížená",J1191,0)</f>
        <v>0</v>
      </c>
      <c r="BG1191" s="106">
        <f>IF(N1191="zákl. přenesená",J1191,0)</f>
        <v>0</v>
      </c>
      <c r="BH1191" s="106">
        <f>IF(N1191="sníž. přenesená",J1191,0)</f>
        <v>0</v>
      </c>
      <c r="BI1191" s="106">
        <f>IF(N1191="nulová",J1191,0)</f>
        <v>0</v>
      </c>
      <c r="BJ1191" s="9" t="s">
        <v>44</v>
      </c>
      <c r="BK1191" s="106">
        <f>ROUND(I1191*H1191,2)</f>
        <v>0</v>
      </c>
      <c r="BL1191" s="9" t="s">
        <v>176</v>
      </c>
      <c r="BM1191" s="105" t="s">
        <v>1354</v>
      </c>
    </row>
    <row r="1192" spans="2:47" s="1" customFormat="1" ht="19.5">
      <c r="B1192" s="18"/>
      <c r="D1192" s="107" t="s">
        <v>95</v>
      </c>
      <c r="F1192" s="108" t="s">
        <v>1353</v>
      </c>
      <c r="I1192" s="38"/>
      <c r="L1192" s="18"/>
      <c r="M1192" s="109"/>
      <c r="N1192" s="26"/>
      <c r="O1192" s="26"/>
      <c r="P1192" s="26"/>
      <c r="Q1192" s="26"/>
      <c r="R1192" s="26"/>
      <c r="S1192" s="26"/>
      <c r="T1192" s="27"/>
      <c r="AT1192" s="9" t="s">
        <v>95</v>
      </c>
      <c r="AU1192" s="9" t="s">
        <v>46</v>
      </c>
    </row>
    <row r="1193" spans="2:47" s="1" customFormat="1" ht="292.5">
      <c r="B1193" s="18"/>
      <c r="D1193" s="107" t="s">
        <v>239</v>
      </c>
      <c r="F1193" s="128" t="s">
        <v>834</v>
      </c>
      <c r="I1193" s="38"/>
      <c r="L1193" s="18"/>
      <c r="M1193" s="109"/>
      <c r="N1193" s="26"/>
      <c r="O1193" s="26"/>
      <c r="P1193" s="26"/>
      <c r="Q1193" s="26"/>
      <c r="R1193" s="26"/>
      <c r="S1193" s="26"/>
      <c r="T1193" s="27"/>
      <c r="AT1193" s="9" t="s">
        <v>239</v>
      </c>
      <c r="AU1193" s="9" t="s">
        <v>46</v>
      </c>
    </row>
    <row r="1194" spans="2:51" s="7" customFormat="1" ht="12">
      <c r="B1194" s="110"/>
      <c r="D1194" s="107" t="s">
        <v>97</v>
      </c>
      <c r="E1194" s="111" t="s">
        <v>0</v>
      </c>
      <c r="F1194" s="112" t="s">
        <v>1355</v>
      </c>
      <c r="H1194" s="113">
        <v>1</v>
      </c>
      <c r="I1194" s="114"/>
      <c r="L1194" s="110"/>
      <c r="M1194" s="115"/>
      <c r="N1194" s="116"/>
      <c r="O1194" s="116"/>
      <c r="P1194" s="116"/>
      <c r="Q1194" s="116"/>
      <c r="R1194" s="116"/>
      <c r="S1194" s="116"/>
      <c r="T1194" s="117"/>
      <c r="AT1194" s="111" t="s">
        <v>97</v>
      </c>
      <c r="AU1194" s="111" t="s">
        <v>46</v>
      </c>
      <c r="AV1194" s="7" t="s">
        <v>46</v>
      </c>
      <c r="AW1194" s="7" t="s">
        <v>22</v>
      </c>
      <c r="AX1194" s="7" t="s">
        <v>43</v>
      </c>
      <c r="AY1194" s="111" t="s">
        <v>86</v>
      </c>
    </row>
    <row r="1195" spans="2:65" s="1" customFormat="1" ht="36" customHeight="1">
      <c r="B1195" s="93"/>
      <c r="C1195" s="94" t="s">
        <v>1356</v>
      </c>
      <c r="D1195" s="94" t="s">
        <v>88</v>
      </c>
      <c r="E1195" s="95" t="s">
        <v>1123</v>
      </c>
      <c r="F1195" s="96" t="s">
        <v>1357</v>
      </c>
      <c r="G1195" s="97" t="s">
        <v>171</v>
      </c>
      <c r="H1195" s="98">
        <v>1</v>
      </c>
      <c r="I1195" s="99"/>
      <c r="J1195" s="100">
        <f>ROUND(I1195*H1195,2)</f>
        <v>0</v>
      </c>
      <c r="K1195" s="96" t="s">
        <v>0</v>
      </c>
      <c r="L1195" s="18"/>
      <c r="M1195" s="101" t="s">
        <v>0</v>
      </c>
      <c r="N1195" s="102" t="s">
        <v>30</v>
      </c>
      <c r="O1195" s="26"/>
      <c r="P1195" s="103">
        <f>O1195*H1195</f>
        <v>0</v>
      </c>
      <c r="Q1195" s="103">
        <v>0</v>
      </c>
      <c r="R1195" s="103">
        <f>Q1195*H1195</f>
        <v>0</v>
      </c>
      <c r="S1195" s="103">
        <v>0</v>
      </c>
      <c r="T1195" s="104">
        <f>S1195*H1195</f>
        <v>0</v>
      </c>
      <c r="AR1195" s="105" t="s">
        <v>176</v>
      </c>
      <c r="AT1195" s="105" t="s">
        <v>88</v>
      </c>
      <c r="AU1195" s="105" t="s">
        <v>46</v>
      </c>
      <c r="AY1195" s="9" t="s">
        <v>86</v>
      </c>
      <c r="BE1195" s="106">
        <f>IF(N1195="základní",J1195,0)</f>
        <v>0</v>
      </c>
      <c r="BF1195" s="106">
        <f>IF(N1195="snížená",J1195,0)</f>
        <v>0</v>
      </c>
      <c r="BG1195" s="106">
        <f>IF(N1195="zákl. přenesená",J1195,0)</f>
        <v>0</v>
      </c>
      <c r="BH1195" s="106">
        <f>IF(N1195="sníž. přenesená",J1195,0)</f>
        <v>0</v>
      </c>
      <c r="BI1195" s="106">
        <f>IF(N1195="nulová",J1195,0)</f>
        <v>0</v>
      </c>
      <c r="BJ1195" s="9" t="s">
        <v>44</v>
      </c>
      <c r="BK1195" s="106">
        <f>ROUND(I1195*H1195,2)</f>
        <v>0</v>
      </c>
      <c r="BL1195" s="9" t="s">
        <v>176</v>
      </c>
      <c r="BM1195" s="105" t="s">
        <v>1358</v>
      </c>
    </row>
    <row r="1196" spans="2:47" s="1" customFormat="1" ht="19.5">
      <c r="B1196" s="18"/>
      <c r="D1196" s="107" t="s">
        <v>95</v>
      </c>
      <c r="F1196" s="108" t="s">
        <v>1357</v>
      </c>
      <c r="I1196" s="38"/>
      <c r="L1196" s="18"/>
      <c r="M1196" s="109"/>
      <c r="N1196" s="26"/>
      <c r="O1196" s="26"/>
      <c r="P1196" s="26"/>
      <c r="Q1196" s="26"/>
      <c r="R1196" s="26"/>
      <c r="S1196" s="26"/>
      <c r="T1196" s="27"/>
      <c r="AT1196" s="9" t="s">
        <v>95</v>
      </c>
      <c r="AU1196" s="9" t="s">
        <v>46</v>
      </c>
    </row>
    <row r="1197" spans="2:47" s="1" customFormat="1" ht="292.5">
      <c r="B1197" s="18"/>
      <c r="D1197" s="107" t="s">
        <v>239</v>
      </c>
      <c r="F1197" s="128" t="s">
        <v>834</v>
      </c>
      <c r="I1197" s="38"/>
      <c r="L1197" s="18"/>
      <c r="M1197" s="109"/>
      <c r="N1197" s="26"/>
      <c r="O1197" s="26"/>
      <c r="P1197" s="26"/>
      <c r="Q1197" s="26"/>
      <c r="R1197" s="26"/>
      <c r="S1197" s="26"/>
      <c r="T1197" s="27"/>
      <c r="AT1197" s="9" t="s">
        <v>239</v>
      </c>
      <c r="AU1197" s="9" t="s">
        <v>46</v>
      </c>
    </row>
    <row r="1198" spans="2:51" s="7" customFormat="1" ht="12">
      <c r="B1198" s="110"/>
      <c r="D1198" s="107" t="s">
        <v>97</v>
      </c>
      <c r="E1198" s="111" t="s">
        <v>0</v>
      </c>
      <c r="F1198" s="112" t="s">
        <v>1359</v>
      </c>
      <c r="H1198" s="113">
        <v>1</v>
      </c>
      <c r="I1198" s="114"/>
      <c r="L1198" s="110"/>
      <c r="M1198" s="115"/>
      <c r="N1198" s="116"/>
      <c r="O1198" s="116"/>
      <c r="P1198" s="116"/>
      <c r="Q1198" s="116"/>
      <c r="R1198" s="116"/>
      <c r="S1198" s="116"/>
      <c r="T1198" s="117"/>
      <c r="AT1198" s="111" t="s">
        <v>97</v>
      </c>
      <c r="AU1198" s="111" t="s">
        <v>46</v>
      </c>
      <c r="AV1198" s="7" t="s">
        <v>46</v>
      </c>
      <c r="AW1198" s="7" t="s">
        <v>22</v>
      </c>
      <c r="AX1198" s="7" t="s">
        <v>43</v>
      </c>
      <c r="AY1198" s="111" t="s">
        <v>86</v>
      </c>
    </row>
    <row r="1199" spans="2:65" s="1" customFormat="1" ht="36" customHeight="1">
      <c r="B1199" s="93"/>
      <c r="C1199" s="94" t="s">
        <v>1360</v>
      </c>
      <c r="D1199" s="94" t="s">
        <v>88</v>
      </c>
      <c r="E1199" s="95" t="s">
        <v>1127</v>
      </c>
      <c r="F1199" s="96" t="s">
        <v>1361</v>
      </c>
      <c r="G1199" s="97" t="s">
        <v>171</v>
      </c>
      <c r="H1199" s="98">
        <v>1</v>
      </c>
      <c r="I1199" s="99"/>
      <c r="J1199" s="100">
        <f>ROUND(I1199*H1199,2)</f>
        <v>0</v>
      </c>
      <c r="K1199" s="96" t="s">
        <v>0</v>
      </c>
      <c r="L1199" s="18"/>
      <c r="M1199" s="101" t="s">
        <v>0</v>
      </c>
      <c r="N1199" s="102" t="s">
        <v>30</v>
      </c>
      <c r="O1199" s="26"/>
      <c r="P1199" s="103">
        <f>O1199*H1199</f>
        <v>0</v>
      </c>
      <c r="Q1199" s="103">
        <v>0</v>
      </c>
      <c r="R1199" s="103">
        <f>Q1199*H1199</f>
        <v>0</v>
      </c>
      <c r="S1199" s="103">
        <v>0</v>
      </c>
      <c r="T1199" s="104">
        <f>S1199*H1199</f>
        <v>0</v>
      </c>
      <c r="AR1199" s="105" t="s">
        <v>176</v>
      </c>
      <c r="AT1199" s="105" t="s">
        <v>88</v>
      </c>
      <c r="AU1199" s="105" t="s">
        <v>46</v>
      </c>
      <c r="AY1199" s="9" t="s">
        <v>86</v>
      </c>
      <c r="BE1199" s="106">
        <f>IF(N1199="základní",J1199,0)</f>
        <v>0</v>
      </c>
      <c r="BF1199" s="106">
        <f>IF(N1199="snížená",J1199,0)</f>
        <v>0</v>
      </c>
      <c r="BG1199" s="106">
        <f>IF(N1199="zákl. přenesená",J1199,0)</f>
        <v>0</v>
      </c>
      <c r="BH1199" s="106">
        <f>IF(N1199="sníž. přenesená",J1199,0)</f>
        <v>0</v>
      </c>
      <c r="BI1199" s="106">
        <f>IF(N1199="nulová",J1199,0)</f>
        <v>0</v>
      </c>
      <c r="BJ1199" s="9" t="s">
        <v>44</v>
      </c>
      <c r="BK1199" s="106">
        <f>ROUND(I1199*H1199,2)</f>
        <v>0</v>
      </c>
      <c r="BL1199" s="9" t="s">
        <v>176</v>
      </c>
      <c r="BM1199" s="105" t="s">
        <v>1362</v>
      </c>
    </row>
    <row r="1200" spans="2:47" s="1" customFormat="1" ht="19.5">
      <c r="B1200" s="18"/>
      <c r="D1200" s="107" t="s">
        <v>95</v>
      </c>
      <c r="F1200" s="108" t="s">
        <v>1361</v>
      </c>
      <c r="I1200" s="38"/>
      <c r="L1200" s="18"/>
      <c r="M1200" s="109"/>
      <c r="N1200" s="26"/>
      <c r="O1200" s="26"/>
      <c r="P1200" s="26"/>
      <c r="Q1200" s="26"/>
      <c r="R1200" s="26"/>
      <c r="S1200" s="26"/>
      <c r="T1200" s="27"/>
      <c r="AT1200" s="9" t="s">
        <v>95</v>
      </c>
      <c r="AU1200" s="9" t="s">
        <v>46</v>
      </c>
    </row>
    <row r="1201" spans="2:47" s="1" customFormat="1" ht="292.5">
      <c r="B1201" s="18"/>
      <c r="D1201" s="107" t="s">
        <v>239</v>
      </c>
      <c r="F1201" s="128" t="s">
        <v>834</v>
      </c>
      <c r="I1201" s="38"/>
      <c r="L1201" s="18"/>
      <c r="M1201" s="109"/>
      <c r="N1201" s="26"/>
      <c r="O1201" s="26"/>
      <c r="P1201" s="26"/>
      <c r="Q1201" s="26"/>
      <c r="R1201" s="26"/>
      <c r="S1201" s="26"/>
      <c r="T1201" s="27"/>
      <c r="AT1201" s="9" t="s">
        <v>239</v>
      </c>
      <c r="AU1201" s="9" t="s">
        <v>46</v>
      </c>
    </row>
    <row r="1202" spans="2:51" s="7" customFormat="1" ht="12">
      <c r="B1202" s="110"/>
      <c r="D1202" s="107" t="s">
        <v>97</v>
      </c>
      <c r="E1202" s="111" t="s">
        <v>0</v>
      </c>
      <c r="F1202" s="112" t="s">
        <v>1363</v>
      </c>
      <c r="H1202" s="113">
        <v>1</v>
      </c>
      <c r="I1202" s="114"/>
      <c r="L1202" s="110"/>
      <c r="M1202" s="115"/>
      <c r="N1202" s="116"/>
      <c r="O1202" s="116"/>
      <c r="P1202" s="116"/>
      <c r="Q1202" s="116"/>
      <c r="R1202" s="116"/>
      <c r="S1202" s="116"/>
      <c r="T1202" s="117"/>
      <c r="AT1202" s="111" t="s">
        <v>97</v>
      </c>
      <c r="AU1202" s="111" t="s">
        <v>46</v>
      </c>
      <c r="AV1202" s="7" t="s">
        <v>46</v>
      </c>
      <c r="AW1202" s="7" t="s">
        <v>22</v>
      </c>
      <c r="AX1202" s="7" t="s">
        <v>43</v>
      </c>
      <c r="AY1202" s="111" t="s">
        <v>86</v>
      </c>
    </row>
    <row r="1203" spans="2:65" s="1" customFormat="1" ht="36" customHeight="1">
      <c r="B1203" s="93"/>
      <c r="C1203" s="94" t="s">
        <v>1364</v>
      </c>
      <c r="D1203" s="94" t="s">
        <v>88</v>
      </c>
      <c r="E1203" s="95" t="s">
        <v>1131</v>
      </c>
      <c r="F1203" s="96" t="s">
        <v>1365</v>
      </c>
      <c r="G1203" s="97" t="s">
        <v>171</v>
      </c>
      <c r="H1203" s="98">
        <v>1</v>
      </c>
      <c r="I1203" s="99"/>
      <c r="J1203" s="100">
        <f>ROUND(I1203*H1203,2)</f>
        <v>0</v>
      </c>
      <c r="K1203" s="96" t="s">
        <v>0</v>
      </c>
      <c r="L1203" s="18"/>
      <c r="M1203" s="101" t="s">
        <v>0</v>
      </c>
      <c r="N1203" s="102" t="s">
        <v>30</v>
      </c>
      <c r="O1203" s="26"/>
      <c r="P1203" s="103">
        <f>O1203*H1203</f>
        <v>0</v>
      </c>
      <c r="Q1203" s="103">
        <v>0</v>
      </c>
      <c r="R1203" s="103">
        <f>Q1203*H1203</f>
        <v>0</v>
      </c>
      <c r="S1203" s="103">
        <v>0</v>
      </c>
      <c r="T1203" s="104">
        <f>S1203*H1203</f>
        <v>0</v>
      </c>
      <c r="AR1203" s="105" t="s">
        <v>176</v>
      </c>
      <c r="AT1203" s="105" t="s">
        <v>88</v>
      </c>
      <c r="AU1203" s="105" t="s">
        <v>46</v>
      </c>
      <c r="AY1203" s="9" t="s">
        <v>86</v>
      </c>
      <c r="BE1203" s="106">
        <f>IF(N1203="základní",J1203,0)</f>
        <v>0</v>
      </c>
      <c r="BF1203" s="106">
        <f>IF(N1203="snížená",J1203,0)</f>
        <v>0</v>
      </c>
      <c r="BG1203" s="106">
        <f>IF(N1203="zákl. přenesená",J1203,0)</f>
        <v>0</v>
      </c>
      <c r="BH1203" s="106">
        <f>IF(N1203="sníž. přenesená",J1203,0)</f>
        <v>0</v>
      </c>
      <c r="BI1203" s="106">
        <f>IF(N1203="nulová",J1203,0)</f>
        <v>0</v>
      </c>
      <c r="BJ1203" s="9" t="s">
        <v>44</v>
      </c>
      <c r="BK1203" s="106">
        <f>ROUND(I1203*H1203,2)</f>
        <v>0</v>
      </c>
      <c r="BL1203" s="9" t="s">
        <v>176</v>
      </c>
      <c r="BM1203" s="105" t="s">
        <v>1366</v>
      </c>
    </row>
    <row r="1204" spans="2:47" s="1" customFormat="1" ht="19.5">
      <c r="B1204" s="18"/>
      <c r="D1204" s="107" t="s">
        <v>95</v>
      </c>
      <c r="F1204" s="108" t="s">
        <v>1365</v>
      </c>
      <c r="I1204" s="38"/>
      <c r="L1204" s="18"/>
      <c r="M1204" s="109"/>
      <c r="N1204" s="26"/>
      <c r="O1204" s="26"/>
      <c r="P1204" s="26"/>
      <c r="Q1204" s="26"/>
      <c r="R1204" s="26"/>
      <c r="S1204" s="26"/>
      <c r="T1204" s="27"/>
      <c r="AT1204" s="9" t="s">
        <v>95</v>
      </c>
      <c r="AU1204" s="9" t="s">
        <v>46</v>
      </c>
    </row>
    <row r="1205" spans="2:47" s="1" customFormat="1" ht="292.5">
      <c r="B1205" s="18"/>
      <c r="D1205" s="107" t="s">
        <v>239</v>
      </c>
      <c r="F1205" s="128" t="s">
        <v>834</v>
      </c>
      <c r="I1205" s="38"/>
      <c r="L1205" s="18"/>
      <c r="M1205" s="109"/>
      <c r="N1205" s="26"/>
      <c r="O1205" s="26"/>
      <c r="P1205" s="26"/>
      <c r="Q1205" s="26"/>
      <c r="R1205" s="26"/>
      <c r="S1205" s="26"/>
      <c r="T1205" s="27"/>
      <c r="AT1205" s="9" t="s">
        <v>239</v>
      </c>
      <c r="AU1205" s="9" t="s">
        <v>46</v>
      </c>
    </row>
    <row r="1206" spans="2:51" s="7" customFormat="1" ht="12">
      <c r="B1206" s="110"/>
      <c r="D1206" s="107" t="s">
        <v>97</v>
      </c>
      <c r="E1206" s="111" t="s">
        <v>0</v>
      </c>
      <c r="F1206" s="112" t="s">
        <v>1367</v>
      </c>
      <c r="H1206" s="113">
        <v>1</v>
      </c>
      <c r="I1206" s="114"/>
      <c r="L1206" s="110"/>
      <c r="M1206" s="115"/>
      <c r="N1206" s="116"/>
      <c r="O1206" s="116"/>
      <c r="P1206" s="116"/>
      <c r="Q1206" s="116"/>
      <c r="R1206" s="116"/>
      <c r="S1206" s="116"/>
      <c r="T1206" s="117"/>
      <c r="AT1206" s="111" t="s">
        <v>97</v>
      </c>
      <c r="AU1206" s="111" t="s">
        <v>46</v>
      </c>
      <c r="AV1206" s="7" t="s">
        <v>46</v>
      </c>
      <c r="AW1206" s="7" t="s">
        <v>22</v>
      </c>
      <c r="AX1206" s="7" t="s">
        <v>43</v>
      </c>
      <c r="AY1206" s="111" t="s">
        <v>86</v>
      </c>
    </row>
    <row r="1207" spans="2:65" s="1" customFormat="1" ht="36" customHeight="1">
      <c r="B1207" s="93"/>
      <c r="C1207" s="94" t="s">
        <v>1368</v>
      </c>
      <c r="D1207" s="94" t="s">
        <v>88</v>
      </c>
      <c r="E1207" s="95" t="s">
        <v>1135</v>
      </c>
      <c r="F1207" s="96" t="s">
        <v>1369</v>
      </c>
      <c r="G1207" s="97" t="s">
        <v>171</v>
      </c>
      <c r="H1207" s="98">
        <v>1</v>
      </c>
      <c r="I1207" s="99"/>
      <c r="J1207" s="100">
        <f>ROUND(I1207*H1207,2)</f>
        <v>0</v>
      </c>
      <c r="K1207" s="96" t="s">
        <v>0</v>
      </c>
      <c r="L1207" s="18"/>
      <c r="M1207" s="101" t="s">
        <v>0</v>
      </c>
      <c r="N1207" s="102" t="s">
        <v>30</v>
      </c>
      <c r="O1207" s="26"/>
      <c r="P1207" s="103">
        <f>O1207*H1207</f>
        <v>0</v>
      </c>
      <c r="Q1207" s="103">
        <v>0</v>
      </c>
      <c r="R1207" s="103">
        <f>Q1207*H1207</f>
        <v>0</v>
      </c>
      <c r="S1207" s="103">
        <v>0</v>
      </c>
      <c r="T1207" s="104">
        <f>S1207*H1207</f>
        <v>0</v>
      </c>
      <c r="AR1207" s="105" t="s">
        <v>176</v>
      </c>
      <c r="AT1207" s="105" t="s">
        <v>88</v>
      </c>
      <c r="AU1207" s="105" t="s">
        <v>46</v>
      </c>
      <c r="AY1207" s="9" t="s">
        <v>86</v>
      </c>
      <c r="BE1207" s="106">
        <f>IF(N1207="základní",J1207,0)</f>
        <v>0</v>
      </c>
      <c r="BF1207" s="106">
        <f>IF(N1207="snížená",J1207,0)</f>
        <v>0</v>
      </c>
      <c r="BG1207" s="106">
        <f>IF(N1207="zákl. přenesená",J1207,0)</f>
        <v>0</v>
      </c>
      <c r="BH1207" s="106">
        <f>IF(N1207="sníž. přenesená",J1207,0)</f>
        <v>0</v>
      </c>
      <c r="BI1207" s="106">
        <f>IF(N1207="nulová",J1207,0)</f>
        <v>0</v>
      </c>
      <c r="BJ1207" s="9" t="s">
        <v>44</v>
      </c>
      <c r="BK1207" s="106">
        <f>ROUND(I1207*H1207,2)</f>
        <v>0</v>
      </c>
      <c r="BL1207" s="9" t="s">
        <v>176</v>
      </c>
      <c r="BM1207" s="105" t="s">
        <v>1370</v>
      </c>
    </row>
    <row r="1208" spans="2:47" s="1" customFormat="1" ht="19.5">
      <c r="B1208" s="18"/>
      <c r="D1208" s="107" t="s">
        <v>95</v>
      </c>
      <c r="F1208" s="108" t="s">
        <v>1369</v>
      </c>
      <c r="I1208" s="38"/>
      <c r="L1208" s="18"/>
      <c r="M1208" s="109"/>
      <c r="N1208" s="26"/>
      <c r="O1208" s="26"/>
      <c r="P1208" s="26"/>
      <c r="Q1208" s="26"/>
      <c r="R1208" s="26"/>
      <c r="S1208" s="26"/>
      <c r="T1208" s="27"/>
      <c r="AT1208" s="9" t="s">
        <v>95</v>
      </c>
      <c r="AU1208" s="9" t="s">
        <v>46</v>
      </c>
    </row>
    <row r="1209" spans="2:47" s="1" customFormat="1" ht="292.5">
      <c r="B1209" s="18"/>
      <c r="D1209" s="107" t="s">
        <v>239</v>
      </c>
      <c r="F1209" s="128" t="s">
        <v>834</v>
      </c>
      <c r="I1209" s="38"/>
      <c r="L1209" s="18"/>
      <c r="M1209" s="109"/>
      <c r="N1209" s="26"/>
      <c r="O1209" s="26"/>
      <c r="P1209" s="26"/>
      <c r="Q1209" s="26"/>
      <c r="R1209" s="26"/>
      <c r="S1209" s="26"/>
      <c r="T1209" s="27"/>
      <c r="AT1209" s="9" t="s">
        <v>239</v>
      </c>
      <c r="AU1209" s="9" t="s">
        <v>46</v>
      </c>
    </row>
    <row r="1210" spans="2:51" s="7" customFormat="1" ht="12">
      <c r="B1210" s="110"/>
      <c r="D1210" s="107" t="s">
        <v>97</v>
      </c>
      <c r="E1210" s="111" t="s">
        <v>0</v>
      </c>
      <c r="F1210" s="112" t="s">
        <v>1371</v>
      </c>
      <c r="H1210" s="113">
        <v>1</v>
      </c>
      <c r="I1210" s="114"/>
      <c r="L1210" s="110"/>
      <c r="M1210" s="115"/>
      <c r="N1210" s="116"/>
      <c r="O1210" s="116"/>
      <c r="P1210" s="116"/>
      <c r="Q1210" s="116"/>
      <c r="R1210" s="116"/>
      <c r="S1210" s="116"/>
      <c r="T1210" s="117"/>
      <c r="AT1210" s="111" t="s">
        <v>97</v>
      </c>
      <c r="AU1210" s="111" t="s">
        <v>46</v>
      </c>
      <c r="AV1210" s="7" t="s">
        <v>46</v>
      </c>
      <c r="AW1210" s="7" t="s">
        <v>22</v>
      </c>
      <c r="AX1210" s="7" t="s">
        <v>43</v>
      </c>
      <c r="AY1210" s="111" t="s">
        <v>86</v>
      </c>
    </row>
    <row r="1211" spans="2:65" s="1" customFormat="1" ht="36" customHeight="1">
      <c r="B1211" s="93"/>
      <c r="C1211" s="94" t="s">
        <v>1372</v>
      </c>
      <c r="D1211" s="94" t="s">
        <v>88</v>
      </c>
      <c r="E1211" s="95" t="s">
        <v>1139</v>
      </c>
      <c r="F1211" s="96" t="s">
        <v>1373</v>
      </c>
      <c r="G1211" s="97" t="s">
        <v>171</v>
      </c>
      <c r="H1211" s="98">
        <v>1</v>
      </c>
      <c r="I1211" s="99"/>
      <c r="J1211" s="100">
        <f>ROUND(I1211*H1211,2)</f>
        <v>0</v>
      </c>
      <c r="K1211" s="96" t="s">
        <v>0</v>
      </c>
      <c r="L1211" s="18"/>
      <c r="M1211" s="101" t="s">
        <v>0</v>
      </c>
      <c r="N1211" s="102" t="s">
        <v>30</v>
      </c>
      <c r="O1211" s="26"/>
      <c r="P1211" s="103">
        <f>O1211*H1211</f>
        <v>0</v>
      </c>
      <c r="Q1211" s="103">
        <v>0</v>
      </c>
      <c r="R1211" s="103">
        <f>Q1211*H1211</f>
        <v>0</v>
      </c>
      <c r="S1211" s="103">
        <v>0</v>
      </c>
      <c r="T1211" s="104">
        <f>S1211*H1211</f>
        <v>0</v>
      </c>
      <c r="AR1211" s="105" t="s">
        <v>176</v>
      </c>
      <c r="AT1211" s="105" t="s">
        <v>88</v>
      </c>
      <c r="AU1211" s="105" t="s">
        <v>46</v>
      </c>
      <c r="AY1211" s="9" t="s">
        <v>86</v>
      </c>
      <c r="BE1211" s="106">
        <f>IF(N1211="základní",J1211,0)</f>
        <v>0</v>
      </c>
      <c r="BF1211" s="106">
        <f>IF(N1211="snížená",J1211,0)</f>
        <v>0</v>
      </c>
      <c r="BG1211" s="106">
        <f>IF(N1211="zákl. přenesená",J1211,0)</f>
        <v>0</v>
      </c>
      <c r="BH1211" s="106">
        <f>IF(N1211="sníž. přenesená",J1211,0)</f>
        <v>0</v>
      </c>
      <c r="BI1211" s="106">
        <f>IF(N1211="nulová",J1211,0)</f>
        <v>0</v>
      </c>
      <c r="BJ1211" s="9" t="s">
        <v>44</v>
      </c>
      <c r="BK1211" s="106">
        <f>ROUND(I1211*H1211,2)</f>
        <v>0</v>
      </c>
      <c r="BL1211" s="9" t="s">
        <v>176</v>
      </c>
      <c r="BM1211" s="105" t="s">
        <v>1374</v>
      </c>
    </row>
    <row r="1212" spans="2:47" s="1" customFormat="1" ht="19.5">
      <c r="B1212" s="18"/>
      <c r="D1212" s="107" t="s">
        <v>95</v>
      </c>
      <c r="F1212" s="108" t="s">
        <v>1373</v>
      </c>
      <c r="I1212" s="38"/>
      <c r="L1212" s="18"/>
      <c r="M1212" s="109"/>
      <c r="N1212" s="26"/>
      <c r="O1212" s="26"/>
      <c r="P1212" s="26"/>
      <c r="Q1212" s="26"/>
      <c r="R1212" s="26"/>
      <c r="S1212" s="26"/>
      <c r="T1212" s="27"/>
      <c r="AT1212" s="9" t="s">
        <v>95</v>
      </c>
      <c r="AU1212" s="9" t="s">
        <v>46</v>
      </c>
    </row>
    <row r="1213" spans="2:47" s="1" customFormat="1" ht="292.5">
      <c r="B1213" s="18"/>
      <c r="D1213" s="107" t="s">
        <v>239</v>
      </c>
      <c r="F1213" s="128" t="s">
        <v>834</v>
      </c>
      <c r="I1213" s="38"/>
      <c r="L1213" s="18"/>
      <c r="M1213" s="109"/>
      <c r="N1213" s="26"/>
      <c r="O1213" s="26"/>
      <c r="P1213" s="26"/>
      <c r="Q1213" s="26"/>
      <c r="R1213" s="26"/>
      <c r="S1213" s="26"/>
      <c r="T1213" s="27"/>
      <c r="AT1213" s="9" t="s">
        <v>239</v>
      </c>
      <c r="AU1213" s="9" t="s">
        <v>46</v>
      </c>
    </row>
    <row r="1214" spans="2:51" s="7" customFormat="1" ht="12">
      <c r="B1214" s="110"/>
      <c r="D1214" s="107" t="s">
        <v>97</v>
      </c>
      <c r="E1214" s="111" t="s">
        <v>0</v>
      </c>
      <c r="F1214" s="112" t="s">
        <v>1375</v>
      </c>
      <c r="H1214" s="113">
        <v>1</v>
      </c>
      <c r="I1214" s="114"/>
      <c r="L1214" s="110"/>
      <c r="M1214" s="115"/>
      <c r="N1214" s="116"/>
      <c r="O1214" s="116"/>
      <c r="P1214" s="116"/>
      <c r="Q1214" s="116"/>
      <c r="R1214" s="116"/>
      <c r="S1214" s="116"/>
      <c r="T1214" s="117"/>
      <c r="AT1214" s="111" t="s">
        <v>97</v>
      </c>
      <c r="AU1214" s="111" t="s">
        <v>46</v>
      </c>
      <c r="AV1214" s="7" t="s">
        <v>46</v>
      </c>
      <c r="AW1214" s="7" t="s">
        <v>22</v>
      </c>
      <c r="AX1214" s="7" t="s">
        <v>43</v>
      </c>
      <c r="AY1214" s="111" t="s">
        <v>86</v>
      </c>
    </row>
    <row r="1215" spans="2:65" s="1" customFormat="1" ht="36" customHeight="1">
      <c r="B1215" s="93"/>
      <c r="C1215" s="94" t="s">
        <v>1376</v>
      </c>
      <c r="D1215" s="94" t="s">
        <v>88</v>
      </c>
      <c r="E1215" s="95" t="s">
        <v>1143</v>
      </c>
      <c r="F1215" s="96" t="s">
        <v>1377</v>
      </c>
      <c r="G1215" s="97" t="s">
        <v>171</v>
      </c>
      <c r="H1215" s="98">
        <v>1</v>
      </c>
      <c r="I1215" s="99"/>
      <c r="J1215" s="100">
        <f>ROUND(I1215*H1215,2)</f>
        <v>0</v>
      </c>
      <c r="K1215" s="96" t="s">
        <v>0</v>
      </c>
      <c r="L1215" s="18"/>
      <c r="M1215" s="101" t="s">
        <v>0</v>
      </c>
      <c r="N1215" s="102" t="s">
        <v>30</v>
      </c>
      <c r="O1215" s="26"/>
      <c r="P1215" s="103">
        <f>O1215*H1215</f>
        <v>0</v>
      </c>
      <c r="Q1215" s="103">
        <v>0</v>
      </c>
      <c r="R1215" s="103">
        <f>Q1215*H1215</f>
        <v>0</v>
      </c>
      <c r="S1215" s="103">
        <v>0</v>
      </c>
      <c r="T1215" s="104">
        <f>S1215*H1215</f>
        <v>0</v>
      </c>
      <c r="AR1215" s="105" t="s">
        <v>176</v>
      </c>
      <c r="AT1215" s="105" t="s">
        <v>88</v>
      </c>
      <c r="AU1215" s="105" t="s">
        <v>46</v>
      </c>
      <c r="AY1215" s="9" t="s">
        <v>86</v>
      </c>
      <c r="BE1215" s="106">
        <f>IF(N1215="základní",J1215,0)</f>
        <v>0</v>
      </c>
      <c r="BF1215" s="106">
        <f>IF(N1215="snížená",J1215,0)</f>
        <v>0</v>
      </c>
      <c r="BG1215" s="106">
        <f>IF(N1215="zákl. přenesená",J1215,0)</f>
        <v>0</v>
      </c>
      <c r="BH1215" s="106">
        <f>IF(N1215="sníž. přenesená",J1215,0)</f>
        <v>0</v>
      </c>
      <c r="BI1215" s="106">
        <f>IF(N1215="nulová",J1215,0)</f>
        <v>0</v>
      </c>
      <c r="BJ1215" s="9" t="s">
        <v>44</v>
      </c>
      <c r="BK1215" s="106">
        <f>ROUND(I1215*H1215,2)</f>
        <v>0</v>
      </c>
      <c r="BL1215" s="9" t="s">
        <v>176</v>
      </c>
      <c r="BM1215" s="105" t="s">
        <v>1378</v>
      </c>
    </row>
    <row r="1216" spans="2:47" s="1" customFormat="1" ht="19.5">
      <c r="B1216" s="18"/>
      <c r="D1216" s="107" t="s">
        <v>95</v>
      </c>
      <c r="F1216" s="108" t="s">
        <v>1377</v>
      </c>
      <c r="I1216" s="38"/>
      <c r="L1216" s="18"/>
      <c r="M1216" s="109"/>
      <c r="N1216" s="26"/>
      <c r="O1216" s="26"/>
      <c r="P1216" s="26"/>
      <c r="Q1216" s="26"/>
      <c r="R1216" s="26"/>
      <c r="S1216" s="26"/>
      <c r="T1216" s="27"/>
      <c r="AT1216" s="9" t="s">
        <v>95</v>
      </c>
      <c r="AU1216" s="9" t="s">
        <v>46</v>
      </c>
    </row>
    <row r="1217" spans="2:47" s="1" customFormat="1" ht="292.5">
      <c r="B1217" s="18"/>
      <c r="D1217" s="107" t="s">
        <v>239</v>
      </c>
      <c r="F1217" s="128" t="s">
        <v>834</v>
      </c>
      <c r="I1217" s="38"/>
      <c r="L1217" s="18"/>
      <c r="M1217" s="109"/>
      <c r="N1217" s="26"/>
      <c r="O1217" s="26"/>
      <c r="P1217" s="26"/>
      <c r="Q1217" s="26"/>
      <c r="R1217" s="26"/>
      <c r="S1217" s="26"/>
      <c r="T1217" s="27"/>
      <c r="AT1217" s="9" t="s">
        <v>239</v>
      </c>
      <c r="AU1217" s="9" t="s">
        <v>46</v>
      </c>
    </row>
    <row r="1218" spans="2:51" s="7" customFormat="1" ht="12">
      <c r="B1218" s="110"/>
      <c r="D1218" s="107" t="s">
        <v>97</v>
      </c>
      <c r="E1218" s="111" t="s">
        <v>0</v>
      </c>
      <c r="F1218" s="112" t="s">
        <v>1379</v>
      </c>
      <c r="H1218" s="113">
        <v>1</v>
      </c>
      <c r="I1218" s="114"/>
      <c r="L1218" s="110"/>
      <c r="M1218" s="115"/>
      <c r="N1218" s="116"/>
      <c r="O1218" s="116"/>
      <c r="P1218" s="116"/>
      <c r="Q1218" s="116"/>
      <c r="R1218" s="116"/>
      <c r="S1218" s="116"/>
      <c r="T1218" s="117"/>
      <c r="AT1218" s="111" t="s">
        <v>97</v>
      </c>
      <c r="AU1218" s="111" t="s">
        <v>46</v>
      </c>
      <c r="AV1218" s="7" t="s">
        <v>46</v>
      </c>
      <c r="AW1218" s="7" t="s">
        <v>22</v>
      </c>
      <c r="AX1218" s="7" t="s">
        <v>43</v>
      </c>
      <c r="AY1218" s="111" t="s">
        <v>86</v>
      </c>
    </row>
    <row r="1219" spans="2:65" s="1" customFormat="1" ht="36" customHeight="1">
      <c r="B1219" s="93"/>
      <c r="C1219" s="94" t="s">
        <v>1380</v>
      </c>
      <c r="D1219" s="94" t="s">
        <v>88</v>
      </c>
      <c r="E1219" s="95" t="s">
        <v>1147</v>
      </c>
      <c r="F1219" s="96" t="s">
        <v>1381</v>
      </c>
      <c r="G1219" s="97" t="s">
        <v>171</v>
      </c>
      <c r="H1219" s="98">
        <v>1</v>
      </c>
      <c r="I1219" s="99"/>
      <c r="J1219" s="100">
        <f>ROUND(I1219*H1219,2)</f>
        <v>0</v>
      </c>
      <c r="K1219" s="96" t="s">
        <v>0</v>
      </c>
      <c r="L1219" s="18"/>
      <c r="M1219" s="101" t="s">
        <v>0</v>
      </c>
      <c r="N1219" s="102" t="s">
        <v>30</v>
      </c>
      <c r="O1219" s="26"/>
      <c r="P1219" s="103">
        <f>O1219*H1219</f>
        <v>0</v>
      </c>
      <c r="Q1219" s="103">
        <v>0</v>
      </c>
      <c r="R1219" s="103">
        <f>Q1219*H1219</f>
        <v>0</v>
      </c>
      <c r="S1219" s="103">
        <v>0</v>
      </c>
      <c r="T1219" s="104">
        <f>S1219*H1219</f>
        <v>0</v>
      </c>
      <c r="AR1219" s="105" t="s">
        <v>176</v>
      </c>
      <c r="AT1219" s="105" t="s">
        <v>88</v>
      </c>
      <c r="AU1219" s="105" t="s">
        <v>46</v>
      </c>
      <c r="AY1219" s="9" t="s">
        <v>86</v>
      </c>
      <c r="BE1219" s="106">
        <f>IF(N1219="základní",J1219,0)</f>
        <v>0</v>
      </c>
      <c r="BF1219" s="106">
        <f>IF(N1219="snížená",J1219,0)</f>
        <v>0</v>
      </c>
      <c r="BG1219" s="106">
        <f>IF(N1219="zákl. přenesená",J1219,0)</f>
        <v>0</v>
      </c>
      <c r="BH1219" s="106">
        <f>IF(N1219="sníž. přenesená",J1219,0)</f>
        <v>0</v>
      </c>
      <c r="BI1219" s="106">
        <f>IF(N1219="nulová",J1219,0)</f>
        <v>0</v>
      </c>
      <c r="BJ1219" s="9" t="s">
        <v>44</v>
      </c>
      <c r="BK1219" s="106">
        <f>ROUND(I1219*H1219,2)</f>
        <v>0</v>
      </c>
      <c r="BL1219" s="9" t="s">
        <v>176</v>
      </c>
      <c r="BM1219" s="105" t="s">
        <v>1382</v>
      </c>
    </row>
    <row r="1220" spans="2:47" s="1" customFormat="1" ht="19.5">
      <c r="B1220" s="18"/>
      <c r="D1220" s="107" t="s">
        <v>95</v>
      </c>
      <c r="F1220" s="108" t="s">
        <v>1381</v>
      </c>
      <c r="I1220" s="38"/>
      <c r="L1220" s="18"/>
      <c r="M1220" s="109"/>
      <c r="N1220" s="26"/>
      <c r="O1220" s="26"/>
      <c r="P1220" s="26"/>
      <c r="Q1220" s="26"/>
      <c r="R1220" s="26"/>
      <c r="S1220" s="26"/>
      <c r="T1220" s="27"/>
      <c r="AT1220" s="9" t="s">
        <v>95</v>
      </c>
      <c r="AU1220" s="9" t="s">
        <v>46</v>
      </c>
    </row>
    <row r="1221" spans="2:47" s="1" customFormat="1" ht="292.5">
      <c r="B1221" s="18"/>
      <c r="D1221" s="107" t="s">
        <v>239</v>
      </c>
      <c r="F1221" s="128" t="s">
        <v>834</v>
      </c>
      <c r="I1221" s="38"/>
      <c r="L1221" s="18"/>
      <c r="M1221" s="109"/>
      <c r="N1221" s="26"/>
      <c r="O1221" s="26"/>
      <c r="P1221" s="26"/>
      <c r="Q1221" s="26"/>
      <c r="R1221" s="26"/>
      <c r="S1221" s="26"/>
      <c r="T1221" s="27"/>
      <c r="AT1221" s="9" t="s">
        <v>239</v>
      </c>
      <c r="AU1221" s="9" t="s">
        <v>46</v>
      </c>
    </row>
    <row r="1222" spans="2:51" s="7" customFormat="1" ht="12">
      <c r="B1222" s="110"/>
      <c r="D1222" s="107" t="s">
        <v>97</v>
      </c>
      <c r="E1222" s="111" t="s">
        <v>0</v>
      </c>
      <c r="F1222" s="112" t="s">
        <v>1383</v>
      </c>
      <c r="H1222" s="113">
        <v>1</v>
      </c>
      <c r="I1222" s="114"/>
      <c r="L1222" s="110"/>
      <c r="M1222" s="115"/>
      <c r="N1222" s="116"/>
      <c r="O1222" s="116"/>
      <c r="P1222" s="116"/>
      <c r="Q1222" s="116"/>
      <c r="R1222" s="116"/>
      <c r="S1222" s="116"/>
      <c r="T1222" s="117"/>
      <c r="AT1222" s="111" t="s">
        <v>97</v>
      </c>
      <c r="AU1222" s="111" t="s">
        <v>46</v>
      </c>
      <c r="AV1222" s="7" t="s">
        <v>46</v>
      </c>
      <c r="AW1222" s="7" t="s">
        <v>22</v>
      </c>
      <c r="AX1222" s="7" t="s">
        <v>43</v>
      </c>
      <c r="AY1222" s="111" t="s">
        <v>86</v>
      </c>
    </row>
    <row r="1223" spans="2:65" s="1" customFormat="1" ht="36" customHeight="1">
      <c r="B1223" s="93"/>
      <c r="C1223" s="94" t="s">
        <v>1384</v>
      </c>
      <c r="D1223" s="94" t="s">
        <v>88</v>
      </c>
      <c r="E1223" s="95" t="s">
        <v>1151</v>
      </c>
      <c r="F1223" s="96" t="s">
        <v>1385</v>
      </c>
      <c r="G1223" s="97" t="s">
        <v>171</v>
      </c>
      <c r="H1223" s="98">
        <v>1</v>
      </c>
      <c r="I1223" s="99"/>
      <c r="J1223" s="100">
        <f>ROUND(I1223*H1223,2)</f>
        <v>0</v>
      </c>
      <c r="K1223" s="96" t="s">
        <v>0</v>
      </c>
      <c r="L1223" s="18"/>
      <c r="M1223" s="101" t="s">
        <v>0</v>
      </c>
      <c r="N1223" s="102" t="s">
        <v>30</v>
      </c>
      <c r="O1223" s="26"/>
      <c r="P1223" s="103">
        <f>O1223*H1223</f>
        <v>0</v>
      </c>
      <c r="Q1223" s="103">
        <v>0</v>
      </c>
      <c r="R1223" s="103">
        <f>Q1223*H1223</f>
        <v>0</v>
      </c>
      <c r="S1223" s="103">
        <v>0</v>
      </c>
      <c r="T1223" s="104">
        <f>S1223*H1223</f>
        <v>0</v>
      </c>
      <c r="AR1223" s="105" t="s">
        <v>176</v>
      </c>
      <c r="AT1223" s="105" t="s">
        <v>88</v>
      </c>
      <c r="AU1223" s="105" t="s">
        <v>46</v>
      </c>
      <c r="AY1223" s="9" t="s">
        <v>86</v>
      </c>
      <c r="BE1223" s="106">
        <f>IF(N1223="základní",J1223,0)</f>
        <v>0</v>
      </c>
      <c r="BF1223" s="106">
        <f>IF(N1223="snížená",J1223,0)</f>
        <v>0</v>
      </c>
      <c r="BG1223" s="106">
        <f>IF(N1223="zákl. přenesená",J1223,0)</f>
        <v>0</v>
      </c>
      <c r="BH1223" s="106">
        <f>IF(N1223="sníž. přenesená",J1223,0)</f>
        <v>0</v>
      </c>
      <c r="BI1223" s="106">
        <f>IF(N1223="nulová",J1223,0)</f>
        <v>0</v>
      </c>
      <c r="BJ1223" s="9" t="s">
        <v>44</v>
      </c>
      <c r="BK1223" s="106">
        <f>ROUND(I1223*H1223,2)</f>
        <v>0</v>
      </c>
      <c r="BL1223" s="9" t="s">
        <v>176</v>
      </c>
      <c r="BM1223" s="105" t="s">
        <v>1386</v>
      </c>
    </row>
    <row r="1224" spans="2:47" s="1" customFormat="1" ht="19.5">
      <c r="B1224" s="18"/>
      <c r="D1224" s="107" t="s">
        <v>95</v>
      </c>
      <c r="F1224" s="108" t="s">
        <v>1385</v>
      </c>
      <c r="I1224" s="38"/>
      <c r="L1224" s="18"/>
      <c r="M1224" s="109"/>
      <c r="N1224" s="26"/>
      <c r="O1224" s="26"/>
      <c r="P1224" s="26"/>
      <c r="Q1224" s="26"/>
      <c r="R1224" s="26"/>
      <c r="S1224" s="26"/>
      <c r="T1224" s="27"/>
      <c r="AT1224" s="9" t="s">
        <v>95</v>
      </c>
      <c r="AU1224" s="9" t="s">
        <v>46</v>
      </c>
    </row>
    <row r="1225" spans="2:47" s="1" customFormat="1" ht="292.5">
      <c r="B1225" s="18"/>
      <c r="D1225" s="107" t="s">
        <v>239</v>
      </c>
      <c r="F1225" s="128" t="s">
        <v>834</v>
      </c>
      <c r="I1225" s="38"/>
      <c r="L1225" s="18"/>
      <c r="M1225" s="109"/>
      <c r="N1225" s="26"/>
      <c r="O1225" s="26"/>
      <c r="P1225" s="26"/>
      <c r="Q1225" s="26"/>
      <c r="R1225" s="26"/>
      <c r="S1225" s="26"/>
      <c r="T1225" s="27"/>
      <c r="AT1225" s="9" t="s">
        <v>239</v>
      </c>
      <c r="AU1225" s="9" t="s">
        <v>46</v>
      </c>
    </row>
    <row r="1226" spans="2:51" s="7" customFormat="1" ht="12">
      <c r="B1226" s="110"/>
      <c r="D1226" s="107" t="s">
        <v>97</v>
      </c>
      <c r="E1226" s="111" t="s">
        <v>0</v>
      </c>
      <c r="F1226" s="112" t="s">
        <v>1387</v>
      </c>
      <c r="H1226" s="113">
        <v>1</v>
      </c>
      <c r="I1226" s="114"/>
      <c r="L1226" s="110"/>
      <c r="M1226" s="115"/>
      <c r="N1226" s="116"/>
      <c r="O1226" s="116"/>
      <c r="P1226" s="116"/>
      <c r="Q1226" s="116"/>
      <c r="R1226" s="116"/>
      <c r="S1226" s="116"/>
      <c r="T1226" s="117"/>
      <c r="AT1226" s="111" t="s">
        <v>97</v>
      </c>
      <c r="AU1226" s="111" t="s">
        <v>46</v>
      </c>
      <c r="AV1226" s="7" t="s">
        <v>46</v>
      </c>
      <c r="AW1226" s="7" t="s">
        <v>22</v>
      </c>
      <c r="AX1226" s="7" t="s">
        <v>43</v>
      </c>
      <c r="AY1226" s="111" t="s">
        <v>86</v>
      </c>
    </row>
    <row r="1227" spans="2:65" s="1" customFormat="1" ht="36" customHeight="1">
      <c r="B1227" s="93"/>
      <c r="C1227" s="94" t="s">
        <v>1388</v>
      </c>
      <c r="D1227" s="94" t="s">
        <v>88</v>
      </c>
      <c r="E1227" s="95" t="s">
        <v>1155</v>
      </c>
      <c r="F1227" s="96" t="s">
        <v>1389</v>
      </c>
      <c r="G1227" s="97" t="s">
        <v>171</v>
      </c>
      <c r="H1227" s="98">
        <v>1</v>
      </c>
      <c r="I1227" s="99"/>
      <c r="J1227" s="100">
        <f>ROUND(I1227*H1227,2)</f>
        <v>0</v>
      </c>
      <c r="K1227" s="96" t="s">
        <v>0</v>
      </c>
      <c r="L1227" s="18"/>
      <c r="M1227" s="101" t="s">
        <v>0</v>
      </c>
      <c r="N1227" s="102" t="s">
        <v>30</v>
      </c>
      <c r="O1227" s="26"/>
      <c r="P1227" s="103">
        <f>O1227*H1227</f>
        <v>0</v>
      </c>
      <c r="Q1227" s="103">
        <v>0</v>
      </c>
      <c r="R1227" s="103">
        <f>Q1227*H1227</f>
        <v>0</v>
      </c>
      <c r="S1227" s="103">
        <v>0</v>
      </c>
      <c r="T1227" s="104">
        <f>S1227*H1227</f>
        <v>0</v>
      </c>
      <c r="AR1227" s="105" t="s">
        <v>176</v>
      </c>
      <c r="AT1227" s="105" t="s">
        <v>88</v>
      </c>
      <c r="AU1227" s="105" t="s">
        <v>46</v>
      </c>
      <c r="AY1227" s="9" t="s">
        <v>86</v>
      </c>
      <c r="BE1227" s="106">
        <f>IF(N1227="základní",J1227,0)</f>
        <v>0</v>
      </c>
      <c r="BF1227" s="106">
        <f>IF(N1227="snížená",J1227,0)</f>
        <v>0</v>
      </c>
      <c r="BG1227" s="106">
        <f>IF(N1227="zákl. přenesená",J1227,0)</f>
        <v>0</v>
      </c>
      <c r="BH1227" s="106">
        <f>IF(N1227="sníž. přenesená",J1227,0)</f>
        <v>0</v>
      </c>
      <c r="BI1227" s="106">
        <f>IF(N1227="nulová",J1227,0)</f>
        <v>0</v>
      </c>
      <c r="BJ1227" s="9" t="s">
        <v>44</v>
      </c>
      <c r="BK1227" s="106">
        <f>ROUND(I1227*H1227,2)</f>
        <v>0</v>
      </c>
      <c r="BL1227" s="9" t="s">
        <v>176</v>
      </c>
      <c r="BM1227" s="105" t="s">
        <v>1390</v>
      </c>
    </row>
    <row r="1228" spans="2:47" s="1" customFormat="1" ht="19.5">
      <c r="B1228" s="18"/>
      <c r="D1228" s="107" t="s">
        <v>95</v>
      </c>
      <c r="F1228" s="108" t="s">
        <v>1389</v>
      </c>
      <c r="I1228" s="38"/>
      <c r="L1228" s="18"/>
      <c r="M1228" s="109"/>
      <c r="N1228" s="26"/>
      <c r="O1228" s="26"/>
      <c r="P1228" s="26"/>
      <c r="Q1228" s="26"/>
      <c r="R1228" s="26"/>
      <c r="S1228" s="26"/>
      <c r="T1228" s="27"/>
      <c r="AT1228" s="9" t="s">
        <v>95</v>
      </c>
      <c r="AU1228" s="9" t="s">
        <v>46</v>
      </c>
    </row>
    <row r="1229" spans="2:47" s="1" customFormat="1" ht="292.5">
      <c r="B1229" s="18"/>
      <c r="D1229" s="107" t="s">
        <v>239</v>
      </c>
      <c r="F1229" s="128" t="s">
        <v>834</v>
      </c>
      <c r="I1229" s="38"/>
      <c r="L1229" s="18"/>
      <c r="M1229" s="109"/>
      <c r="N1229" s="26"/>
      <c r="O1229" s="26"/>
      <c r="P1229" s="26"/>
      <c r="Q1229" s="26"/>
      <c r="R1229" s="26"/>
      <c r="S1229" s="26"/>
      <c r="T1229" s="27"/>
      <c r="AT1229" s="9" t="s">
        <v>239</v>
      </c>
      <c r="AU1229" s="9" t="s">
        <v>46</v>
      </c>
    </row>
    <row r="1230" spans="2:51" s="7" customFormat="1" ht="12">
      <c r="B1230" s="110"/>
      <c r="D1230" s="107" t="s">
        <v>97</v>
      </c>
      <c r="E1230" s="111" t="s">
        <v>0</v>
      </c>
      <c r="F1230" s="112" t="s">
        <v>1391</v>
      </c>
      <c r="H1230" s="113">
        <v>1</v>
      </c>
      <c r="I1230" s="114"/>
      <c r="L1230" s="110"/>
      <c r="M1230" s="115"/>
      <c r="N1230" s="116"/>
      <c r="O1230" s="116"/>
      <c r="P1230" s="116"/>
      <c r="Q1230" s="116"/>
      <c r="R1230" s="116"/>
      <c r="S1230" s="116"/>
      <c r="T1230" s="117"/>
      <c r="AT1230" s="111" t="s">
        <v>97</v>
      </c>
      <c r="AU1230" s="111" t="s">
        <v>46</v>
      </c>
      <c r="AV1230" s="7" t="s">
        <v>46</v>
      </c>
      <c r="AW1230" s="7" t="s">
        <v>22</v>
      </c>
      <c r="AX1230" s="7" t="s">
        <v>43</v>
      </c>
      <c r="AY1230" s="111" t="s">
        <v>86</v>
      </c>
    </row>
    <row r="1231" spans="2:65" s="1" customFormat="1" ht="36" customHeight="1">
      <c r="B1231" s="93"/>
      <c r="C1231" s="94" t="s">
        <v>1392</v>
      </c>
      <c r="D1231" s="94" t="s">
        <v>88</v>
      </c>
      <c r="E1231" s="95" t="s">
        <v>1159</v>
      </c>
      <c r="F1231" s="96" t="s">
        <v>1393</v>
      </c>
      <c r="G1231" s="97" t="s">
        <v>171</v>
      </c>
      <c r="H1231" s="98">
        <v>1</v>
      </c>
      <c r="I1231" s="99"/>
      <c r="J1231" s="100">
        <f>ROUND(I1231*H1231,2)</f>
        <v>0</v>
      </c>
      <c r="K1231" s="96" t="s">
        <v>0</v>
      </c>
      <c r="L1231" s="18"/>
      <c r="M1231" s="101" t="s">
        <v>0</v>
      </c>
      <c r="N1231" s="102" t="s">
        <v>30</v>
      </c>
      <c r="O1231" s="26"/>
      <c r="P1231" s="103">
        <f>O1231*H1231</f>
        <v>0</v>
      </c>
      <c r="Q1231" s="103">
        <v>0</v>
      </c>
      <c r="R1231" s="103">
        <f>Q1231*H1231</f>
        <v>0</v>
      </c>
      <c r="S1231" s="103">
        <v>0</v>
      </c>
      <c r="T1231" s="104">
        <f>S1231*H1231</f>
        <v>0</v>
      </c>
      <c r="AR1231" s="105" t="s">
        <v>176</v>
      </c>
      <c r="AT1231" s="105" t="s">
        <v>88</v>
      </c>
      <c r="AU1231" s="105" t="s">
        <v>46</v>
      </c>
      <c r="AY1231" s="9" t="s">
        <v>86</v>
      </c>
      <c r="BE1231" s="106">
        <f>IF(N1231="základní",J1231,0)</f>
        <v>0</v>
      </c>
      <c r="BF1231" s="106">
        <f>IF(N1231="snížená",J1231,0)</f>
        <v>0</v>
      </c>
      <c r="BG1231" s="106">
        <f>IF(N1231="zákl. přenesená",J1231,0)</f>
        <v>0</v>
      </c>
      <c r="BH1231" s="106">
        <f>IF(N1231="sníž. přenesená",J1231,0)</f>
        <v>0</v>
      </c>
      <c r="BI1231" s="106">
        <f>IF(N1231="nulová",J1231,0)</f>
        <v>0</v>
      </c>
      <c r="BJ1231" s="9" t="s">
        <v>44</v>
      </c>
      <c r="BK1231" s="106">
        <f>ROUND(I1231*H1231,2)</f>
        <v>0</v>
      </c>
      <c r="BL1231" s="9" t="s">
        <v>176</v>
      </c>
      <c r="BM1231" s="105" t="s">
        <v>1394</v>
      </c>
    </row>
    <row r="1232" spans="2:47" s="1" customFormat="1" ht="19.5">
      <c r="B1232" s="18"/>
      <c r="D1232" s="107" t="s">
        <v>95</v>
      </c>
      <c r="F1232" s="108" t="s">
        <v>1393</v>
      </c>
      <c r="I1232" s="38"/>
      <c r="L1232" s="18"/>
      <c r="M1232" s="109"/>
      <c r="N1232" s="26"/>
      <c r="O1232" s="26"/>
      <c r="P1232" s="26"/>
      <c r="Q1232" s="26"/>
      <c r="R1232" s="26"/>
      <c r="S1232" s="26"/>
      <c r="T1232" s="27"/>
      <c r="AT1232" s="9" t="s">
        <v>95</v>
      </c>
      <c r="AU1232" s="9" t="s">
        <v>46</v>
      </c>
    </row>
    <row r="1233" spans="2:47" s="1" customFormat="1" ht="292.5">
      <c r="B1233" s="18"/>
      <c r="D1233" s="107" t="s">
        <v>239</v>
      </c>
      <c r="F1233" s="128" t="s">
        <v>834</v>
      </c>
      <c r="I1233" s="38"/>
      <c r="L1233" s="18"/>
      <c r="M1233" s="109"/>
      <c r="N1233" s="26"/>
      <c r="O1233" s="26"/>
      <c r="P1233" s="26"/>
      <c r="Q1233" s="26"/>
      <c r="R1233" s="26"/>
      <c r="S1233" s="26"/>
      <c r="T1233" s="27"/>
      <c r="AT1233" s="9" t="s">
        <v>239</v>
      </c>
      <c r="AU1233" s="9" t="s">
        <v>46</v>
      </c>
    </row>
    <row r="1234" spans="2:51" s="7" customFormat="1" ht="12">
      <c r="B1234" s="110"/>
      <c r="D1234" s="107" t="s">
        <v>97</v>
      </c>
      <c r="E1234" s="111" t="s">
        <v>0</v>
      </c>
      <c r="F1234" s="112" t="s">
        <v>1395</v>
      </c>
      <c r="H1234" s="113">
        <v>1</v>
      </c>
      <c r="I1234" s="114"/>
      <c r="L1234" s="110"/>
      <c r="M1234" s="115"/>
      <c r="N1234" s="116"/>
      <c r="O1234" s="116"/>
      <c r="P1234" s="116"/>
      <c r="Q1234" s="116"/>
      <c r="R1234" s="116"/>
      <c r="S1234" s="116"/>
      <c r="T1234" s="117"/>
      <c r="AT1234" s="111" t="s">
        <v>97</v>
      </c>
      <c r="AU1234" s="111" t="s">
        <v>46</v>
      </c>
      <c r="AV1234" s="7" t="s">
        <v>46</v>
      </c>
      <c r="AW1234" s="7" t="s">
        <v>22</v>
      </c>
      <c r="AX1234" s="7" t="s">
        <v>43</v>
      </c>
      <c r="AY1234" s="111" t="s">
        <v>86</v>
      </c>
    </row>
    <row r="1235" spans="2:65" s="1" customFormat="1" ht="36" customHeight="1">
      <c r="B1235" s="93"/>
      <c r="C1235" s="94" t="s">
        <v>1396</v>
      </c>
      <c r="D1235" s="94" t="s">
        <v>88</v>
      </c>
      <c r="E1235" s="95" t="s">
        <v>1163</v>
      </c>
      <c r="F1235" s="96" t="s">
        <v>1397</v>
      </c>
      <c r="G1235" s="97" t="s">
        <v>171</v>
      </c>
      <c r="H1235" s="98">
        <v>1</v>
      </c>
      <c r="I1235" s="99"/>
      <c r="J1235" s="100">
        <f>ROUND(I1235*H1235,2)</f>
        <v>0</v>
      </c>
      <c r="K1235" s="96" t="s">
        <v>0</v>
      </c>
      <c r="L1235" s="18"/>
      <c r="M1235" s="101" t="s">
        <v>0</v>
      </c>
      <c r="N1235" s="102" t="s">
        <v>30</v>
      </c>
      <c r="O1235" s="26"/>
      <c r="P1235" s="103">
        <f>O1235*H1235</f>
        <v>0</v>
      </c>
      <c r="Q1235" s="103">
        <v>0</v>
      </c>
      <c r="R1235" s="103">
        <f>Q1235*H1235</f>
        <v>0</v>
      </c>
      <c r="S1235" s="103">
        <v>0</v>
      </c>
      <c r="T1235" s="104">
        <f>S1235*H1235</f>
        <v>0</v>
      </c>
      <c r="AR1235" s="105" t="s">
        <v>176</v>
      </c>
      <c r="AT1235" s="105" t="s">
        <v>88</v>
      </c>
      <c r="AU1235" s="105" t="s">
        <v>46</v>
      </c>
      <c r="AY1235" s="9" t="s">
        <v>86</v>
      </c>
      <c r="BE1235" s="106">
        <f>IF(N1235="základní",J1235,0)</f>
        <v>0</v>
      </c>
      <c r="BF1235" s="106">
        <f>IF(N1235="snížená",J1235,0)</f>
        <v>0</v>
      </c>
      <c r="BG1235" s="106">
        <f>IF(N1235="zákl. přenesená",J1235,0)</f>
        <v>0</v>
      </c>
      <c r="BH1235" s="106">
        <f>IF(N1235="sníž. přenesená",J1235,0)</f>
        <v>0</v>
      </c>
      <c r="BI1235" s="106">
        <f>IF(N1235="nulová",J1235,0)</f>
        <v>0</v>
      </c>
      <c r="BJ1235" s="9" t="s">
        <v>44</v>
      </c>
      <c r="BK1235" s="106">
        <f>ROUND(I1235*H1235,2)</f>
        <v>0</v>
      </c>
      <c r="BL1235" s="9" t="s">
        <v>176</v>
      </c>
      <c r="BM1235" s="105" t="s">
        <v>1398</v>
      </c>
    </row>
    <row r="1236" spans="2:47" s="1" customFormat="1" ht="19.5">
      <c r="B1236" s="18"/>
      <c r="D1236" s="107" t="s">
        <v>95</v>
      </c>
      <c r="F1236" s="108" t="s">
        <v>1397</v>
      </c>
      <c r="I1236" s="38"/>
      <c r="L1236" s="18"/>
      <c r="M1236" s="109"/>
      <c r="N1236" s="26"/>
      <c r="O1236" s="26"/>
      <c r="P1236" s="26"/>
      <c r="Q1236" s="26"/>
      <c r="R1236" s="26"/>
      <c r="S1236" s="26"/>
      <c r="T1236" s="27"/>
      <c r="AT1236" s="9" t="s">
        <v>95</v>
      </c>
      <c r="AU1236" s="9" t="s">
        <v>46</v>
      </c>
    </row>
    <row r="1237" spans="2:47" s="1" customFormat="1" ht="292.5">
      <c r="B1237" s="18"/>
      <c r="D1237" s="107" t="s">
        <v>239</v>
      </c>
      <c r="F1237" s="128" t="s">
        <v>834</v>
      </c>
      <c r="I1237" s="38"/>
      <c r="L1237" s="18"/>
      <c r="M1237" s="109"/>
      <c r="N1237" s="26"/>
      <c r="O1237" s="26"/>
      <c r="P1237" s="26"/>
      <c r="Q1237" s="26"/>
      <c r="R1237" s="26"/>
      <c r="S1237" s="26"/>
      <c r="T1237" s="27"/>
      <c r="AT1237" s="9" t="s">
        <v>239</v>
      </c>
      <c r="AU1237" s="9" t="s">
        <v>46</v>
      </c>
    </row>
    <row r="1238" spans="2:51" s="7" customFormat="1" ht="12">
      <c r="B1238" s="110"/>
      <c r="D1238" s="107" t="s">
        <v>97</v>
      </c>
      <c r="E1238" s="111" t="s">
        <v>0</v>
      </c>
      <c r="F1238" s="112" t="s">
        <v>1399</v>
      </c>
      <c r="H1238" s="113">
        <v>1</v>
      </c>
      <c r="I1238" s="114"/>
      <c r="L1238" s="110"/>
      <c r="M1238" s="115"/>
      <c r="N1238" s="116"/>
      <c r="O1238" s="116"/>
      <c r="P1238" s="116"/>
      <c r="Q1238" s="116"/>
      <c r="R1238" s="116"/>
      <c r="S1238" s="116"/>
      <c r="T1238" s="117"/>
      <c r="AT1238" s="111" t="s">
        <v>97</v>
      </c>
      <c r="AU1238" s="111" t="s">
        <v>46</v>
      </c>
      <c r="AV1238" s="7" t="s">
        <v>46</v>
      </c>
      <c r="AW1238" s="7" t="s">
        <v>22</v>
      </c>
      <c r="AX1238" s="7" t="s">
        <v>43</v>
      </c>
      <c r="AY1238" s="111" t="s">
        <v>86</v>
      </c>
    </row>
    <row r="1239" spans="2:65" s="1" customFormat="1" ht="36" customHeight="1">
      <c r="B1239" s="93"/>
      <c r="C1239" s="94" t="s">
        <v>1400</v>
      </c>
      <c r="D1239" s="94" t="s">
        <v>88</v>
      </c>
      <c r="E1239" s="95" t="s">
        <v>1167</v>
      </c>
      <c r="F1239" s="96" t="s">
        <v>1401</v>
      </c>
      <c r="G1239" s="97" t="s">
        <v>171</v>
      </c>
      <c r="H1239" s="98">
        <v>1</v>
      </c>
      <c r="I1239" s="99"/>
      <c r="J1239" s="100">
        <f>ROUND(I1239*H1239,2)</f>
        <v>0</v>
      </c>
      <c r="K1239" s="96" t="s">
        <v>0</v>
      </c>
      <c r="L1239" s="18"/>
      <c r="M1239" s="101" t="s">
        <v>0</v>
      </c>
      <c r="N1239" s="102" t="s">
        <v>30</v>
      </c>
      <c r="O1239" s="26"/>
      <c r="P1239" s="103">
        <f>O1239*H1239</f>
        <v>0</v>
      </c>
      <c r="Q1239" s="103">
        <v>0</v>
      </c>
      <c r="R1239" s="103">
        <f>Q1239*H1239</f>
        <v>0</v>
      </c>
      <c r="S1239" s="103">
        <v>0</v>
      </c>
      <c r="T1239" s="104">
        <f>S1239*H1239</f>
        <v>0</v>
      </c>
      <c r="AR1239" s="105" t="s">
        <v>176</v>
      </c>
      <c r="AT1239" s="105" t="s">
        <v>88</v>
      </c>
      <c r="AU1239" s="105" t="s">
        <v>46</v>
      </c>
      <c r="AY1239" s="9" t="s">
        <v>86</v>
      </c>
      <c r="BE1239" s="106">
        <f>IF(N1239="základní",J1239,0)</f>
        <v>0</v>
      </c>
      <c r="BF1239" s="106">
        <f>IF(N1239="snížená",J1239,0)</f>
        <v>0</v>
      </c>
      <c r="BG1239" s="106">
        <f>IF(N1239="zákl. přenesená",J1239,0)</f>
        <v>0</v>
      </c>
      <c r="BH1239" s="106">
        <f>IF(N1239="sníž. přenesená",J1239,0)</f>
        <v>0</v>
      </c>
      <c r="BI1239" s="106">
        <f>IF(N1239="nulová",J1239,0)</f>
        <v>0</v>
      </c>
      <c r="BJ1239" s="9" t="s">
        <v>44</v>
      </c>
      <c r="BK1239" s="106">
        <f>ROUND(I1239*H1239,2)</f>
        <v>0</v>
      </c>
      <c r="BL1239" s="9" t="s">
        <v>176</v>
      </c>
      <c r="BM1239" s="105" t="s">
        <v>1402</v>
      </c>
    </row>
    <row r="1240" spans="2:47" s="1" customFormat="1" ht="19.5">
      <c r="B1240" s="18"/>
      <c r="D1240" s="107" t="s">
        <v>95</v>
      </c>
      <c r="F1240" s="108" t="s">
        <v>1401</v>
      </c>
      <c r="I1240" s="38"/>
      <c r="L1240" s="18"/>
      <c r="M1240" s="109"/>
      <c r="N1240" s="26"/>
      <c r="O1240" s="26"/>
      <c r="P1240" s="26"/>
      <c r="Q1240" s="26"/>
      <c r="R1240" s="26"/>
      <c r="S1240" s="26"/>
      <c r="T1240" s="27"/>
      <c r="AT1240" s="9" t="s">
        <v>95</v>
      </c>
      <c r="AU1240" s="9" t="s">
        <v>46</v>
      </c>
    </row>
    <row r="1241" spans="2:47" s="1" customFormat="1" ht="292.5">
      <c r="B1241" s="18"/>
      <c r="D1241" s="107" t="s">
        <v>239</v>
      </c>
      <c r="F1241" s="128" t="s">
        <v>834</v>
      </c>
      <c r="I1241" s="38"/>
      <c r="L1241" s="18"/>
      <c r="M1241" s="109"/>
      <c r="N1241" s="26"/>
      <c r="O1241" s="26"/>
      <c r="P1241" s="26"/>
      <c r="Q1241" s="26"/>
      <c r="R1241" s="26"/>
      <c r="S1241" s="26"/>
      <c r="T1241" s="27"/>
      <c r="AT1241" s="9" t="s">
        <v>239</v>
      </c>
      <c r="AU1241" s="9" t="s">
        <v>46</v>
      </c>
    </row>
    <row r="1242" spans="2:51" s="7" customFormat="1" ht="12">
      <c r="B1242" s="110"/>
      <c r="D1242" s="107" t="s">
        <v>97</v>
      </c>
      <c r="E1242" s="111" t="s">
        <v>0</v>
      </c>
      <c r="F1242" s="112" t="s">
        <v>1403</v>
      </c>
      <c r="H1242" s="113">
        <v>1</v>
      </c>
      <c r="I1242" s="114"/>
      <c r="L1242" s="110"/>
      <c r="M1242" s="115"/>
      <c r="N1242" s="116"/>
      <c r="O1242" s="116"/>
      <c r="P1242" s="116"/>
      <c r="Q1242" s="116"/>
      <c r="R1242" s="116"/>
      <c r="S1242" s="116"/>
      <c r="T1242" s="117"/>
      <c r="AT1242" s="111" t="s">
        <v>97</v>
      </c>
      <c r="AU1242" s="111" t="s">
        <v>46</v>
      </c>
      <c r="AV1242" s="7" t="s">
        <v>46</v>
      </c>
      <c r="AW1242" s="7" t="s">
        <v>22</v>
      </c>
      <c r="AX1242" s="7" t="s">
        <v>43</v>
      </c>
      <c r="AY1242" s="111" t="s">
        <v>86</v>
      </c>
    </row>
    <row r="1243" spans="2:65" s="1" customFormat="1" ht="36" customHeight="1">
      <c r="B1243" s="93"/>
      <c r="C1243" s="94" t="s">
        <v>1404</v>
      </c>
      <c r="D1243" s="94" t="s">
        <v>88</v>
      </c>
      <c r="E1243" s="95" t="s">
        <v>1171</v>
      </c>
      <c r="F1243" s="96" t="s">
        <v>1405</v>
      </c>
      <c r="G1243" s="97" t="s">
        <v>171</v>
      </c>
      <c r="H1243" s="98">
        <v>1</v>
      </c>
      <c r="I1243" s="99"/>
      <c r="J1243" s="100">
        <f>ROUND(I1243*H1243,2)</f>
        <v>0</v>
      </c>
      <c r="K1243" s="96" t="s">
        <v>0</v>
      </c>
      <c r="L1243" s="18"/>
      <c r="M1243" s="101" t="s">
        <v>0</v>
      </c>
      <c r="N1243" s="102" t="s">
        <v>30</v>
      </c>
      <c r="O1243" s="26"/>
      <c r="P1243" s="103">
        <f>O1243*H1243</f>
        <v>0</v>
      </c>
      <c r="Q1243" s="103">
        <v>0</v>
      </c>
      <c r="R1243" s="103">
        <f>Q1243*H1243</f>
        <v>0</v>
      </c>
      <c r="S1243" s="103">
        <v>0</v>
      </c>
      <c r="T1243" s="104">
        <f>S1243*H1243</f>
        <v>0</v>
      </c>
      <c r="AR1243" s="105" t="s">
        <v>176</v>
      </c>
      <c r="AT1243" s="105" t="s">
        <v>88</v>
      </c>
      <c r="AU1243" s="105" t="s">
        <v>46</v>
      </c>
      <c r="AY1243" s="9" t="s">
        <v>86</v>
      </c>
      <c r="BE1243" s="106">
        <f>IF(N1243="základní",J1243,0)</f>
        <v>0</v>
      </c>
      <c r="BF1243" s="106">
        <f>IF(N1243="snížená",J1243,0)</f>
        <v>0</v>
      </c>
      <c r="BG1243" s="106">
        <f>IF(N1243="zákl. přenesená",J1243,0)</f>
        <v>0</v>
      </c>
      <c r="BH1243" s="106">
        <f>IF(N1243="sníž. přenesená",J1243,0)</f>
        <v>0</v>
      </c>
      <c r="BI1243" s="106">
        <f>IF(N1243="nulová",J1243,0)</f>
        <v>0</v>
      </c>
      <c r="BJ1243" s="9" t="s">
        <v>44</v>
      </c>
      <c r="BK1243" s="106">
        <f>ROUND(I1243*H1243,2)</f>
        <v>0</v>
      </c>
      <c r="BL1243" s="9" t="s">
        <v>176</v>
      </c>
      <c r="BM1243" s="105" t="s">
        <v>1406</v>
      </c>
    </row>
    <row r="1244" spans="2:47" s="1" customFormat="1" ht="19.5">
      <c r="B1244" s="18"/>
      <c r="D1244" s="107" t="s">
        <v>95</v>
      </c>
      <c r="F1244" s="108" t="s">
        <v>1405</v>
      </c>
      <c r="I1244" s="38"/>
      <c r="L1244" s="18"/>
      <c r="M1244" s="109"/>
      <c r="N1244" s="26"/>
      <c r="O1244" s="26"/>
      <c r="P1244" s="26"/>
      <c r="Q1244" s="26"/>
      <c r="R1244" s="26"/>
      <c r="S1244" s="26"/>
      <c r="T1244" s="27"/>
      <c r="AT1244" s="9" t="s">
        <v>95</v>
      </c>
      <c r="AU1244" s="9" t="s">
        <v>46</v>
      </c>
    </row>
    <row r="1245" spans="2:47" s="1" customFormat="1" ht="292.5">
      <c r="B1245" s="18"/>
      <c r="D1245" s="107" t="s">
        <v>239</v>
      </c>
      <c r="F1245" s="128" t="s">
        <v>834</v>
      </c>
      <c r="I1245" s="38"/>
      <c r="L1245" s="18"/>
      <c r="M1245" s="109"/>
      <c r="N1245" s="26"/>
      <c r="O1245" s="26"/>
      <c r="P1245" s="26"/>
      <c r="Q1245" s="26"/>
      <c r="R1245" s="26"/>
      <c r="S1245" s="26"/>
      <c r="T1245" s="27"/>
      <c r="AT1245" s="9" t="s">
        <v>239</v>
      </c>
      <c r="AU1245" s="9" t="s">
        <v>46</v>
      </c>
    </row>
    <row r="1246" spans="2:51" s="7" customFormat="1" ht="12">
      <c r="B1246" s="110"/>
      <c r="D1246" s="107" t="s">
        <v>97</v>
      </c>
      <c r="E1246" s="111" t="s">
        <v>0</v>
      </c>
      <c r="F1246" s="112" t="s">
        <v>1407</v>
      </c>
      <c r="H1246" s="113">
        <v>1</v>
      </c>
      <c r="I1246" s="114"/>
      <c r="L1246" s="110"/>
      <c r="M1246" s="115"/>
      <c r="N1246" s="116"/>
      <c r="O1246" s="116"/>
      <c r="P1246" s="116"/>
      <c r="Q1246" s="116"/>
      <c r="R1246" s="116"/>
      <c r="S1246" s="116"/>
      <c r="T1246" s="117"/>
      <c r="AT1246" s="111" t="s">
        <v>97</v>
      </c>
      <c r="AU1246" s="111" t="s">
        <v>46</v>
      </c>
      <c r="AV1246" s="7" t="s">
        <v>46</v>
      </c>
      <c r="AW1246" s="7" t="s">
        <v>22</v>
      </c>
      <c r="AX1246" s="7" t="s">
        <v>43</v>
      </c>
      <c r="AY1246" s="111" t="s">
        <v>86</v>
      </c>
    </row>
    <row r="1247" spans="2:65" s="1" customFormat="1" ht="36" customHeight="1">
      <c r="B1247" s="93"/>
      <c r="C1247" s="94" t="s">
        <v>1408</v>
      </c>
      <c r="D1247" s="94" t="s">
        <v>88</v>
      </c>
      <c r="E1247" s="95" t="s">
        <v>1175</v>
      </c>
      <c r="F1247" s="96" t="s">
        <v>1409</v>
      </c>
      <c r="G1247" s="97" t="s">
        <v>171</v>
      </c>
      <c r="H1247" s="98">
        <v>1</v>
      </c>
      <c r="I1247" s="99"/>
      <c r="J1247" s="100">
        <f>ROUND(I1247*H1247,2)</f>
        <v>0</v>
      </c>
      <c r="K1247" s="96" t="s">
        <v>0</v>
      </c>
      <c r="L1247" s="18"/>
      <c r="M1247" s="101" t="s">
        <v>0</v>
      </c>
      <c r="N1247" s="102" t="s">
        <v>30</v>
      </c>
      <c r="O1247" s="26"/>
      <c r="P1247" s="103">
        <f>O1247*H1247</f>
        <v>0</v>
      </c>
      <c r="Q1247" s="103">
        <v>0</v>
      </c>
      <c r="R1247" s="103">
        <f>Q1247*H1247</f>
        <v>0</v>
      </c>
      <c r="S1247" s="103">
        <v>0</v>
      </c>
      <c r="T1247" s="104">
        <f>S1247*H1247</f>
        <v>0</v>
      </c>
      <c r="AR1247" s="105" t="s">
        <v>176</v>
      </c>
      <c r="AT1247" s="105" t="s">
        <v>88</v>
      </c>
      <c r="AU1247" s="105" t="s">
        <v>46</v>
      </c>
      <c r="AY1247" s="9" t="s">
        <v>86</v>
      </c>
      <c r="BE1247" s="106">
        <f>IF(N1247="základní",J1247,0)</f>
        <v>0</v>
      </c>
      <c r="BF1247" s="106">
        <f>IF(N1247="snížená",J1247,0)</f>
        <v>0</v>
      </c>
      <c r="BG1247" s="106">
        <f>IF(N1247="zákl. přenesená",J1247,0)</f>
        <v>0</v>
      </c>
      <c r="BH1247" s="106">
        <f>IF(N1247="sníž. přenesená",J1247,0)</f>
        <v>0</v>
      </c>
      <c r="BI1247" s="106">
        <f>IF(N1247="nulová",J1247,0)</f>
        <v>0</v>
      </c>
      <c r="BJ1247" s="9" t="s">
        <v>44</v>
      </c>
      <c r="BK1247" s="106">
        <f>ROUND(I1247*H1247,2)</f>
        <v>0</v>
      </c>
      <c r="BL1247" s="9" t="s">
        <v>176</v>
      </c>
      <c r="BM1247" s="105" t="s">
        <v>1410</v>
      </c>
    </row>
    <row r="1248" spans="2:47" s="1" customFormat="1" ht="19.5">
      <c r="B1248" s="18"/>
      <c r="D1248" s="107" t="s">
        <v>95</v>
      </c>
      <c r="F1248" s="108" t="s">
        <v>1409</v>
      </c>
      <c r="I1248" s="38"/>
      <c r="L1248" s="18"/>
      <c r="M1248" s="109"/>
      <c r="N1248" s="26"/>
      <c r="O1248" s="26"/>
      <c r="P1248" s="26"/>
      <c r="Q1248" s="26"/>
      <c r="R1248" s="26"/>
      <c r="S1248" s="26"/>
      <c r="T1248" s="27"/>
      <c r="AT1248" s="9" t="s">
        <v>95</v>
      </c>
      <c r="AU1248" s="9" t="s">
        <v>46</v>
      </c>
    </row>
    <row r="1249" spans="2:47" s="1" customFormat="1" ht="292.5">
      <c r="B1249" s="18"/>
      <c r="D1249" s="107" t="s">
        <v>239</v>
      </c>
      <c r="F1249" s="128" t="s">
        <v>834</v>
      </c>
      <c r="I1249" s="38"/>
      <c r="L1249" s="18"/>
      <c r="M1249" s="109"/>
      <c r="N1249" s="26"/>
      <c r="O1249" s="26"/>
      <c r="P1249" s="26"/>
      <c r="Q1249" s="26"/>
      <c r="R1249" s="26"/>
      <c r="S1249" s="26"/>
      <c r="T1249" s="27"/>
      <c r="AT1249" s="9" t="s">
        <v>239</v>
      </c>
      <c r="AU1249" s="9" t="s">
        <v>46</v>
      </c>
    </row>
    <row r="1250" spans="2:51" s="7" customFormat="1" ht="12">
      <c r="B1250" s="110"/>
      <c r="D1250" s="107" t="s">
        <v>97</v>
      </c>
      <c r="E1250" s="111" t="s">
        <v>0</v>
      </c>
      <c r="F1250" s="112" t="s">
        <v>1411</v>
      </c>
      <c r="H1250" s="113">
        <v>1</v>
      </c>
      <c r="I1250" s="114"/>
      <c r="L1250" s="110"/>
      <c r="M1250" s="115"/>
      <c r="N1250" s="116"/>
      <c r="O1250" s="116"/>
      <c r="P1250" s="116"/>
      <c r="Q1250" s="116"/>
      <c r="R1250" s="116"/>
      <c r="S1250" s="116"/>
      <c r="T1250" s="117"/>
      <c r="AT1250" s="111" t="s">
        <v>97</v>
      </c>
      <c r="AU1250" s="111" t="s">
        <v>46</v>
      </c>
      <c r="AV1250" s="7" t="s">
        <v>46</v>
      </c>
      <c r="AW1250" s="7" t="s">
        <v>22</v>
      </c>
      <c r="AX1250" s="7" t="s">
        <v>43</v>
      </c>
      <c r="AY1250" s="111" t="s">
        <v>86</v>
      </c>
    </row>
    <row r="1251" spans="2:65" s="1" customFormat="1" ht="36" customHeight="1">
      <c r="B1251" s="93"/>
      <c r="C1251" s="94" t="s">
        <v>1412</v>
      </c>
      <c r="D1251" s="94" t="s">
        <v>88</v>
      </c>
      <c r="E1251" s="95" t="s">
        <v>1179</v>
      </c>
      <c r="F1251" s="96" t="s">
        <v>1413</v>
      </c>
      <c r="G1251" s="97" t="s">
        <v>171</v>
      </c>
      <c r="H1251" s="98">
        <v>1</v>
      </c>
      <c r="I1251" s="99"/>
      <c r="J1251" s="100">
        <f>ROUND(I1251*H1251,2)</f>
        <v>0</v>
      </c>
      <c r="K1251" s="96" t="s">
        <v>0</v>
      </c>
      <c r="L1251" s="18"/>
      <c r="M1251" s="101" t="s">
        <v>0</v>
      </c>
      <c r="N1251" s="102" t="s">
        <v>30</v>
      </c>
      <c r="O1251" s="26"/>
      <c r="P1251" s="103">
        <f>O1251*H1251</f>
        <v>0</v>
      </c>
      <c r="Q1251" s="103">
        <v>0</v>
      </c>
      <c r="R1251" s="103">
        <f>Q1251*H1251</f>
        <v>0</v>
      </c>
      <c r="S1251" s="103">
        <v>0</v>
      </c>
      <c r="T1251" s="104">
        <f>S1251*H1251</f>
        <v>0</v>
      </c>
      <c r="AR1251" s="105" t="s">
        <v>176</v>
      </c>
      <c r="AT1251" s="105" t="s">
        <v>88</v>
      </c>
      <c r="AU1251" s="105" t="s">
        <v>46</v>
      </c>
      <c r="AY1251" s="9" t="s">
        <v>86</v>
      </c>
      <c r="BE1251" s="106">
        <f>IF(N1251="základní",J1251,0)</f>
        <v>0</v>
      </c>
      <c r="BF1251" s="106">
        <f>IF(N1251="snížená",J1251,0)</f>
        <v>0</v>
      </c>
      <c r="BG1251" s="106">
        <f>IF(N1251="zákl. přenesená",J1251,0)</f>
        <v>0</v>
      </c>
      <c r="BH1251" s="106">
        <f>IF(N1251="sníž. přenesená",J1251,0)</f>
        <v>0</v>
      </c>
      <c r="BI1251" s="106">
        <f>IF(N1251="nulová",J1251,0)</f>
        <v>0</v>
      </c>
      <c r="BJ1251" s="9" t="s">
        <v>44</v>
      </c>
      <c r="BK1251" s="106">
        <f>ROUND(I1251*H1251,2)</f>
        <v>0</v>
      </c>
      <c r="BL1251" s="9" t="s">
        <v>176</v>
      </c>
      <c r="BM1251" s="105" t="s">
        <v>1414</v>
      </c>
    </row>
    <row r="1252" spans="2:47" s="1" customFormat="1" ht="19.5">
      <c r="B1252" s="18"/>
      <c r="D1252" s="107" t="s">
        <v>95</v>
      </c>
      <c r="F1252" s="108" t="s">
        <v>1413</v>
      </c>
      <c r="I1252" s="38"/>
      <c r="L1252" s="18"/>
      <c r="M1252" s="109"/>
      <c r="N1252" s="26"/>
      <c r="O1252" s="26"/>
      <c r="P1252" s="26"/>
      <c r="Q1252" s="26"/>
      <c r="R1252" s="26"/>
      <c r="S1252" s="26"/>
      <c r="T1252" s="27"/>
      <c r="AT1252" s="9" t="s">
        <v>95</v>
      </c>
      <c r="AU1252" s="9" t="s">
        <v>46</v>
      </c>
    </row>
    <row r="1253" spans="2:47" s="1" customFormat="1" ht="292.5">
      <c r="B1253" s="18"/>
      <c r="D1253" s="107" t="s">
        <v>239</v>
      </c>
      <c r="F1253" s="128" t="s">
        <v>834</v>
      </c>
      <c r="I1253" s="38"/>
      <c r="L1253" s="18"/>
      <c r="M1253" s="109"/>
      <c r="N1253" s="26"/>
      <c r="O1253" s="26"/>
      <c r="P1253" s="26"/>
      <c r="Q1253" s="26"/>
      <c r="R1253" s="26"/>
      <c r="S1253" s="26"/>
      <c r="T1253" s="27"/>
      <c r="AT1253" s="9" t="s">
        <v>239</v>
      </c>
      <c r="AU1253" s="9" t="s">
        <v>46</v>
      </c>
    </row>
    <row r="1254" spans="2:51" s="7" customFormat="1" ht="12">
      <c r="B1254" s="110"/>
      <c r="D1254" s="107" t="s">
        <v>97</v>
      </c>
      <c r="E1254" s="111" t="s">
        <v>0</v>
      </c>
      <c r="F1254" s="112" t="s">
        <v>1415</v>
      </c>
      <c r="H1254" s="113">
        <v>1</v>
      </c>
      <c r="I1254" s="114"/>
      <c r="L1254" s="110"/>
      <c r="M1254" s="115"/>
      <c r="N1254" s="116"/>
      <c r="O1254" s="116"/>
      <c r="P1254" s="116"/>
      <c r="Q1254" s="116"/>
      <c r="R1254" s="116"/>
      <c r="S1254" s="116"/>
      <c r="T1254" s="117"/>
      <c r="AT1254" s="111" t="s">
        <v>97</v>
      </c>
      <c r="AU1254" s="111" t="s">
        <v>46</v>
      </c>
      <c r="AV1254" s="7" t="s">
        <v>46</v>
      </c>
      <c r="AW1254" s="7" t="s">
        <v>22</v>
      </c>
      <c r="AX1254" s="7" t="s">
        <v>43</v>
      </c>
      <c r="AY1254" s="111" t="s">
        <v>86</v>
      </c>
    </row>
    <row r="1255" spans="2:65" s="1" customFormat="1" ht="36" customHeight="1">
      <c r="B1255" s="93"/>
      <c r="C1255" s="94" t="s">
        <v>1416</v>
      </c>
      <c r="D1255" s="94" t="s">
        <v>88</v>
      </c>
      <c r="E1255" s="95" t="s">
        <v>1183</v>
      </c>
      <c r="F1255" s="96" t="s">
        <v>1417</v>
      </c>
      <c r="G1255" s="97" t="s">
        <v>171</v>
      </c>
      <c r="H1255" s="98">
        <v>1</v>
      </c>
      <c r="I1255" s="99"/>
      <c r="J1255" s="100">
        <f>ROUND(I1255*H1255,2)</f>
        <v>0</v>
      </c>
      <c r="K1255" s="96" t="s">
        <v>0</v>
      </c>
      <c r="L1255" s="18"/>
      <c r="M1255" s="101" t="s">
        <v>0</v>
      </c>
      <c r="N1255" s="102" t="s">
        <v>30</v>
      </c>
      <c r="O1255" s="26"/>
      <c r="P1255" s="103">
        <f>O1255*H1255</f>
        <v>0</v>
      </c>
      <c r="Q1255" s="103">
        <v>0</v>
      </c>
      <c r="R1255" s="103">
        <f>Q1255*H1255</f>
        <v>0</v>
      </c>
      <c r="S1255" s="103">
        <v>0</v>
      </c>
      <c r="T1255" s="104">
        <f>S1255*H1255</f>
        <v>0</v>
      </c>
      <c r="AR1255" s="105" t="s">
        <v>176</v>
      </c>
      <c r="AT1255" s="105" t="s">
        <v>88</v>
      </c>
      <c r="AU1255" s="105" t="s">
        <v>46</v>
      </c>
      <c r="AY1255" s="9" t="s">
        <v>86</v>
      </c>
      <c r="BE1255" s="106">
        <f>IF(N1255="základní",J1255,0)</f>
        <v>0</v>
      </c>
      <c r="BF1255" s="106">
        <f>IF(N1255="snížená",J1255,0)</f>
        <v>0</v>
      </c>
      <c r="BG1255" s="106">
        <f>IF(N1255="zákl. přenesená",J1255,0)</f>
        <v>0</v>
      </c>
      <c r="BH1255" s="106">
        <f>IF(N1255="sníž. přenesená",J1255,0)</f>
        <v>0</v>
      </c>
      <c r="BI1255" s="106">
        <f>IF(N1255="nulová",J1255,0)</f>
        <v>0</v>
      </c>
      <c r="BJ1255" s="9" t="s">
        <v>44</v>
      </c>
      <c r="BK1255" s="106">
        <f>ROUND(I1255*H1255,2)</f>
        <v>0</v>
      </c>
      <c r="BL1255" s="9" t="s">
        <v>176</v>
      </c>
      <c r="BM1255" s="105" t="s">
        <v>1418</v>
      </c>
    </row>
    <row r="1256" spans="2:47" s="1" customFormat="1" ht="19.5">
      <c r="B1256" s="18"/>
      <c r="D1256" s="107" t="s">
        <v>95</v>
      </c>
      <c r="F1256" s="108" t="s">
        <v>1417</v>
      </c>
      <c r="I1256" s="38"/>
      <c r="L1256" s="18"/>
      <c r="M1256" s="109"/>
      <c r="N1256" s="26"/>
      <c r="O1256" s="26"/>
      <c r="P1256" s="26"/>
      <c r="Q1256" s="26"/>
      <c r="R1256" s="26"/>
      <c r="S1256" s="26"/>
      <c r="T1256" s="27"/>
      <c r="AT1256" s="9" t="s">
        <v>95</v>
      </c>
      <c r="AU1256" s="9" t="s">
        <v>46</v>
      </c>
    </row>
    <row r="1257" spans="2:47" s="1" customFormat="1" ht="292.5">
      <c r="B1257" s="18"/>
      <c r="D1257" s="107" t="s">
        <v>239</v>
      </c>
      <c r="F1257" s="128" t="s">
        <v>834</v>
      </c>
      <c r="I1257" s="38"/>
      <c r="L1257" s="18"/>
      <c r="M1257" s="109"/>
      <c r="N1257" s="26"/>
      <c r="O1257" s="26"/>
      <c r="P1257" s="26"/>
      <c r="Q1257" s="26"/>
      <c r="R1257" s="26"/>
      <c r="S1257" s="26"/>
      <c r="T1257" s="27"/>
      <c r="AT1257" s="9" t="s">
        <v>239</v>
      </c>
      <c r="AU1257" s="9" t="s">
        <v>46</v>
      </c>
    </row>
    <row r="1258" spans="2:51" s="7" customFormat="1" ht="12">
      <c r="B1258" s="110"/>
      <c r="D1258" s="107" t="s">
        <v>97</v>
      </c>
      <c r="E1258" s="111" t="s">
        <v>0</v>
      </c>
      <c r="F1258" s="112" t="s">
        <v>1419</v>
      </c>
      <c r="H1258" s="113">
        <v>1</v>
      </c>
      <c r="I1258" s="114"/>
      <c r="L1258" s="110"/>
      <c r="M1258" s="115"/>
      <c r="N1258" s="116"/>
      <c r="O1258" s="116"/>
      <c r="P1258" s="116"/>
      <c r="Q1258" s="116"/>
      <c r="R1258" s="116"/>
      <c r="S1258" s="116"/>
      <c r="T1258" s="117"/>
      <c r="AT1258" s="111" t="s">
        <v>97</v>
      </c>
      <c r="AU1258" s="111" t="s">
        <v>46</v>
      </c>
      <c r="AV1258" s="7" t="s">
        <v>46</v>
      </c>
      <c r="AW1258" s="7" t="s">
        <v>22</v>
      </c>
      <c r="AX1258" s="7" t="s">
        <v>43</v>
      </c>
      <c r="AY1258" s="111" t="s">
        <v>86</v>
      </c>
    </row>
    <row r="1259" spans="2:65" s="1" customFormat="1" ht="36" customHeight="1">
      <c r="B1259" s="93"/>
      <c r="C1259" s="94" t="s">
        <v>1420</v>
      </c>
      <c r="D1259" s="94" t="s">
        <v>88</v>
      </c>
      <c r="E1259" s="95" t="s">
        <v>1187</v>
      </c>
      <c r="F1259" s="96" t="s">
        <v>1421</v>
      </c>
      <c r="G1259" s="97" t="s">
        <v>171</v>
      </c>
      <c r="H1259" s="98">
        <v>1</v>
      </c>
      <c r="I1259" s="99"/>
      <c r="J1259" s="100">
        <f>ROUND(I1259*H1259,2)</f>
        <v>0</v>
      </c>
      <c r="K1259" s="96" t="s">
        <v>0</v>
      </c>
      <c r="L1259" s="18"/>
      <c r="M1259" s="101" t="s">
        <v>0</v>
      </c>
      <c r="N1259" s="102" t="s">
        <v>30</v>
      </c>
      <c r="O1259" s="26"/>
      <c r="P1259" s="103">
        <f>O1259*H1259</f>
        <v>0</v>
      </c>
      <c r="Q1259" s="103">
        <v>0</v>
      </c>
      <c r="R1259" s="103">
        <f>Q1259*H1259</f>
        <v>0</v>
      </c>
      <c r="S1259" s="103">
        <v>0</v>
      </c>
      <c r="T1259" s="104">
        <f>S1259*H1259</f>
        <v>0</v>
      </c>
      <c r="AR1259" s="105" t="s">
        <v>176</v>
      </c>
      <c r="AT1259" s="105" t="s">
        <v>88</v>
      </c>
      <c r="AU1259" s="105" t="s">
        <v>46</v>
      </c>
      <c r="AY1259" s="9" t="s">
        <v>86</v>
      </c>
      <c r="BE1259" s="106">
        <f>IF(N1259="základní",J1259,0)</f>
        <v>0</v>
      </c>
      <c r="BF1259" s="106">
        <f>IF(N1259="snížená",J1259,0)</f>
        <v>0</v>
      </c>
      <c r="BG1259" s="106">
        <f>IF(N1259="zákl. přenesená",J1259,0)</f>
        <v>0</v>
      </c>
      <c r="BH1259" s="106">
        <f>IF(N1259="sníž. přenesená",J1259,0)</f>
        <v>0</v>
      </c>
      <c r="BI1259" s="106">
        <f>IF(N1259="nulová",J1259,0)</f>
        <v>0</v>
      </c>
      <c r="BJ1259" s="9" t="s">
        <v>44</v>
      </c>
      <c r="BK1259" s="106">
        <f>ROUND(I1259*H1259,2)</f>
        <v>0</v>
      </c>
      <c r="BL1259" s="9" t="s">
        <v>176</v>
      </c>
      <c r="BM1259" s="105" t="s">
        <v>1422</v>
      </c>
    </row>
    <row r="1260" spans="2:47" s="1" customFormat="1" ht="19.5">
      <c r="B1260" s="18"/>
      <c r="D1260" s="107" t="s">
        <v>95</v>
      </c>
      <c r="F1260" s="108" t="s">
        <v>1421</v>
      </c>
      <c r="I1260" s="38"/>
      <c r="L1260" s="18"/>
      <c r="M1260" s="109"/>
      <c r="N1260" s="26"/>
      <c r="O1260" s="26"/>
      <c r="P1260" s="26"/>
      <c r="Q1260" s="26"/>
      <c r="R1260" s="26"/>
      <c r="S1260" s="26"/>
      <c r="T1260" s="27"/>
      <c r="AT1260" s="9" t="s">
        <v>95</v>
      </c>
      <c r="AU1260" s="9" t="s">
        <v>46</v>
      </c>
    </row>
    <row r="1261" spans="2:47" s="1" customFormat="1" ht="292.5">
      <c r="B1261" s="18"/>
      <c r="D1261" s="107" t="s">
        <v>239</v>
      </c>
      <c r="F1261" s="128" t="s">
        <v>834</v>
      </c>
      <c r="I1261" s="38"/>
      <c r="L1261" s="18"/>
      <c r="M1261" s="109"/>
      <c r="N1261" s="26"/>
      <c r="O1261" s="26"/>
      <c r="P1261" s="26"/>
      <c r="Q1261" s="26"/>
      <c r="R1261" s="26"/>
      <c r="S1261" s="26"/>
      <c r="T1261" s="27"/>
      <c r="AT1261" s="9" t="s">
        <v>239</v>
      </c>
      <c r="AU1261" s="9" t="s">
        <v>46</v>
      </c>
    </row>
    <row r="1262" spans="2:51" s="7" customFormat="1" ht="12">
      <c r="B1262" s="110"/>
      <c r="D1262" s="107" t="s">
        <v>97</v>
      </c>
      <c r="E1262" s="111" t="s">
        <v>0</v>
      </c>
      <c r="F1262" s="112" t="s">
        <v>1423</v>
      </c>
      <c r="H1262" s="113">
        <v>1</v>
      </c>
      <c r="I1262" s="114"/>
      <c r="L1262" s="110"/>
      <c r="M1262" s="115"/>
      <c r="N1262" s="116"/>
      <c r="O1262" s="116"/>
      <c r="P1262" s="116"/>
      <c r="Q1262" s="116"/>
      <c r="R1262" s="116"/>
      <c r="S1262" s="116"/>
      <c r="T1262" s="117"/>
      <c r="AT1262" s="111" t="s">
        <v>97</v>
      </c>
      <c r="AU1262" s="111" t="s">
        <v>46</v>
      </c>
      <c r="AV1262" s="7" t="s">
        <v>46</v>
      </c>
      <c r="AW1262" s="7" t="s">
        <v>22</v>
      </c>
      <c r="AX1262" s="7" t="s">
        <v>43</v>
      </c>
      <c r="AY1262" s="111" t="s">
        <v>86</v>
      </c>
    </row>
    <row r="1263" spans="2:65" s="1" customFormat="1" ht="36" customHeight="1">
      <c r="B1263" s="93"/>
      <c r="C1263" s="94" t="s">
        <v>1424</v>
      </c>
      <c r="D1263" s="94" t="s">
        <v>88</v>
      </c>
      <c r="E1263" s="95" t="s">
        <v>1191</v>
      </c>
      <c r="F1263" s="96" t="s">
        <v>1425</v>
      </c>
      <c r="G1263" s="97" t="s">
        <v>171</v>
      </c>
      <c r="H1263" s="98">
        <v>1</v>
      </c>
      <c r="I1263" s="99"/>
      <c r="J1263" s="100">
        <f>ROUND(I1263*H1263,2)</f>
        <v>0</v>
      </c>
      <c r="K1263" s="96" t="s">
        <v>0</v>
      </c>
      <c r="L1263" s="18"/>
      <c r="M1263" s="101" t="s">
        <v>0</v>
      </c>
      <c r="N1263" s="102" t="s">
        <v>30</v>
      </c>
      <c r="O1263" s="26"/>
      <c r="P1263" s="103">
        <f>O1263*H1263</f>
        <v>0</v>
      </c>
      <c r="Q1263" s="103">
        <v>0</v>
      </c>
      <c r="R1263" s="103">
        <f>Q1263*H1263</f>
        <v>0</v>
      </c>
      <c r="S1263" s="103">
        <v>0</v>
      </c>
      <c r="T1263" s="104">
        <f>S1263*H1263</f>
        <v>0</v>
      </c>
      <c r="AR1263" s="105" t="s">
        <v>176</v>
      </c>
      <c r="AT1263" s="105" t="s">
        <v>88</v>
      </c>
      <c r="AU1263" s="105" t="s">
        <v>46</v>
      </c>
      <c r="AY1263" s="9" t="s">
        <v>86</v>
      </c>
      <c r="BE1263" s="106">
        <f>IF(N1263="základní",J1263,0)</f>
        <v>0</v>
      </c>
      <c r="BF1263" s="106">
        <f>IF(N1263="snížená",J1263,0)</f>
        <v>0</v>
      </c>
      <c r="BG1263" s="106">
        <f>IF(N1263="zákl. přenesená",J1263,0)</f>
        <v>0</v>
      </c>
      <c r="BH1263" s="106">
        <f>IF(N1263="sníž. přenesená",J1263,0)</f>
        <v>0</v>
      </c>
      <c r="BI1263" s="106">
        <f>IF(N1263="nulová",J1263,0)</f>
        <v>0</v>
      </c>
      <c r="BJ1263" s="9" t="s">
        <v>44</v>
      </c>
      <c r="BK1263" s="106">
        <f>ROUND(I1263*H1263,2)</f>
        <v>0</v>
      </c>
      <c r="BL1263" s="9" t="s">
        <v>176</v>
      </c>
      <c r="BM1263" s="105" t="s">
        <v>1426</v>
      </c>
    </row>
    <row r="1264" spans="2:47" s="1" customFormat="1" ht="19.5">
      <c r="B1264" s="18"/>
      <c r="D1264" s="107" t="s">
        <v>95</v>
      </c>
      <c r="F1264" s="108" t="s">
        <v>1425</v>
      </c>
      <c r="I1264" s="38"/>
      <c r="L1264" s="18"/>
      <c r="M1264" s="109"/>
      <c r="N1264" s="26"/>
      <c r="O1264" s="26"/>
      <c r="P1264" s="26"/>
      <c r="Q1264" s="26"/>
      <c r="R1264" s="26"/>
      <c r="S1264" s="26"/>
      <c r="T1264" s="27"/>
      <c r="AT1264" s="9" t="s">
        <v>95</v>
      </c>
      <c r="AU1264" s="9" t="s">
        <v>46</v>
      </c>
    </row>
    <row r="1265" spans="2:47" s="1" customFormat="1" ht="292.5">
      <c r="B1265" s="18"/>
      <c r="D1265" s="107" t="s">
        <v>239</v>
      </c>
      <c r="F1265" s="128" t="s">
        <v>834</v>
      </c>
      <c r="I1265" s="38"/>
      <c r="L1265" s="18"/>
      <c r="M1265" s="109"/>
      <c r="N1265" s="26"/>
      <c r="O1265" s="26"/>
      <c r="P1265" s="26"/>
      <c r="Q1265" s="26"/>
      <c r="R1265" s="26"/>
      <c r="S1265" s="26"/>
      <c r="T1265" s="27"/>
      <c r="AT1265" s="9" t="s">
        <v>239</v>
      </c>
      <c r="AU1265" s="9" t="s">
        <v>46</v>
      </c>
    </row>
    <row r="1266" spans="2:51" s="7" customFormat="1" ht="12">
      <c r="B1266" s="110"/>
      <c r="D1266" s="107" t="s">
        <v>97</v>
      </c>
      <c r="E1266" s="111" t="s">
        <v>0</v>
      </c>
      <c r="F1266" s="112" t="s">
        <v>1427</v>
      </c>
      <c r="H1266" s="113">
        <v>1</v>
      </c>
      <c r="I1266" s="114"/>
      <c r="L1266" s="110"/>
      <c r="M1266" s="115"/>
      <c r="N1266" s="116"/>
      <c r="O1266" s="116"/>
      <c r="P1266" s="116"/>
      <c r="Q1266" s="116"/>
      <c r="R1266" s="116"/>
      <c r="S1266" s="116"/>
      <c r="T1266" s="117"/>
      <c r="AT1266" s="111" t="s">
        <v>97</v>
      </c>
      <c r="AU1266" s="111" t="s">
        <v>46</v>
      </c>
      <c r="AV1266" s="7" t="s">
        <v>46</v>
      </c>
      <c r="AW1266" s="7" t="s">
        <v>22</v>
      </c>
      <c r="AX1266" s="7" t="s">
        <v>43</v>
      </c>
      <c r="AY1266" s="111" t="s">
        <v>86</v>
      </c>
    </row>
    <row r="1267" spans="2:65" s="1" customFormat="1" ht="36" customHeight="1">
      <c r="B1267" s="93"/>
      <c r="C1267" s="94" t="s">
        <v>1428</v>
      </c>
      <c r="D1267" s="94" t="s">
        <v>88</v>
      </c>
      <c r="E1267" s="95" t="s">
        <v>1195</v>
      </c>
      <c r="F1267" s="96" t="s">
        <v>1429</v>
      </c>
      <c r="G1267" s="97" t="s">
        <v>171</v>
      </c>
      <c r="H1267" s="98">
        <v>1</v>
      </c>
      <c r="I1267" s="99"/>
      <c r="J1267" s="100">
        <f>ROUND(I1267*H1267,2)</f>
        <v>0</v>
      </c>
      <c r="K1267" s="96" t="s">
        <v>0</v>
      </c>
      <c r="L1267" s="18"/>
      <c r="M1267" s="101" t="s">
        <v>0</v>
      </c>
      <c r="N1267" s="102" t="s">
        <v>30</v>
      </c>
      <c r="O1267" s="26"/>
      <c r="P1267" s="103">
        <f>O1267*H1267</f>
        <v>0</v>
      </c>
      <c r="Q1267" s="103">
        <v>0</v>
      </c>
      <c r="R1267" s="103">
        <f>Q1267*H1267</f>
        <v>0</v>
      </c>
      <c r="S1267" s="103">
        <v>0</v>
      </c>
      <c r="T1267" s="104">
        <f>S1267*H1267</f>
        <v>0</v>
      </c>
      <c r="AR1267" s="105" t="s">
        <v>176</v>
      </c>
      <c r="AT1267" s="105" t="s">
        <v>88</v>
      </c>
      <c r="AU1267" s="105" t="s">
        <v>46</v>
      </c>
      <c r="AY1267" s="9" t="s">
        <v>86</v>
      </c>
      <c r="BE1267" s="106">
        <f>IF(N1267="základní",J1267,0)</f>
        <v>0</v>
      </c>
      <c r="BF1267" s="106">
        <f>IF(N1267="snížená",J1267,0)</f>
        <v>0</v>
      </c>
      <c r="BG1267" s="106">
        <f>IF(N1267="zákl. přenesená",J1267,0)</f>
        <v>0</v>
      </c>
      <c r="BH1267" s="106">
        <f>IF(N1267="sníž. přenesená",J1267,0)</f>
        <v>0</v>
      </c>
      <c r="BI1267" s="106">
        <f>IF(N1267="nulová",J1267,0)</f>
        <v>0</v>
      </c>
      <c r="BJ1267" s="9" t="s">
        <v>44</v>
      </c>
      <c r="BK1267" s="106">
        <f>ROUND(I1267*H1267,2)</f>
        <v>0</v>
      </c>
      <c r="BL1267" s="9" t="s">
        <v>176</v>
      </c>
      <c r="BM1267" s="105" t="s">
        <v>1430</v>
      </c>
    </row>
    <row r="1268" spans="2:47" s="1" customFormat="1" ht="19.5">
      <c r="B1268" s="18"/>
      <c r="D1268" s="107" t="s">
        <v>95</v>
      </c>
      <c r="F1268" s="108" t="s">
        <v>1429</v>
      </c>
      <c r="I1268" s="38"/>
      <c r="L1268" s="18"/>
      <c r="M1268" s="109"/>
      <c r="N1268" s="26"/>
      <c r="O1268" s="26"/>
      <c r="P1268" s="26"/>
      <c r="Q1268" s="26"/>
      <c r="R1268" s="26"/>
      <c r="S1268" s="26"/>
      <c r="T1268" s="27"/>
      <c r="AT1268" s="9" t="s">
        <v>95</v>
      </c>
      <c r="AU1268" s="9" t="s">
        <v>46</v>
      </c>
    </row>
    <row r="1269" spans="2:47" s="1" customFormat="1" ht="292.5">
      <c r="B1269" s="18"/>
      <c r="D1269" s="107" t="s">
        <v>239</v>
      </c>
      <c r="F1269" s="128" t="s">
        <v>834</v>
      </c>
      <c r="I1269" s="38"/>
      <c r="L1269" s="18"/>
      <c r="M1269" s="109"/>
      <c r="N1269" s="26"/>
      <c r="O1269" s="26"/>
      <c r="P1269" s="26"/>
      <c r="Q1269" s="26"/>
      <c r="R1269" s="26"/>
      <c r="S1269" s="26"/>
      <c r="T1269" s="27"/>
      <c r="AT1269" s="9" t="s">
        <v>239</v>
      </c>
      <c r="AU1269" s="9" t="s">
        <v>46</v>
      </c>
    </row>
    <row r="1270" spans="2:51" s="7" customFormat="1" ht="12">
      <c r="B1270" s="110"/>
      <c r="D1270" s="107" t="s">
        <v>97</v>
      </c>
      <c r="E1270" s="111" t="s">
        <v>0</v>
      </c>
      <c r="F1270" s="112" t="s">
        <v>1431</v>
      </c>
      <c r="H1270" s="113">
        <v>1</v>
      </c>
      <c r="I1270" s="114"/>
      <c r="L1270" s="110"/>
      <c r="M1270" s="115"/>
      <c r="N1270" s="116"/>
      <c r="O1270" s="116"/>
      <c r="P1270" s="116"/>
      <c r="Q1270" s="116"/>
      <c r="R1270" s="116"/>
      <c r="S1270" s="116"/>
      <c r="T1270" s="117"/>
      <c r="AT1270" s="111" t="s">
        <v>97</v>
      </c>
      <c r="AU1270" s="111" t="s">
        <v>46</v>
      </c>
      <c r="AV1270" s="7" t="s">
        <v>46</v>
      </c>
      <c r="AW1270" s="7" t="s">
        <v>22</v>
      </c>
      <c r="AX1270" s="7" t="s">
        <v>43</v>
      </c>
      <c r="AY1270" s="111" t="s">
        <v>86</v>
      </c>
    </row>
    <row r="1271" spans="2:65" s="1" customFormat="1" ht="36" customHeight="1">
      <c r="B1271" s="93"/>
      <c r="C1271" s="94" t="s">
        <v>1432</v>
      </c>
      <c r="D1271" s="94" t="s">
        <v>88</v>
      </c>
      <c r="E1271" s="95" t="s">
        <v>1199</v>
      </c>
      <c r="F1271" s="96" t="s">
        <v>1433</v>
      </c>
      <c r="G1271" s="97" t="s">
        <v>171</v>
      </c>
      <c r="H1271" s="98">
        <v>1</v>
      </c>
      <c r="I1271" s="99"/>
      <c r="J1271" s="100">
        <f>ROUND(I1271*H1271,2)</f>
        <v>0</v>
      </c>
      <c r="K1271" s="96" t="s">
        <v>0</v>
      </c>
      <c r="L1271" s="18"/>
      <c r="M1271" s="101" t="s">
        <v>0</v>
      </c>
      <c r="N1271" s="102" t="s">
        <v>30</v>
      </c>
      <c r="O1271" s="26"/>
      <c r="P1271" s="103">
        <f>O1271*H1271</f>
        <v>0</v>
      </c>
      <c r="Q1271" s="103">
        <v>0</v>
      </c>
      <c r="R1271" s="103">
        <f>Q1271*H1271</f>
        <v>0</v>
      </c>
      <c r="S1271" s="103">
        <v>0</v>
      </c>
      <c r="T1271" s="104">
        <f>S1271*H1271</f>
        <v>0</v>
      </c>
      <c r="AR1271" s="105" t="s">
        <v>176</v>
      </c>
      <c r="AT1271" s="105" t="s">
        <v>88</v>
      </c>
      <c r="AU1271" s="105" t="s">
        <v>46</v>
      </c>
      <c r="AY1271" s="9" t="s">
        <v>86</v>
      </c>
      <c r="BE1271" s="106">
        <f>IF(N1271="základní",J1271,0)</f>
        <v>0</v>
      </c>
      <c r="BF1271" s="106">
        <f>IF(N1271="snížená",J1271,0)</f>
        <v>0</v>
      </c>
      <c r="BG1271" s="106">
        <f>IF(N1271="zákl. přenesená",J1271,0)</f>
        <v>0</v>
      </c>
      <c r="BH1271" s="106">
        <f>IF(N1271="sníž. přenesená",J1271,0)</f>
        <v>0</v>
      </c>
      <c r="BI1271" s="106">
        <f>IF(N1271="nulová",J1271,0)</f>
        <v>0</v>
      </c>
      <c r="BJ1271" s="9" t="s">
        <v>44</v>
      </c>
      <c r="BK1271" s="106">
        <f>ROUND(I1271*H1271,2)</f>
        <v>0</v>
      </c>
      <c r="BL1271" s="9" t="s">
        <v>176</v>
      </c>
      <c r="BM1271" s="105" t="s">
        <v>1434</v>
      </c>
    </row>
    <row r="1272" spans="2:47" s="1" customFormat="1" ht="19.5">
      <c r="B1272" s="18"/>
      <c r="D1272" s="107" t="s">
        <v>95</v>
      </c>
      <c r="F1272" s="108" t="s">
        <v>1433</v>
      </c>
      <c r="I1272" s="38"/>
      <c r="L1272" s="18"/>
      <c r="M1272" s="109"/>
      <c r="N1272" s="26"/>
      <c r="O1272" s="26"/>
      <c r="P1272" s="26"/>
      <c r="Q1272" s="26"/>
      <c r="R1272" s="26"/>
      <c r="S1272" s="26"/>
      <c r="T1272" s="27"/>
      <c r="AT1272" s="9" t="s">
        <v>95</v>
      </c>
      <c r="AU1272" s="9" t="s">
        <v>46</v>
      </c>
    </row>
    <row r="1273" spans="2:47" s="1" customFormat="1" ht="292.5">
      <c r="B1273" s="18"/>
      <c r="D1273" s="107" t="s">
        <v>239</v>
      </c>
      <c r="F1273" s="128" t="s">
        <v>834</v>
      </c>
      <c r="I1273" s="38"/>
      <c r="L1273" s="18"/>
      <c r="M1273" s="109"/>
      <c r="N1273" s="26"/>
      <c r="O1273" s="26"/>
      <c r="P1273" s="26"/>
      <c r="Q1273" s="26"/>
      <c r="R1273" s="26"/>
      <c r="S1273" s="26"/>
      <c r="T1273" s="27"/>
      <c r="AT1273" s="9" t="s">
        <v>239</v>
      </c>
      <c r="AU1273" s="9" t="s">
        <v>46</v>
      </c>
    </row>
    <row r="1274" spans="2:51" s="7" customFormat="1" ht="12">
      <c r="B1274" s="110"/>
      <c r="D1274" s="107" t="s">
        <v>97</v>
      </c>
      <c r="E1274" s="111" t="s">
        <v>0</v>
      </c>
      <c r="F1274" s="112" t="s">
        <v>1435</v>
      </c>
      <c r="H1274" s="113">
        <v>1</v>
      </c>
      <c r="I1274" s="114"/>
      <c r="L1274" s="110"/>
      <c r="M1274" s="115"/>
      <c r="N1274" s="116"/>
      <c r="O1274" s="116"/>
      <c r="P1274" s="116"/>
      <c r="Q1274" s="116"/>
      <c r="R1274" s="116"/>
      <c r="S1274" s="116"/>
      <c r="T1274" s="117"/>
      <c r="AT1274" s="111" t="s">
        <v>97</v>
      </c>
      <c r="AU1274" s="111" t="s">
        <v>46</v>
      </c>
      <c r="AV1274" s="7" t="s">
        <v>46</v>
      </c>
      <c r="AW1274" s="7" t="s">
        <v>22</v>
      </c>
      <c r="AX1274" s="7" t="s">
        <v>43</v>
      </c>
      <c r="AY1274" s="111" t="s">
        <v>86</v>
      </c>
    </row>
    <row r="1275" spans="2:65" s="1" customFormat="1" ht="36" customHeight="1">
      <c r="B1275" s="93"/>
      <c r="C1275" s="94" t="s">
        <v>1436</v>
      </c>
      <c r="D1275" s="94" t="s">
        <v>88</v>
      </c>
      <c r="E1275" s="95" t="s">
        <v>1203</v>
      </c>
      <c r="F1275" s="96" t="s">
        <v>1437</v>
      </c>
      <c r="G1275" s="97" t="s">
        <v>171</v>
      </c>
      <c r="H1275" s="98">
        <v>1</v>
      </c>
      <c r="I1275" s="99"/>
      <c r="J1275" s="100">
        <f>ROUND(I1275*H1275,2)</f>
        <v>0</v>
      </c>
      <c r="K1275" s="96" t="s">
        <v>0</v>
      </c>
      <c r="L1275" s="18"/>
      <c r="M1275" s="101" t="s">
        <v>0</v>
      </c>
      <c r="N1275" s="102" t="s">
        <v>30</v>
      </c>
      <c r="O1275" s="26"/>
      <c r="P1275" s="103">
        <f>O1275*H1275</f>
        <v>0</v>
      </c>
      <c r="Q1275" s="103">
        <v>0</v>
      </c>
      <c r="R1275" s="103">
        <f>Q1275*H1275</f>
        <v>0</v>
      </c>
      <c r="S1275" s="103">
        <v>0</v>
      </c>
      <c r="T1275" s="104">
        <f>S1275*H1275</f>
        <v>0</v>
      </c>
      <c r="AR1275" s="105" t="s">
        <v>176</v>
      </c>
      <c r="AT1275" s="105" t="s">
        <v>88</v>
      </c>
      <c r="AU1275" s="105" t="s">
        <v>46</v>
      </c>
      <c r="AY1275" s="9" t="s">
        <v>86</v>
      </c>
      <c r="BE1275" s="106">
        <f>IF(N1275="základní",J1275,0)</f>
        <v>0</v>
      </c>
      <c r="BF1275" s="106">
        <f>IF(N1275="snížená",J1275,0)</f>
        <v>0</v>
      </c>
      <c r="BG1275" s="106">
        <f>IF(N1275="zákl. přenesená",J1275,0)</f>
        <v>0</v>
      </c>
      <c r="BH1275" s="106">
        <f>IF(N1275="sníž. přenesená",J1275,0)</f>
        <v>0</v>
      </c>
      <c r="BI1275" s="106">
        <f>IF(N1275="nulová",J1275,0)</f>
        <v>0</v>
      </c>
      <c r="BJ1275" s="9" t="s">
        <v>44</v>
      </c>
      <c r="BK1275" s="106">
        <f>ROUND(I1275*H1275,2)</f>
        <v>0</v>
      </c>
      <c r="BL1275" s="9" t="s">
        <v>176</v>
      </c>
      <c r="BM1275" s="105" t="s">
        <v>1438</v>
      </c>
    </row>
    <row r="1276" spans="2:47" s="1" customFormat="1" ht="19.5">
      <c r="B1276" s="18"/>
      <c r="D1276" s="107" t="s">
        <v>95</v>
      </c>
      <c r="F1276" s="108" t="s">
        <v>1437</v>
      </c>
      <c r="I1276" s="38"/>
      <c r="L1276" s="18"/>
      <c r="M1276" s="109"/>
      <c r="N1276" s="26"/>
      <c r="O1276" s="26"/>
      <c r="P1276" s="26"/>
      <c r="Q1276" s="26"/>
      <c r="R1276" s="26"/>
      <c r="S1276" s="26"/>
      <c r="T1276" s="27"/>
      <c r="AT1276" s="9" t="s">
        <v>95</v>
      </c>
      <c r="AU1276" s="9" t="s">
        <v>46</v>
      </c>
    </row>
    <row r="1277" spans="2:47" s="1" customFormat="1" ht="292.5">
      <c r="B1277" s="18"/>
      <c r="D1277" s="107" t="s">
        <v>239</v>
      </c>
      <c r="F1277" s="128" t="s">
        <v>834</v>
      </c>
      <c r="I1277" s="38"/>
      <c r="L1277" s="18"/>
      <c r="M1277" s="109"/>
      <c r="N1277" s="26"/>
      <c r="O1277" s="26"/>
      <c r="P1277" s="26"/>
      <c r="Q1277" s="26"/>
      <c r="R1277" s="26"/>
      <c r="S1277" s="26"/>
      <c r="T1277" s="27"/>
      <c r="AT1277" s="9" t="s">
        <v>239</v>
      </c>
      <c r="AU1277" s="9" t="s">
        <v>46</v>
      </c>
    </row>
    <row r="1278" spans="2:51" s="7" customFormat="1" ht="12">
      <c r="B1278" s="110"/>
      <c r="D1278" s="107" t="s">
        <v>97</v>
      </c>
      <c r="E1278" s="111" t="s">
        <v>0</v>
      </c>
      <c r="F1278" s="112" t="s">
        <v>1439</v>
      </c>
      <c r="H1278" s="113">
        <v>1</v>
      </c>
      <c r="I1278" s="114"/>
      <c r="L1278" s="110"/>
      <c r="M1278" s="115"/>
      <c r="N1278" s="116"/>
      <c r="O1278" s="116"/>
      <c r="P1278" s="116"/>
      <c r="Q1278" s="116"/>
      <c r="R1278" s="116"/>
      <c r="S1278" s="116"/>
      <c r="T1278" s="117"/>
      <c r="AT1278" s="111" t="s">
        <v>97</v>
      </c>
      <c r="AU1278" s="111" t="s">
        <v>46</v>
      </c>
      <c r="AV1278" s="7" t="s">
        <v>46</v>
      </c>
      <c r="AW1278" s="7" t="s">
        <v>22</v>
      </c>
      <c r="AX1278" s="7" t="s">
        <v>43</v>
      </c>
      <c r="AY1278" s="111" t="s">
        <v>86</v>
      </c>
    </row>
    <row r="1279" spans="2:65" s="1" customFormat="1" ht="36" customHeight="1">
      <c r="B1279" s="93"/>
      <c r="C1279" s="94" t="s">
        <v>1440</v>
      </c>
      <c r="D1279" s="94" t="s">
        <v>88</v>
      </c>
      <c r="E1279" s="95" t="s">
        <v>1207</v>
      </c>
      <c r="F1279" s="96" t="s">
        <v>1441</v>
      </c>
      <c r="G1279" s="97" t="s">
        <v>171</v>
      </c>
      <c r="H1279" s="98">
        <v>1</v>
      </c>
      <c r="I1279" s="99"/>
      <c r="J1279" s="100">
        <f>ROUND(I1279*H1279,2)</f>
        <v>0</v>
      </c>
      <c r="K1279" s="96" t="s">
        <v>0</v>
      </c>
      <c r="L1279" s="18"/>
      <c r="M1279" s="101" t="s">
        <v>0</v>
      </c>
      <c r="N1279" s="102" t="s">
        <v>30</v>
      </c>
      <c r="O1279" s="26"/>
      <c r="P1279" s="103">
        <f>O1279*H1279</f>
        <v>0</v>
      </c>
      <c r="Q1279" s="103">
        <v>0</v>
      </c>
      <c r="R1279" s="103">
        <f>Q1279*H1279</f>
        <v>0</v>
      </c>
      <c r="S1279" s="103">
        <v>0</v>
      </c>
      <c r="T1279" s="104">
        <f>S1279*H1279</f>
        <v>0</v>
      </c>
      <c r="AR1279" s="105" t="s">
        <v>176</v>
      </c>
      <c r="AT1279" s="105" t="s">
        <v>88</v>
      </c>
      <c r="AU1279" s="105" t="s">
        <v>46</v>
      </c>
      <c r="AY1279" s="9" t="s">
        <v>86</v>
      </c>
      <c r="BE1279" s="106">
        <f>IF(N1279="základní",J1279,0)</f>
        <v>0</v>
      </c>
      <c r="BF1279" s="106">
        <f>IF(N1279="snížená",J1279,0)</f>
        <v>0</v>
      </c>
      <c r="BG1279" s="106">
        <f>IF(N1279="zákl. přenesená",J1279,0)</f>
        <v>0</v>
      </c>
      <c r="BH1279" s="106">
        <f>IF(N1279="sníž. přenesená",J1279,0)</f>
        <v>0</v>
      </c>
      <c r="BI1279" s="106">
        <f>IF(N1279="nulová",J1279,0)</f>
        <v>0</v>
      </c>
      <c r="BJ1279" s="9" t="s">
        <v>44</v>
      </c>
      <c r="BK1279" s="106">
        <f>ROUND(I1279*H1279,2)</f>
        <v>0</v>
      </c>
      <c r="BL1279" s="9" t="s">
        <v>176</v>
      </c>
      <c r="BM1279" s="105" t="s">
        <v>1442</v>
      </c>
    </row>
    <row r="1280" spans="2:47" s="1" customFormat="1" ht="19.5">
      <c r="B1280" s="18"/>
      <c r="D1280" s="107" t="s">
        <v>95</v>
      </c>
      <c r="F1280" s="108" t="s">
        <v>1441</v>
      </c>
      <c r="I1280" s="38"/>
      <c r="L1280" s="18"/>
      <c r="M1280" s="109"/>
      <c r="N1280" s="26"/>
      <c r="O1280" s="26"/>
      <c r="P1280" s="26"/>
      <c r="Q1280" s="26"/>
      <c r="R1280" s="26"/>
      <c r="S1280" s="26"/>
      <c r="T1280" s="27"/>
      <c r="AT1280" s="9" t="s">
        <v>95</v>
      </c>
      <c r="AU1280" s="9" t="s">
        <v>46</v>
      </c>
    </row>
    <row r="1281" spans="2:47" s="1" customFormat="1" ht="292.5">
      <c r="B1281" s="18"/>
      <c r="D1281" s="107" t="s">
        <v>239</v>
      </c>
      <c r="F1281" s="128" t="s">
        <v>834</v>
      </c>
      <c r="I1281" s="38"/>
      <c r="L1281" s="18"/>
      <c r="M1281" s="109"/>
      <c r="N1281" s="26"/>
      <c r="O1281" s="26"/>
      <c r="P1281" s="26"/>
      <c r="Q1281" s="26"/>
      <c r="R1281" s="26"/>
      <c r="S1281" s="26"/>
      <c r="T1281" s="27"/>
      <c r="AT1281" s="9" t="s">
        <v>239</v>
      </c>
      <c r="AU1281" s="9" t="s">
        <v>46</v>
      </c>
    </row>
    <row r="1282" spans="2:51" s="7" customFormat="1" ht="12">
      <c r="B1282" s="110"/>
      <c r="D1282" s="107" t="s">
        <v>97</v>
      </c>
      <c r="E1282" s="111" t="s">
        <v>0</v>
      </c>
      <c r="F1282" s="112" t="s">
        <v>1443</v>
      </c>
      <c r="H1282" s="113">
        <v>1</v>
      </c>
      <c r="I1282" s="114"/>
      <c r="L1282" s="110"/>
      <c r="M1282" s="115"/>
      <c r="N1282" s="116"/>
      <c r="O1282" s="116"/>
      <c r="P1282" s="116"/>
      <c r="Q1282" s="116"/>
      <c r="R1282" s="116"/>
      <c r="S1282" s="116"/>
      <c r="T1282" s="117"/>
      <c r="AT1282" s="111" t="s">
        <v>97</v>
      </c>
      <c r="AU1282" s="111" t="s">
        <v>46</v>
      </c>
      <c r="AV1282" s="7" t="s">
        <v>46</v>
      </c>
      <c r="AW1282" s="7" t="s">
        <v>22</v>
      </c>
      <c r="AX1282" s="7" t="s">
        <v>43</v>
      </c>
      <c r="AY1282" s="111" t="s">
        <v>86</v>
      </c>
    </row>
    <row r="1283" spans="2:65" s="1" customFormat="1" ht="36" customHeight="1">
      <c r="B1283" s="93"/>
      <c r="C1283" s="94" t="s">
        <v>1444</v>
      </c>
      <c r="D1283" s="94" t="s">
        <v>88</v>
      </c>
      <c r="E1283" s="95" t="s">
        <v>1211</v>
      </c>
      <c r="F1283" s="96" t="s">
        <v>1445</v>
      </c>
      <c r="G1283" s="97" t="s">
        <v>171</v>
      </c>
      <c r="H1283" s="98">
        <v>1</v>
      </c>
      <c r="I1283" s="99"/>
      <c r="J1283" s="100">
        <f>ROUND(I1283*H1283,2)</f>
        <v>0</v>
      </c>
      <c r="K1283" s="96" t="s">
        <v>0</v>
      </c>
      <c r="L1283" s="18"/>
      <c r="M1283" s="101" t="s">
        <v>0</v>
      </c>
      <c r="N1283" s="102" t="s">
        <v>30</v>
      </c>
      <c r="O1283" s="26"/>
      <c r="P1283" s="103">
        <f>O1283*H1283</f>
        <v>0</v>
      </c>
      <c r="Q1283" s="103">
        <v>0</v>
      </c>
      <c r="R1283" s="103">
        <f>Q1283*H1283</f>
        <v>0</v>
      </c>
      <c r="S1283" s="103">
        <v>0</v>
      </c>
      <c r="T1283" s="104">
        <f>S1283*H1283</f>
        <v>0</v>
      </c>
      <c r="AR1283" s="105" t="s">
        <v>176</v>
      </c>
      <c r="AT1283" s="105" t="s">
        <v>88</v>
      </c>
      <c r="AU1283" s="105" t="s">
        <v>46</v>
      </c>
      <c r="AY1283" s="9" t="s">
        <v>86</v>
      </c>
      <c r="BE1283" s="106">
        <f>IF(N1283="základní",J1283,0)</f>
        <v>0</v>
      </c>
      <c r="BF1283" s="106">
        <f>IF(N1283="snížená",J1283,0)</f>
        <v>0</v>
      </c>
      <c r="BG1283" s="106">
        <f>IF(N1283="zákl. přenesená",J1283,0)</f>
        <v>0</v>
      </c>
      <c r="BH1283" s="106">
        <f>IF(N1283="sníž. přenesená",J1283,0)</f>
        <v>0</v>
      </c>
      <c r="BI1283" s="106">
        <f>IF(N1283="nulová",J1283,0)</f>
        <v>0</v>
      </c>
      <c r="BJ1283" s="9" t="s">
        <v>44</v>
      </c>
      <c r="BK1283" s="106">
        <f>ROUND(I1283*H1283,2)</f>
        <v>0</v>
      </c>
      <c r="BL1283" s="9" t="s">
        <v>176</v>
      </c>
      <c r="BM1283" s="105" t="s">
        <v>1446</v>
      </c>
    </row>
    <row r="1284" spans="2:47" s="1" customFormat="1" ht="19.5">
      <c r="B1284" s="18"/>
      <c r="D1284" s="107" t="s">
        <v>95</v>
      </c>
      <c r="F1284" s="108" t="s">
        <v>1445</v>
      </c>
      <c r="I1284" s="38"/>
      <c r="L1284" s="18"/>
      <c r="M1284" s="109"/>
      <c r="N1284" s="26"/>
      <c r="O1284" s="26"/>
      <c r="P1284" s="26"/>
      <c r="Q1284" s="26"/>
      <c r="R1284" s="26"/>
      <c r="S1284" s="26"/>
      <c r="T1284" s="27"/>
      <c r="AT1284" s="9" t="s">
        <v>95</v>
      </c>
      <c r="AU1284" s="9" t="s">
        <v>46</v>
      </c>
    </row>
    <row r="1285" spans="2:47" s="1" customFormat="1" ht="292.5">
      <c r="B1285" s="18"/>
      <c r="D1285" s="107" t="s">
        <v>239</v>
      </c>
      <c r="F1285" s="128" t="s">
        <v>834</v>
      </c>
      <c r="I1285" s="38"/>
      <c r="L1285" s="18"/>
      <c r="M1285" s="109"/>
      <c r="N1285" s="26"/>
      <c r="O1285" s="26"/>
      <c r="P1285" s="26"/>
      <c r="Q1285" s="26"/>
      <c r="R1285" s="26"/>
      <c r="S1285" s="26"/>
      <c r="T1285" s="27"/>
      <c r="AT1285" s="9" t="s">
        <v>239</v>
      </c>
      <c r="AU1285" s="9" t="s">
        <v>46</v>
      </c>
    </row>
    <row r="1286" spans="2:51" s="7" customFormat="1" ht="12">
      <c r="B1286" s="110"/>
      <c r="D1286" s="107" t="s">
        <v>97</v>
      </c>
      <c r="E1286" s="111" t="s">
        <v>0</v>
      </c>
      <c r="F1286" s="112" t="s">
        <v>1447</v>
      </c>
      <c r="H1286" s="113">
        <v>1</v>
      </c>
      <c r="I1286" s="114"/>
      <c r="L1286" s="110"/>
      <c r="M1286" s="115"/>
      <c r="N1286" s="116"/>
      <c r="O1286" s="116"/>
      <c r="P1286" s="116"/>
      <c r="Q1286" s="116"/>
      <c r="R1286" s="116"/>
      <c r="S1286" s="116"/>
      <c r="T1286" s="117"/>
      <c r="AT1286" s="111" t="s">
        <v>97</v>
      </c>
      <c r="AU1286" s="111" t="s">
        <v>46</v>
      </c>
      <c r="AV1286" s="7" t="s">
        <v>46</v>
      </c>
      <c r="AW1286" s="7" t="s">
        <v>22</v>
      </c>
      <c r="AX1286" s="7" t="s">
        <v>43</v>
      </c>
      <c r="AY1286" s="111" t="s">
        <v>86</v>
      </c>
    </row>
    <row r="1287" spans="2:65" s="1" customFormat="1" ht="36" customHeight="1">
      <c r="B1287" s="93"/>
      <c r="C1287" s="94" t="s">
        <v>1448</v>
      </c>
      <c r="D1287" s="94" t="s">
        <v>88</v>
      </c>
      <c r="E1287" s="95" t="s">
        <v>1215</v>
      </c>
      <c r="F1287" s="96" t="s">
        <v>1449</v>
      </c>
      <c r="G1287" s="97" t="s">
        <v>171</v>
      </c>
      <c r="H1287" s="98">
        <v>1</v>
      </c>
      <c r="I1287" s="99"/>
      <c r="J1287" s="100">
        <f>ROUND(I1287*H1287,2)</f>
        <v>0</v>
      </c>
      <c r="K1287" s="96" t="s">
        <v>0</v>
      </c>
      <c r="L1287" s="18"/>
      <c r="M1287" s="101" t="s">
        <v>0</v>
      </c>
      <c r="N1287" s="102" t="s">
        <v>30</v>
      </c>
      <c r="O1287" s="26"/>
      <c r="P1287" s="103">
        <f>O1287*H1287</f>
        <v>0</v>
      </c>
      <c r="Q1287" s="103">
        <v>0</v>
      </c>
      <c r="R1287" s="103">
        <f>Q1287*H1287</f>
        <v>0</v>
      </c>
      <c r="S1287" s="103">
        <v>0</v>
      </c>
      <c r="T1287" s="104">
        <f>S1287*H1287</f>
        <v>0</v>
      </c>
      <c r="AR1287" s="105" t="s">
        <v>176</v>
      </c>
      <c r="AT1287" s="105" t="s">
        <v>88</v>
      </c>
      <c r="AU1287" s="105" t="s">
        <v>46</v>
      </c>
      <c r="AY1287" s="9" t="s">
        <v>86</v>
      </c>
      <c r="BE1287" s="106">
        <f>IF(N1287="základní",J1287,0)</f>
        <v>0</v>
      </c>
      <c r="BF1287" s="106">
        <f>IF(N1287="snížená",J1287,0)</f>
        <v>0</v>
      </c>
      <c r="BG1287" s="106">
        <f>IF(N1287="zákl. přenesená",J1287,0)</f>
        <v>0</v>
      </c>
      <c r="BH1287" s="106">
        <f>IF(N1287="sníž. přenesená",J1287,0)</f>
        <v>0</v>
      </c>
      <c r="BI1287" s="106">
        <f>IF(N1287="nulová",J1287,0)</f>
        <v>0</v>
      </c>
      <c r="BJ1287" s="9" t="s">
        <v>44</v>
      </c>
      <c r="BK1287" s="106">
        <f>ROUND(I1287*H1287,2)</f>
        <v>0</v>
      </c>
      <c r="BL1287" s="9" t="s">
        <v>176</v>
      </c>
      <c r="BM1287" s="105" t="s">
        <v>1450</v>
      </c>
    </row>
    <row r="1288" spans="2:47" s="1" customFormat="1" ht="19.5">
      <c r="B1288" s="18"/>
      <c r="D1288" s="107" t="s">
        <v>95</v>
      </c>
      <c r="F1288" s="108" t="s">
        <v>1449</v>
      </c>
      <c r="I1288" s="38"/>
      <c r="L1288" s="18"/>
      <c r="M1288" s="109"/>
      <c r="N1288" s="26"/>
      <c r="O1288" s="26"/>
      <c r="P1288" s="26"/>
      <c r="Q1288" s="26"/>
      <c r="R1288" s="26"/>
      <c r="S1288" s="26"/>
      <c r="T1288" s="27"/>
      <c r="AT1288" s="9" t="s">
        <v>95</v>
      </c>
      <c r="AU1288" s="9" t="s">
        <v>46</v>
      </c>
    </row>
    <row r="1289" spans="2:47" s="1" customFormat="1" ht="292.5">
      <c r="B1289" s="18"/>
      <c r="D1289" s="107" t="s">
        <v>239</v>
      </c>
      <c r="F1289" s="128" t="s">
        <v>834</v>
      </c>
      <c r="I1289" s="38"/>
      <c r="L1289" s="18"/>
      <c r="M1289" s="109"/>
      <c r="N1289" s="26"/>
      <c r="O1289" s="26"/>
      <c r="P1289" s="26"/>
      <c r="Q1289" s="26"/>
      <c r="R1289" s="26"/>
      <c r="S1289" s="26"/>
      <c r="T1289" s="27"/>
      <c r="AT1289" s="9" t="s">
        <v>239</v>
      </c>
      <c r="AU1289" s="9" t="s">
        <v>46</v>
      </c>
    </row>
    <row r="1290" spans="2:51" s="7" customFormat="1" ht="12">
      <c r="B1290" s="110"/>
      <c r="D1290" s="107" t="s">
        <v>97</v>
      </c>
      <c r="E1290" s="111" t="s">
        <v>0</v>
      </c>
      <c r="F1290" s="112" t="s">
        <v>1451</v>
      </c>
      <c r="H1290" s="113">
        <v>1</v>
      </c>
      <c r="I1290" s="114"/>
      <c r="L1290" s="110"/>
      <c r="M1290" s="115"/>
      <c r="N1290" s="116"/>
      <c r="O1290" s="116"/>
      <c r="P1290" s="116"/>
      <c r="Q1290" s="116"/>
      <c r="R1290" s="116"/>
      <c r="S1290" s="116"/>
      <c r="T1290" s="117"/>
      <c r="AT1290" s="111" t="s">
        <v>97</v>
      </c>
      <c r="AU1290" s="111" t="s">
        <v>46</v>
      </c>
      <c r="AV1290" s="7" t="s">
        <v>46</v>
      </c>
      <c r="AW1290" s="7" t="s">
        <v>22</v>
      </c>
      <c r="AX1290" s="7" t="s">
        <v>43</v>
      </c>
      <c r="AY1290" s="111" t="s">
        <v>86</v>
      </c>
    </row>
    <row r="1291" spans="2:65" s="1" customFormat="1" ht="36" customHeight="1">
      <c r="B1291" s="93"/>
      <c r="C1291" s="94" t="s">
        <v>1452</v>
      </c>
      <c r="D1291" s="94" t="s">
        <v>88</v>
      </c>
      <c r="E1291" s="95" t="s">
        <v>1219</v>
      </c>
      <c r="F1291" s="96" t="s">
        <v>1453</v>
      </c>
      <c r="G1291" s="97" t="s">
        <v>171</v>
      </c>
      <c r="H1291" s="98">
        <v>1</v>
      </c>
      <c r="I1291" s="99"/>
      <c r="J1291" s="100">
        <f>ROUND(I1291*H1291,2)</f>
        <v>0</v>
      </c>
      <c r="K1291" s="96" t="s">
        <v>0</v>
      </c>
      <c r="L1291" s="18"/>
      <c r="M1291" s="101" t="s">
        <v>0</v>
      </c>
      <c r="N1291" s="102" t="s">
        <v>30</v>
      </c>
      <c r="O1291" s="26"/>
      <c r="P1291" s="103">
        <f>O1291*H1291</f>
        <v>0</v>
      </c>
      <c r="Q1291" s="103">
        <v>0</v>
      </c>
      <c r="R1291" s="103">
        <f>Q1291*H1291</f>
        <v>0</v>
      </c>
      <c r="S1291" s="103">
        <v>0</v>
      </c>
      <c r="T1291" s="104">
        <f>S1291*H1291</f>
        <v>0</v>
      </c>
      <c r="AR1291" s="105" t="s">
        <v>176</v>
      </c>
      <c r="AT1291" s="105" t="s">
        <v>88</v>
      </c>
      <c r="AU1291" s="105" t="s">
        <v>46</v>
      </c>
      <c r="AY1291" s="9" t="s">
        <v>86</v>
      </c>
      <c r="BE1291" s="106">
        <f>IF(N1291="základní",J1291,0)</f>
        <v>0</v>
      </c>
      <c r="BF1291" s="106">
        <f>IF(N1291="snížená",J1291,0)</f>
        <v>0</v>
      </c>
      <c r="BG1291" s="106">
        <f>IF(N1291="zákl. přenesená",J1291,0)</f>
        <v>0</v>
      </c>
      <c r="BH1291" s="106">
        <f>IF(N1291="sníž. přenesená",J1291,0)</f>
        <v>0</v>
      </c>
      <c r="BI1291" s="106">
        <f>IF(N1291="nulová",J1291,0)</f>
        <v>0</v>
      </c>
      <c r="BJ1291" s="9" t="s">
        <v>44</v>
      </c>
      <c r="BK1291" s="106">
        <f>ROUND(I1291*H1291,2)</f>
        <v>0</v>
      </c>
      <c r="BL1291" s="9" t="s">
        <v>176</v>
      </c>
      <c r="BM1291" s="105" t="s">
        <v>1454</v>
      </c>
    </row>
    <row r="1292" spans="2:47" s="1" customFormat="1" ht="19.5">
      <c r="B1292" s="18"/>
      <c r="D1292" s="107" t="s">
        <v>95</v>
      </c>
      <c r="F1292" s="108" t="s">
        <v>1453</v>
      </c>
      <c r="I1292" s="38"/>
      <c r="L1292" s="18"/>
      <c r="M1292" s="109"/>
      <c r="N1292" s="26"/>
      <c r="O1292" s="26"/>
      <c r="P1292" s="26"/>
      <c r="Q1292" s="26"/>
      <c r="R1292" s="26"/>
      <c r="S1292" s="26"/>
      <c r="T1292" s="27"/>
      <c r="AT1292" s="9" t="s">
        <v>95</v>
      </c>
      <c r="AU1292" s="9" t="s">
        <v>46</v>
      </c>
    </row>
    <row r="1293" spans="2:47" s="1" customFormat="1" ht="292.5">
      <c r="B1293" s="18"/>
      <c r="D1293" s="107" t="s">
        <v>239</v>
      </c>
      <c r="F1293" s="128" t="s">
        <v>834</v>
      </c>
      <c r="I1293" s="38"/>
      <c r="L1293" s="18"/>
      <c r="M1293" s="109"/>
      <c r="N1293" s="26"/>
      <c r="O1293" s="26"/>
      <c r="P1293" s="26"/>
      <c r="Q1293" s="26"/>
      <c r="R1293" s="26"/>
      <c r="S1293" s="26"/>
      <c r="T1293" s="27"/>
      <c r="AT1293" s="9" t="s">
        <v>239</v>
      </c>
      <c r="AU1293" s="9" t="s">
        <v>46</v>
      </c>
    </row>
    <row r="1294" spans="2:51" s="7" customFormat="1" ht="12">
      <c r="B1294" s="110"/>
      <c r="D1294" s="107" t="s">
        <v>97</v>
      </c>
      <c r="E1294" s="111" t="s">
        <v>0</v>
      </c>
      <c r="F1294" s="112" t="s">
        <v>1455</v>
      </c>
      <c r="H1294" s="113">
        <v>1</v>
      </c>
      <c r="I1294" s="114"/>
      <c r="L1294" s="110"/>
      <c r="M1294" s="115"/>
      <c r="N1294" s="116"/>
      <c r="O1294" s="116"/>
      <c r="P1294" s="116"/>
      <c r="Q1294" s="116"/>
      <c r="R1294" s="116"/>
      <c r="S1294" s="116"/>
      <c r="T1294" s="117"/>
      <c r="AT1294" s="111" t="s">
        <v>97</v>
      </c>
      <c r="AU1294" s="111" t="s">
        <v>46</v>
      </c>
      <c r="AV1294" s="7" t="s">
        <v>46</v>
      </c>
      <c r="AW1294" s="7" t="s">
        <v>22</v>
      </c>
      <c r="AX1294" s="7" t="s">
        <v>43</v>
      </c>
      <c r="AY1294" s="111" t="s">
        <v>86</v>
      </c>
    </row>
    <row r="1295" spans="2:65" s="1" customFormat="1" ht="36" customHeight="1">
      <c r="B1295" s="93"/>
      <c r="C1295" s="94" t="s">
        <v>1456</v>
      </c>
      <c r="D1295" s="94" t="s">
        <v>88</v>
      </c>
      <c r="E1295" s="95" t="s">
        <v>1223</v>
      </c>
      <c r="F1295" s="96" t="s">
        <v>1457</v>
      </c>
      <c r="G1295" s="97" t="s">
        <v>171</v>
      </c>
      <c r="H1295" s="98">
        <v>1</v>
      </c>
      <c r="I1295" s="99"/>
      <c r="J1295" s="100">
        <f>ROUND(I1295*H1295,2)</f>
        <v>0</v>
      </c>
      <c r="K1295" s="96" t="s">
        <v>0</v>
      </c>
      <c r="L1295" s="18"/>
      <c r="M1295" s="101" t="s">
        <v>0</v>
      </c>
      <c r="N1295" s="102" t="s">
        <v>30</v>
      </c>
      <c r="O1295" s="26"/>
      <c r="P1295" s="103">
        <f>O1295*H1295</f>
        <v>0</v>
      </c>
      <c r="Q1295" s="103">
        <v>0</v>
      </c>
      <c r="R1295" s="103">
        <f>Q1295*H1295</f>
        <v>0</v>
      </c>
      <c r="S1295" s="103">
        <v>0</v>
      </c>
      <c r="T1295" s="104">
        <f>S1295*H1295</f>
        <v>0</v>
      </c>
      <c r="AR1295" s="105" t="s">
        <v>176</v>
      </c>
      <c r="AT1295" s="105" t="s">
        <v>88</v>
      </c>
      <c r="AU1295" s="105" t="s">
        <v>46</v>
      </c>
      <c r="AY1295" s="9" t="s">
        <v>86</v>
      </c>
      <c r="BE1295" s="106">
        <f>IF(N1295="základní",J1295,0)</f>
        <v>0</v>
      </c>
      <c r="BF1295" s="106">
        <f>IF(N1295="snížená",J1295,0)</f>
        <v>0</v>
      </c>
      <c r="BG1295" s="106">
        <f>IF(N1295="zákl. přenesená",J1295,0)</f>
        <v>0</v>
      </c>
      <c r="BH1295" s="106">
        <f>IF(N1295="sníž. přenesená",J1295,0)</f>
        <v>0</v>
      </c>
      <c r="BI1295" s="106">
        <f>IF(N1295="nulová",J1295,0)</f>
        <v>0</v>
      </c>
      <c r="BJ1295" s="9" t="s">
        <v>44</v>
      </c>
      <c r="BK1295" s="106">
        <f>ROUND(I1295*H1295,2)</f>
        <v>0</v>
      </c>
      <c r="BL1295" s="9" t="s">
        <v>176</v>
      </c>
      <c r="BM1295" s="105" t="s">
        <v>1458</v>
      </c>
    </row>
    <row r="1296" spans="2:47" s="1" customFormat="1" ht="19.5">
      <c r="B1296" s="18"/>
      <c r="D1296" s="107" t="s">
        <v>95</v>
      </c>
      <c r="F1296" s="108" t="s">
        <v>1457</v>
      </c>
      <c r="I1296" s="38"/>
      <c r="L1296" s="18"/>
      <c r="M1296" s="109"/>
      <c r="N1296" s="26"/>
      <c r="O1296" s="26"/>
      <c r="P1296" s="26"/>
      <c r="Q1296" s="26"/>
      <c r="R1296" s="26"/>
      <c r="S1296" s="26"/>
      <c r="T1296" s="27"/>
      <c r="AT1296" s="9" t="s">
        <v>95</v>
      </c>
      <c r="AU1296" s="9" t="s">
        <v>46</v>
      </c>
    </row>
    <row r="1297" spans="2:47" s="1" customFormat="1" ht="292.5">
      <c r="B1297" s="18"/>
      <c r="D1297" s="107" t="s">
        <v>239</v>
      </c>
      <c r="F1297" s="128" t="s">
        <v>834</v>
      </c>
      <c r="I1297" s="38"/>
      <c r="L1297" s="18"/>
      <c r="M1297" s="109"/>
      <c r="N1297" s="26"/>
      <c r="O1297" s="26"/>
      <c r="P1297" s="26"/>
      <c r="Q1297" s="26"/>
      <c r="R1297" s="26"/>
      <c r="S1297" s="26"/>
      <c r="T1297" s="27"/>
      <c r="AT1297" s="9" t="s">
        <v>239</v>
      </c>
      <c r="AU1297" s="9" t="s">
        <v>46</v>
      </c>
    </row>
    <row r="1298" spans="2:51" s="7" customFormat="1" ht="12">
      <c r="B1298" s="110"/>
      <c r="D1298" s="107" t="s">
        <v>97</v>
      </c>
      <c r="E1298" s="111" t="s">
        <v>0</v>
      </c>
      <c r="F1298" s="112" t="s">
        <v>1459</v>
      </c>
      <c r="H1298" s="113">
        <v>1</v>
      </c>
      <c r="I1298" s="114"/>
      <c r="L1298" s="110"/>
      <c r="M1298" s="115"/>
      <c r="N1298" s="116"/>
      <c r="O1298" s="116"/>
      <c r="P1298" s="116"/>
      <c r="Q1298" s="116"/>
      <c r="R1298" s="116"/>
      <c r="S1298" s="116"/>
      <c r="T1298" s="117"/>
      <c r="AT1298" s="111" t="s">
        <v>97</v>
      </c>
      <c r="AU1298" s="111" t="s">
        <v>46</v>
      </c>
      <c r="AV1298" s="7" t="s">
        <v>46</v>
      </c>
      <c r="AW1298" s="7" t="s">
        <v>22</v>
      </c>
      <c r="AX1298" s="7" t="s">
        <v>43</v>
      </c>
      <c r="AY1298" s="111" t="s">
        <v>86</v>
      </c>
    </row>
    <row r="1299" spans="2:65" s="1" customFormat="1" ht="36" customHeight="1">
      <c r="B1299" s="93"/>
      <c r="C1299" s="94" t="s">
        <v>1460</v>
      </c>
      <c r="D1299" s="94" t="s">
        <v>88</v>
      </c>
      <c r="E1299" s="95" t="s">
        <v>1227</v>
      </c>
      <c r="F1299" s="96" t="s">
        <v>1461</v>
      </c>
      <c r="G1299" s="97" t="s">
        <v>171</v>
      </c>
      <c r="H1299" s="98">
        <v>1</v>
      </c>
      <c r="I1299" s="99"/>
      <c r="J1299" s="100">
        <f>ROUND(I1299*H1299,2)</f>
        <v>0</v>
      </c>
      <c r="K1299" s="96" t="s">
        <v>0</v>
      </c>
      <c r="L1299" s="18"/>
      <c r="M1299" s="101" t="s">
        <v>0</v>
      </c>
      <c r="N1299" s="102" t="s">
        <v>30</v>
      </c>
      <c r="O1299" s="26"/>
      <c r="P1299" s="103">
        <f>O1299*H1299</f>
        <v>0</v>
      </c>
      <c r="Q1299" s="103">
        <v>0</v>
      </c>
      <c r="R1299" s="103">
        <f>Q1299*H1299</f>
        <v>0</v>
      </c>
      <c r="S1299" s="103">
        <v>0</v>
      </c>
      <c r="T1299" s="104">
        <f>S1299*H1299</f>
        <v>0</v>
      </c>
      <c r="AR1299" s="105" t="s">
        <v>176</v>
      </c>
      <c r="AT1299" s="105" t="s">
        <v>88</v>
      </c>
      <c r="AU1299" s="105" t="s">
        <v>46</v>
      </c>
      <c r="AY1299" s="9" t="s">
        <v>86</v>
      </c>
      <c r="BE1299" s="106">
        <f>IF(N1299="základní",J1299,0)</f>
        <v>0</v>
      </c>
      <c r="BF1299" s="106">
        <f>IF(N1299="snížená",J1299,0)</f>
        <v>0</v>
      </c>
      <c r="BG1299" s="106">
        <f>IF(N1299="zákl. přenesená",J1299,0)</f>
        <v>0</v>
      </c>
      <c r="BH1299" s="106">
        <f>IF(N1299="sníž. přenesená",J1299,0)</f>
        <v>0</v>
      </c>
      <c r="BI1299" s="106">
        <f>IF(N1299="nulová",J1299,0)</f>
        <v>0</v>
      </c>
      <c r="BJ1299" s="9" t="s">
        <v>44</v>
      </c>
      <c r="BK1299" s="106">
        <f>ROUND(I1299*H1299,2)</f>
        <v>0</v>
      </c>
      <c r="BL1299" s="9" t="s">
        <v>176</v>
      </c>
      <c r="BM1299" s="105" t="s">
        <v>1462</v>
      </c>
    </row>
    <row r="1300" spans="2:47" s="1" customFormat="1" ht="19.5">
      <c r="B1300" s="18"/>
      <c r="D1300" s="107" t="s">
        <v>95</v>
      </c>
      <c r="F1300" s="108" t="s">
        <v>1461</v>
      </c>
      <c r="I1300" s="38"/>
      <c r="L1300" s="18"/>
      <c r="M1300" s="109"/>
      <c r="N1300" s="26"/>
      <c r="O1300" s="26"/>
      <c r="P1300" s="26"/>
      <c r="Q1300" s="26"/>
      <c r="R1300" s="26"/>
      <c r="S1300" s="26"/>
      <c r="T1300" s="27"/>
      <c r="AT1300" s="9" t="s">
        <v>95</v>
      </c>
      <c r="AU1300" s="9" t="s">
        <v>46</v>
      </c>
    </row>
    <row r="1301" spans="2:47" s="1" customFormat="1" ht="292.5">
      <c r="B1301" s="18"/>
      <c r="D1301" s="107" t="s">
        <v>239</v>
      </c>
      <c r="F1301" s="128" t="s">
        <v>834</v>
      </c>
      <c r="I1301" s="38"/>
      <c r="L1301" s="18"/>
      <c r="M1301" s="109"/>
      <c r="N1301" s="26"/>
      <c r="O1301" s="26"/>
      <c r="P1301" s="26"/>
      <c r="Q1301" s="26"/>
      <c r="R1301" s="26"/>
      <c r="S1301" s="26"/>
      <c r="T1301" s="27"/>
      <c r="AT1301" s="9" t="s">
        <v>239</v>
      </c>
      <c r="AU1301" s="9" t="s">
        <v>46</v>
      </c>
    </row>
    <row r="1302" spans="2:51" s="7" customFormat="1" ht="12">
      <c r="B1302" s="110"/>
      <c r="D1302" s="107" t="s">
        <v>97</v>
      </c>
      <c r="E1302" s="111" t="s">
        <v>0</v>
      </c>
      <c r="F1302" s="112" t="s">
        <v>1463</v>
      </c>
      <c r="H1302" s="113">
        <v>1</v>
      </c>
      <c r="I1302" s="114"/>
      <c r="L1302" s="110"/>
      <c r="M1302" s="115"/>
      <c r="N1302" s="116"/>
      <c r="O1302" s="116"/>
      <c r="P1302" s="116"/>
      <c r="Q1302" s="116"/>
      <c r="R1302" s="116"/>
      <c r="S1302" s="116"/>
      <c r="T1302" s="117"/>
      <c r="AT1302" s="111" t="s">
        <v>97</v>
      </c>
      <c r="AU1302" s="111" t="s">
        <v>46</v>
      </c>
      <c r="AV1302" s="7" t="s">
        <v>46</v>
      </c>
      <c r="AW1302" s="7" t="s">
        <v>22</v>
      </c>
      <c r="AX1302" s="7" t="s">
        <v>43</v>
      </c>
      <c r="AY1302" s="111" t="s">
        <v>86</v>
      </c>
    </row>
    <row r="1303" spans="2:65" s="1" customFormat="1" ht="36" customHeight="1">
      <c r="B1303" s="93"/>
      <c r="C1303" s="94" t="s">
        <v>1464</v>
      </c>
      <c r="D1303" s="94" t="s">
        <v>88</v>
      </c>
      <c r="E1303" s="95" t="s">
        <v>1231</v>
      </c>
      <c r="F1303" s="96" t="s">
        <v>1465</v>
      </c>
      <c r="G1303" s="97" t="s">
        <v>171</v>
      </c>
      <c r="H1303" s="98">
        <v>1</v>
      </c>
      <c r="I1303" s="99"/>
      <c r="J1303" s="100">
        <f>ROUND(I1303*H1303,2)</f>
        <v>0</v>
      </c>
      <c r="K1303" s="96" t="s">
        <v>0</v>
      </c>
      <c r="L1303" s="18"/>
      <c r="M1303" s="101" t="s">
        <v>0</v>
      </c>
      <c r="N1303" s="102" t="s">
        <v>30</v>
      </c>
      <c r="O1303" s="26"/>
      <c r="P1303" s="103">
        <f>O1303*H1303</f>
        <v>0</v>
      </c>
      <c r="Q1303" s="103">
        <v>0</v>
      </c>
      <c r="R1303" s="103">
        <f>Q1303*H1303</f>
        <v>0</v>
      </c>
      <c r="S1303" s="103">
        <v>0</v>
      </c>
      <c r="T1303" s="104">
        <f>S1303*H1303</f>
        <v>0</v>
      </c>
      <c r="AR1303" s="105" t="s">
        <v>176</v>
      </c>
      <c r="AT1303" s="105" t="s">
        <v>88</v>
      </c>
      <c r="AU1303" s="105" t="s">
        <v>46</v>
      </c>
      <c r="AY1303" s="9" t="s">
        <v>86</v>
      </c>
      <c r="BE1303" s="106">
        <f>IF(N1303="základní",J1303,0)</f>
        <v>0</v>
      </c>
      <c r="BF1303" s="106">
        <f>IF(N1303="snížená",J1303,0)</f>
        <v>0</v>
      </c>
      <c r="BG1303" s="106">
        <f>IF(N1303="zákl. přenesená",J1303,0)</f>
        <v>0</v>
      </c>
      <c r="BH1303" s="106">
        <f>IF(N1303="sníž. přenesená",J1303,0)</f>
        <v>0</v>
      </c>
      <c r="BI1303" s="106">
        <f>IF(N1303="nulová",J1303,0)</f>
        <v>0</v>
      </c>
      <c r="BJ1303" s="9" t="s">
        <v>44</v>
      </c>
      <c r="BK1303" s="106">
        <f>ROUND(I1303*H1303,2)</f>
        <v>0</v>
      </c>
      <c r="BL1303" s="9" t="s">
        <v>176</v>
      </c>
      <c r="BM1303" s="105" t="s">
        <v>1466</v>
      </c>
    </row>
    <row r="1304" spans="2:47" s="1" customFormat="1" ht="19.5">
      <c r="B1304" s="18"/>
      <c r="D1304" s="107" t="s">
        <v>95</v>
      </c>
      <c r="F1304" s="108" t="s">
        <v>1465</v>
      </c>
      <c r="I1304" s="38"/>
      <c r="L1304" s="18"/>
      <c r="M1304" s="109"/>
      <c r="N1304" s="26"/>
      <c r="O1304" s="26"/>
      <c r="P1304" s="26"/>
      <c r="Q1304" s="26"/>
      <c r="R1304" s="26"/>
      <c r="S1304" s="26"/>
      <c r="T1304" s="27"/>
      <c r="AT1304" s="9" t="s">
        <v>95</v>
      </c>
      <c r="AU1304" s="9" t="s">
        <v>46</v>
      </c>
    </row>
    <row r="1305" spans="2:47" s="1" customFormat="1" ht="292.5">
      <c r="B1305" s="18"/>
      <c r="D1305" s="107" t="s">
        <v>239</v>
      </c>
      <c r="F1305" s="128" t="s">
        <v>834</v>
      </c>
      <c r="I1305" s="38"/>
      <c r="L1305" s="18"/>
      <c r="M1305" s="109"/>
      <c r="N1305" s="26"/>
      <c r="O1305" s="26"/>
      <c r="P1305" s="26"/>
      <c r="Q1305" s="26"/>
      <c r="R1305" s="26"/>
      <c r="S1305" s="26"/>
      <c r="T1305" s="27"/>
      <c r="AT1305" s="9" t="s">
        <v>239</v>
      </c>
      <c r="AU1305" s="9" t="s">
        <v>46</v>
      </c>
    </row>
    <row r="1306" spans="2:51" s="7" customFormat="1" ht="12">
      <c r="B1306" s="110"/>
      <c r="D1306" s="107" t="s">
        <v>97</v>
      </c>
      <c r="E1306" s="111" t="s">
        <v>0</v>
      </c>
      <c r="F1306" s="112" t="s">
        <v>1467</v>
      </c>
      <c r="H1306" s="113">
        <v>1</v>
      </c>
      <c r="I1306" s="114"/>
      <c r="L1306" s="110"/>
      <c r="M1306" s="115"/>
      <c r="N1306" s="116"/>
      <c r="O1306" s="116"/>
      <c r="P1306" s="116"/>
      <c r="Q1306" s="116"/>
      <c r="R1306" s="116"/>
      <c r="S1306" s="116"/>
      <c r="T1306" s="117"/>
      <c r="AT1306" s="111" t="s">
        <v>97</v>
      </c>
      <c r="AU1306" s="111" t="s">
        <v>46</v>
      </c>
      <c r="AV1306" s="7" t="s">
        <v>46</v>
      </c>
      <c r="AW1306" s="7" t="s">
        <v>22</v>
      </c>
      <c r="AX1306" s="7" t="s">
        <v>43</v>
      </c>
      <c r="AY1306" s="111" t="s">
        <v>86</v>
      </c>
    </row>
    <row r="1307" spans="2:65" s="1" customFormat="1" ht="36" customHeight="1">
      <c r="B1307" s="93"/>
      <c r="C1307" s="94" t="s">
        <v>1468</v>
      </c>
      <c r="D1307" s="94" t="s">
        <v>88</v>
      </c>
      <c r="E1307" s="95" t="s">
        <v>1235</v>
      </c>
      <c r="F1307" s="96" t="s">
        <v>1469</v>
      </c>
      <c r="G1307" s="97" t="s">
        <v>171</v>
      </c>
      <c r="H1307" s="98">
        <v>1</v>
      </c>
      <c r="I1307" s="99"/>
      <c r="J1307" s="100">
        <f>ROUND(I1307*H1307,2)</f>
        <v>0</v>
      </c>
      <c r="K1307" s="96" t="s">
        <v>0</v>
      </c>
      <c r="L1307" s="18"/>
      <c r="M1307" s="101" t="s">
        <v>0</v>
      </c>
      <c r="N1307" s="102" t="s">
        <v>30</v>
      </c>
      <c r="O1307" s="26"/>
      <c r="P1307" s="103">
        <f>O1307*H1307</f>
        <v>0</v>
      </c>
      <c r="Q1307" s="103">
        <v>0</v>
      </c>
      <c r="R1307" s="103">
        <f>Q1307*H1307</f>
        <v>0</v>
      </c>
      <c r="S1307" s="103">
        <v>0</v>
      </c>
      <c r="T1307" s="104">
        <f>S1307*H1307</f>
        <v>0</v>
      </c>
      <c r="AR1307" s="105" t="s">
        <v>176</v>
      </c>
      <c r="AT1307" s="105" t="s">
        <v>88</v>
      </c>
      <c r="AU1307" s="105" t="s">
        <v>46</v>
      </c>
      <c r="AY1307" s="9" t="s">
        <v>86</v>
      </c>
      <c r="BE1307" s="106">
        <f>IF(N1307="základní",J1307,0)</f>
        <v>0</v>
      </c>
      <c r="BF1307" s="106">
        <f>IF(N1307="snížená",J1307,0)</f>
        <v>0</v>
      </c>
      <c r="BG1307" s="106">
        <f>IF(N1307="zákl. přenesená",J1307,0)</f>
        <v>0</v>
      </c>
      <c r="BH1307" s="106">
        <f>IF(N1307="sníž. přenesená",J1307,0)</f>
        <v>0</v>
      </c>
      <c r="BI1307" s="106">
        <f>IF(N1307="nulová",J1307,0)</f>
        <v>0</v>
      </c>
      <c r="BJ1307" s="9" t="s">
        <v>44</v>
      </c>
      <c r="BK1307" s="106">
        <f>ROUND(I1307*H1307,2)</f>
        <v>0</v>
      </c>
      <c r="BL1307" s="9" t="s">
        <v>176</v>
      </c>
      <c r="BM1307" s="105" t="s">
        <v>1470</v>
      </c>
    </row>
    <row r="1308" spans="2:47" s="1" customFormat="1" ht="19.5">
      <c r="B1308" s="18"/>
      <c r="D1308" s="107" t="s">
        <v>95</v>
      </c>
      <c r="F1308" s="108" t="s">
        <v>1469</v>
      </c>
      <c r="I1308" s="38"/>
      <c r="L1308" s="18"/>
      <c r="M1308" s="109"/>
      <c r="N1308" s="26"/>
      <c r="O1308" s="26"/>
      <c r="P1308" s="26"/>
      <c r="Q1308" s="26"/>
      <c r="R1308" s="26"/>
      <c r="S1308" s="26"/>
      <c r="T1308" s="27"/>
      <c r="AT1308" s="9" t="s">
        <v>95</v>
      </c>
      <c r="AU1308" s="9" t="s">
        <v>46</v>
      </c>
    </row>
    <row r="1309" spans="2:47" s="1" customFormat="1" ht="292.5">
      <c r="B1309" s="18"/>
      <c r="D1309" s="107" t="s">
        <v>239</v>
      </c>
      <c r="F1309" s="128" t="s">
        <v>834</v>
      </c>
      <c r="I1309" s="38"/>
      <c r="L1309" s="18"/>
      <c r="M1309" s="109"/>
      <c r="N1309" s="26"/>
      <c r="O1309" s="26"/>
      <c r="P1309" s="26"/>
      <c r="Q1309" s="26"/>
      <c r="R1309" s="26"/>
      <c r="S1309" s="26"/>
      <c r="T1309" s="27"/>
      <c r="AT1309" s="9" t="s">
        <v>239</v>
      </c>
      <c r="AU1309" s="9" t="s">
        <v>46</v>
      </c>
    </row>
    <row r="1310" spans="2:51" s="7" customFormat="1" ht="12">
      <c r="B1310" s="110"/>
      <c r="D1310" s="107" t="s">
        <v>97</v>
      </c>
      <c r="E1310" s="111" t="s">
        <v>0</v>
      </c>
      <c r="F1310" s="112" t="s">
        <v>1471</v>
      </c>
      <c r="H1310" s="113">
        <v>1</v>
      </c>
      <c r="I1310" s="114"/>
      <c r="L1310" s="110"/>
      <c r="M1310" s="115"/>
      <c r="N1310" s="116"/>
      <c r="O1310" s="116"/>
      <c r="P1310" s="116"/>
      <c r="Q1310" s="116"/>
      <c r="R1310" s="116"/>
      <c r="S1310" s="116"/>
      <c r="T1310" s="117"/>
      <c r="AT1310" s="111" t="s">
        <v>97</v>
      </c>
      <c r="AU1310" s="111" t="s">
        <v>46</v>
      </c>
      <c r="AV1310" s="7" t="s">
        <v>46</v>
      </c>
      <c r="AW1310" s="7" t="s">
        <v>22</v>
      </c>
      <c r="AX1310" s="7" t="s">
        <v>43</v>
      </c>
      <c r="AY1310" s="111" t="s">
        <v>86</v>
      </c>
    </row>
    <row r="1311" spans="2:65" s="1" customFormat="1" ht="36" customHeight="1">
      <c r="B1311" s="93"/>
      <c r="C1311" s="94" t="s">
        <v>1472</v>
      </c>
      <c r="D1311" s="94" t="s">
        <v>88</v>
      </c>
      <c r="E1311" s="95" t="s">
        <v>1239</v>
      </c>
      <c r="F1311" s="96" t="s">
        <v>1473</v>
      </c>
      <c r="G1311" s="97" t="s">
        <v>171</v>
      </c>
      <c r="H1311" s="98">
        <v>1</v>
      </c>
      <c r="I1311" s="99"/>
      <c r="J1311" s="100">
        <f>ROUND(I1311*H1311,2)</f>
        <v>0</v>
      </c>
      <c r="K1311" s="96" t="s">
        <v>0</v>
      </c>
      <c r="L1311" s="18"/>
      <c r="M1311" s="101" t="s">
        <v>0</v>
      </c>
      <c r="N1311" s="102" t="s">
        <v>30</v>
      </c>
      <c r="O1311" s="26"/>
      <c r="P1311" s="103">
        <f>O1311*H1311</f>
        <v>0</v>
      </c>
      <c r="Q1311" s="103">
        <v>0</v>
      </c>
      <c r="R1311" s="103">
        <f>Q1311*H1311</f>
        <v>0</v>
      </c>
      <c r="S1311" s="103">
        <v>0</v>
      </c>
      <c r="T1311" s="104">
        <f>S1311*H1311</f>
        <v>0</v>
      </c>
      <c r="AR1311" s="105" t="s">
        <v>176</v>
      </c>
      <c r="AT1311" s="105" t="s">
        <v>88</v>
      </c>
      <c r="AU1311" s="105" t="s">
        <v>46</v>
      </c>
      <c r="AY1311" s="9" t="s">
        <v>86</v>
      </c>
      <c r="BE1311" s="106">
        <f>IF(N1311="základní",J1311,0)</f>
        <v>0</v>
      </c>
      <c r="BF1311" s="106">
        <f>IF(N1311="snížená",J1311,0)</f>
        <v>0</v>
      </c>
      <c r="BG1311" s="106">
        <f>IF(N1311="zákl. přenesená",J1311,0)</f>
        <v>0</v>
      </c>
      <c r="BH1311" s="106">
        <f>IF(N1311="sníž. přenesená",J1311,0)</f>
        <v>0</v>
      </c>
      <c r="BI1311" s="106">
        <f>IF(N1311="nulová",J1311,0)</f>
        <v>0</v>
      </c>
      <c r="BJ1311" s="9" t="s">
        <v>44</v>
      </c>
      <c r="BK1311" s="106">
        <f>ROUND(I1311*H1311,2)</f>
        <v>0</v>
      </c>
      <c r="BL1311" s="9" t="s">
        <v>176</v>
      </c>
      <c r="BM1311" s="105" t="s">
        <v>1474</v>
      </c>
    </row>
    <row r="1312" spans="2:47" s="1" customFormat="1" ht="19.5">
      <c r="B1312" s="18"/>
      <c r="D1312" s="107" t="s">
        <v>95</v>
      </c>
      <c r="F1312" s="108" t="s">
        <v>1473</v>
      </c>
      <c r="I1312" s="38"/>
      <c r="L1312" s="18"/>
      <c r="M1312" s="109"/>
      <c r="N1312" s="26"/>
      <c r="O1312" s="26"/>
      <c r="P1312" s="26"/>
      <c r="Q1312" s="26"/>
      <c r="R1312" s="26"/>
      <c r="S1312" s="26"/>
      <c r="T1312" s="27"/>
      <c r="AT1312" s="9" t="s">
        <v>95</v>
      </c>
      <c r="AU1312" s="9" t="s">
        <v>46</v>
      </c>
    </row>
    <row r="1313" spans="2:47" s="1" customFormat="1" ht="292.5">
      <c r="B1313" s="18"/>
      <c r="D1313" s="107" t="s">
        <v>239</v>
      </c>
      <c r="F1313" s="128" t="s">
        <v>834</v>
      </c>
      <c r="I1313" s="38"/>
      <c r="L1313" s="18"/>
      <c r="M1313" s="109"/>
      <c r="N1313" s="26"/>
      <c r="O1313" s="26"/>
      <c r="P1313" s="26"/>
      <c r="Q1313" s="26"/>
      <c r="R1313" s="26"/>
      <c r="S1313" s="26"/>
      <c r="T1313" s="27"/>
      <c r="AT1313" s="9" t="s">
        <v>239</v>
      </c>
      <c r="AU1313" s="9" t="s">
        <v>46</v>
      </c>
    </row>
    <row r="1314" spans="2:51" s="7" customFormat="1" ht="12">
      <c r="B1314" s="110"/>
      <c r="D1314" s="107" t="s">
        <v>97</v>
      </c>
      <c r="E1314" s="111" t="s">
        <v>0</v>
      </c>
      <c r="F1314" s="112" t="s">
        <v>1475</v>
      </c>
      <c r="H1314" s="113">
        <v>1</v>
      </c>
      <c r="I1314" s="114"/>
      <c r="L1314" s="110"/>
      <c r="M1314" s="115"/>
      <c r="N1314" s="116"/>
      <c r="O1314" s="116"/>
      <c r="P1314" s="116"/>
      <c r="Q1314" s="116"/>
      <c r="R1314" s="116"/>
      <c r="S1314" s="116"/>
      <c r="T1314" s="117"/>
      <c r="AT1314" s="111" t="s">
        <v>97</v>
      </c>
      <c r="AU1314" s="111" t="s">
        <v>46</v>
      </c>
      <c r="AV1314" s="7" t="s">
        <v>46</v>
      </c>
      <c r="AW1314" s="7" t="s">
        <v>22</v>
      </c>
      <c r="AX1314" s="7" t="s">
        <v>43</v>
      </c>
      <c r="AY1314" s="111" t="s">
        <v>86</v>
      </c>
    </row>
    <row r="1315" spans="2:65" s="1" customFormat="1" ht="36" customHeight="1">
      <c r="B1315" s="93"/>
      <c r="C1315" s="94" t="s">
        <v>1476</v>
      </c>
      <c r="D1315" s="94" t="s">
        <v>88</v>
      </c>
      <c r="E1315" s="95" t="s">
        <v>1243</v>
      </c>
      <c r="F1315" s="96" t="s">
        <v>1477</v>
      </c>
      <c r="G1315" s="97" t="s">
        <v>171</v>
      </c>
      <c r="H1315" s="98">
        <v>1</v>
      </c>
      <c r="I1315" s="99"/>
      <c r="J1315" s="100">
        <f>ROUND(I1315*H1315,2)</f>
        <v>0</v>
      </c>
      <c r="K1315" s="96" t="s">
        <v>0</v>
      </c>
      <c r="L1315" s="18"/>
      <c r="M1315" s="101" t="s">
        <v>0</v>
      </c>
      <c r="N1315" s="102" t="s">
        <v>30</v>
      </c>
      <c r="O1315" s="26"/>
      <c r="P1315" s="103">
        <f>O1315*H1315</f>
        <v>0</v>
      </c>
      <c r="Q1315" s="103">
        <v>0</v>
      </c>
      <c r="R1315" s="103">
        <f>Q1315*H1315</f>
        <v>0</v>
      </c>
      <c r="S1315" s="103">
        <v>0</v>
      </c>
      <c r="T1315" s="104">
        <f>S1315*H1315</f>
        <v>0</v>
      </c>
      <c r="AR1315" s="105" t="s">
        <v>176</v>
      </c>
      <c r="AT1315" s="105" t="s">
        <v>88</v>
      </c>
      <c r="AU1315" s="105" t="s">
        <v>46</v>
      </c>
      <c r="AY1315" s="9" t="s">
        <v>86</v>
      </c>
      <c r="BE1315" s="106">
        <f>IF(N1315="základní",J1315,0)</f>
        <v>0</v>
      </c>
      <c r="BF1315" s="106">
        <f>IF(N1315="snížená",J1315,0)</f>
        <v>0</v>
      </c>
      <c r="BG1315" s="106">
        <f>IF(N1315="zákl. přenesená",J1315,0)</f>
        <v>0</v>
      </c>
      <c r="BH1315" s="106">
        <f>IF(N1315="sníž. přenesená",J1315,0)</f>
        <v>0</v>
      </c>
      <c r="BI1315" s="106">
        <f>IF(N1315="nulová",J1315,0)</f>
        <v>0</v>
      </c>
      <c r="BJ1315" s="9" t="s">
        <v>44</v>
      </c>
      <c r="BK1315" s="106">
        <f>ROUND(I1315*H1315,2)</f>
        <v>0</v>
      </c>
      <c r="BL1315" s="9" t="s">
        <v>176</v>
      </c>
      <c r="BM1315" s="105" t="s">
        <v>1478</v>
      </c>
    </row>
    <row r="1316" spans="2:47" s="1" customFormat="1" ht="19.5">
      <c r="B1316" s="18"/>
      <c r="D1316" s="107" t="s">
        <v>95</v>
      </c>
      <c r="F1316" s="108" t="s">
        <v>1477</v>
      </c>
      <c r="I1316" s="38"/>
      <c r="L1316" s="18"/>
      <c r="M1316" s="109"/>
      <c r="N1316" s="26"/>
      <c r="O1316" s="26"/>
      <c r="P1316" s="26"/>
      <c r="Q1316" s="26"/>
      <c r="R1316" s="26"/>
      <c r="S1316" s="26"/>
      <c r="T1316" s="27"/>
      <c r="AT1316" s="9" t="s">
        <v>95</v>
      </c>
      <c r="AU1316" s="9" t="s">
        <v>46</v>
      </c>
    </row>
    <row r="1317" spans="2:47" s="1" customFormat="1" ht="292.5">
      <c r="B1317" s="18"/>
      <c r="D1317" s="107" t="s">
        <v>239</v>
      </c>
      <c r="F1317" s="128" t="s">
        <v>834</v>
      </c>
      <c r="I1317" s="38"/>
      <c r="L1317" s="18"/>
      <c r="M1317" s="109"/>
      <c r="N1317" s="26"/>
      <c r="O1317" s="26"/>
      <c r="P1317" s="26"/>
      <c r="Q1317" s="26"/>
      <c r="R1317" s="26"/>
      <c r="S1317" s="26"/>
      <c r="T1317" s="27"/>
      <c r="AT1317" s="9" t="s">
        <v>239</v>
      </c>
      <c r="AU1317" s="9" t="s">
        <v>46</v>
      </c>
    </row>
    <row r="1318" spans="2:51" s="7" customFormat="1" ht="12">
      <c r="B1318" s="110"/>
      <c r="D1318" s="107" t="s">
        <v>97</v>
      </c>
      <c r="E1318" s="111" t="s">
        <v>0</v>
      </c>
      <c r="F1318" s="112" t="s">
        <v>1479</v>
      </c>
      <c r="H1318" s="113">
        <v>1</v>
      </c>
      <c r="I1318" s="114"/>
      <c r="L1318" s="110"/>
      <c r="M1318" s="115"/>
      <c r="N1318" s="116"/>
      <c r="O1318" s="116"/>
      <c r="P1318" s="116"/>
      <c r="Q1318" s="116"/>
      <c r="R1318" s="116"/>
      <c r="S1318" s="116"/>
      <c r="T1318" s="117"/>
      <c r="AT1318" s="111" t="s">
        <v>97</v>
      </c>
      <c r="AU1318" s="111" t="s">
        <v>46</v>
      </c>
      <c r="AV1318" s="7" t="s">
        <v>46</v>
      </c>
      <c r="AW1318" s="7" t="s">
        <v>22</v>
      </c>
      <c r="AX1318" s="7" t="s">
        <v>43</v>
      </c>
      <c r="AY1318" s="111" t="s">
        <v>86</v>
      </c>
    </row>
    <row r="1319" spans="2:65" s="1" customFormat="1" ht="36" customHeight="1">
      <c r="B1319" s="93"/>
      <c r="C1319" s="94" t="s">
        <v>1480</v>
      </c>
      <c r="D1319" s="94" t="s">
        <v>88</v>
      </c>
      <c r="E1319" s="95" t="s">
        <v>1247</v>
      </c>
      <c r="F1319" s="96" t="s">
        <v>1481</v>
      </c>
      <c r="G1319" s="97" t="s">
        <v>171</v>
      </c>
      <c r="H1319" s="98">
        <v>1</v>
      </c>
      <c r="I1319" s="99"/>
      <c r="J1319" s="100">
        <f>ROUND(I1319*H1319,2)</f>
        <v>0</v>
      </c>
      <c r="K1319" s="96" t="s">
        <v>0</v>
      </c>
      <c r="L1319" s="18"/>
      <c r="M1319" s="101" t="s">
        <v>0</v>
      </c>
      <c r="N1319" s="102" t="s">
        <v>30</v>
      </c>
      <c r="O1319" s="26"/>
      <c r="P1319" s="103">
        <f>O1319*H1319</f>
        <v>0</v>
      </c>
      <c r="Q1319" s="103">
        <v>0</v>
      </c>
      <c r="R1319" s="103">
        <f>Q1319*H1319</f>
        <v>0</v>
      </c>
      <c r="S1319" s="103">
        <v>0</v>
      </c>
      <c r="T1319" s="104">
        <f>S1319*H1319</f>
        <v>0</v>
      </c>
      <c r="AR1319" s="105" t="s">
        <v>176</v>
      </c>
      <c r="AT1319" s="105" t="s">
        <v>88</v>
      </c>
      <c r="AU1319" s="105" t="s">
        <v>46</v>
      </c>
      <c r="AY1319" s="9" t="s">
        <v>86</v>
      </c>
      <c r="BE1319" s="106">
        <f>IF(N1319="základní",J1319,0)</f>
        <v>0</v>
      </c>
      <c r="BF1319" s="106">
        <f>IF(N1319="snížená",J1319,0)</f>
        <v>0</v>
      </c>
      <c r="BG1319" s="106">
        <f>IF(N1319="zákl. přenesená",J1319,0)</f>
        <v>0</v>
      </c>
      <c r="BH1319" s="106">
        <f>IF(N1319="sníž. přenesená",J1319,0)</f>
        <v>0</v>
      </c>
      <c r="BI1319" s="106">
        <f>IF(N1319="nulová",J1319,0)</f>
        <v>0</v>
      </c>
      <c r="BJ1319" s="9" t="s">
        <v>44</v>
      </c>
      <c r="BK1319" s="106">
        <f>ROUND(I1319*H1319,2)</f>
        <v>0</v>
      </c>
      <c r="BL1319" s="9" t="s">
        <v>176</v>
      </c>
      <c r="BM1319" s="105" t="s">
        <v>1482</v>
      </c>
    </row>
    <row r="1320" spans="2:47" s="1" customFormat="1" ht="19.5">
      <c r="B1320" s="18"/>
      <c r="D1320" s="107" t="s">
        <v>95</v>
      </c>
      <c r="F1320" s="108" t="s">
        <v>1481</v>
      </c>
      <c r="I1320" s="38"/>
      <c r="L1320" s="18"/>
      <c r="M1320" s="109"/>
      <c r="N1320" s="26"/>
      <c r="O1320" s="26"/>
      <c r="P1320" s="26"/>
      <c r="Q1320" s="26"/>
      <c r="R1320" s="26"/>
      <c r="S1320" s="26"/>
      <c r="T1320" s="27"/>
      <c r="AT1320" s="9" t="s">
        <v>95</v>
      </c>
      <c r="AU1320" s="9" t="s">
        <v>46</v>
      </c>
    </row>
    <row r="1321" spans="2:47" s="1" customFormat="1" ht="292.5">
      <c r="B1321" s="18"/>
      <c r="D1321" s="107" t="s">
        <v>239</v>
      </c>
      <c r="F1321" s="128" t="s">
        <v>834</v>
      </c>
      <c r="I1321" s="38"/>
      <c r="L1321" s="18"/>
      <c r="M1321" s="109"/>
      <c r="N1321" s="26"/>
      <c r="O1321" s="26"/>
      <c r="P1321" s="26"/>
      <c r="Q1321" s="26"/>
      <c r="R1321" s="26"/>
      <c r="S1321" s="26"/>
      <c r="T1321" s="27"/>
      <c r="AT1321" s="9" t="s">
        <v>239</v>
      </c>
      <c r="AU1321" s="9" t="s">
        <v>46</v>
      </c>
    </row>
    <row r="1322" spans="2:51" s="7" customFormat="1" ht="12">
      <c r="B1322" s="110"/>
      <c r="D1322" s="107" t="s">
        <v>97</v>
      </c>
      <c r="E1322" s="111" t="s">
        <v>0</v>
      </c>
      <c r="F1322" s="112" t="s">
        <v>1483</v>
      </c>
      <c r="H1322" s="113">
        <v>1</v>
      </c>
      <c r="I1322" s="114"/>
      <c r="L1322" s="110"/>
      <c r="M1322" s="115"/>
      <c r="N1322" s="116"/>
      <c r="O1322" s="116"/>
      <c r="P1322" s="116"/>
      <c r="Q1322" s="116"/>
      <c r="R1322" s="116"/>
      <c r="S1322" s="116"/>
      <c r="T1322" s="117"/>
      <c r="AT1322" s="111" t="s">
        <v>97</v>
      </c>
      <c r="AU1322" s="111" t="s">
        <v>46</v>
      </c>
      <c r="AV1322" s="7" t="s">
        <v>46</v>
      </c>
      <c r="AW1322" s="7" t="s">
        <v>22</v>
      </c>
      <c r="AX1322" s="7" t="s">
        <v>43</v>
      </c>
      <c r="AY1322" s="111" t="s">
        <v>86</v>
      </c>
    </row>
    <row r="1323" spans="2:65" s="1" customFormat="1" ht="36" customHeight="1">
      <c r="B1323" s="93"/>
      <c r="C1323" s="94" t="s">
        <v>1484</v>
      </c>
      <c r="D1323" s="94" t="s">
        <v>88</v>
      </c>
      <c r="E1323" s="95" t="s">
        <v>1251</v>
      </c>
      <c r="F1323" s="96" t="s">
        <v>1485</v>
      </c>
      <c r="G1323" s="97" t="s">
        <v>171</v>
      </c>
      <c r="H1323" s="98">
        <v>1</v>
      </c>
      <c r="I1323" s="99"/>
      <c r="J1323" s="100">
        <f>ROUND(I1323*H1323,2)</f>
        <v>0</v>
      </c>
      <c r="K1323" s="96" t="s">
        <v>0</v>
      </c>
      <c r="L1323" s="18"/>
      <c r="M1323" s="101" t="s">
        <v>0</v>
      </c>
      <c r="N1323" s="102" t="s">
        <v>30</v>
      </c>
      <c r="O1323" s="26"/>
      <c r="P1323" s="103">
        <f>O1323*H1323</f>
        <v>0</v>
      </c>
      <c r="Q1323" s="103">
        <v>0</v>
      </c>
      <c r="R1323" s="103">
        <f>Q1323*H1323</f>
        <v>0</v>
      </c>
      <c r="S1323" s="103">
        <v>0</v>
      </c>
      <c r="T1323" s="104">
        <f>S1323*H1323</f>
        <v>0</v>
      </c>
      <c r="AR1323" s="105" t="s">
        <v>176</v>
      </c>
      <c r="AT1323" s="105" t="s">
        <v>88</v>
      </c>
      <c r="AU1323" s="105" t="s">
        <v>46</v>
      </c>
      <c r="AY1323" s="9" t="s">
        <v>86</v>
      </c>
      <c r="BE1323" s="106">
        <f>IF(N1323="základní",J1323,0)</f>
        <v>0</v>
      </c>
      <c r="BF1323" s="106">
        <f>IF(N1323="snížená",J1323,0)</f>
        <v>0</v>
      </c>
      <c r="BG1323" s="106">
        <f>IF(N1323="zákl. přenesená",J1323,0)</f>
        <v>0</v>
      </c>
      <c r="BH1323" s="106">
        <f>IF(N1323="sníž. přenesená",J1323,0)</f>
        <v>0</v>
      </c>
      <c r="BI1323" s="106">
        <f>IF(N1323="nulová",J1323,0)</f>
        <v>0</v>
      </c>
      <c r="BJ1323" s="9" t="s">
        <v>44</v>
      </c>
      <c r="BK1323" s="106">
        <f>ROUND(I1323*H1323,2)</f>
        <v>0</v>
      </c>
      <c r="BL1323" s="9" t="s">
        <v>176</v>
      </c>
      <c r="BM1323" s="105" t="s">
        <v>1486</v>
      </c>
    </row>
    <row r="1324" spans="2:47" s="1" customFormat="1" ht="19.5">
      <c r="B1324" s="18"/>
      <c r="D1324" s="107" t="s">
        <v>95</v>
      </c>
      <c r="F1324" s="108" t="s">
        <v>1485</v>
      </c>
      <c r="I1324" s="38"/>
      <c r="L1324" s="18"/>
      <c r="M1324" s="109"/>
      <c r="N1324" s="26"/>
      <c r="O1324" s="26"/>
      <c r="P1324" s="26"/>
      <c r="Q1324" s="26"/>
      <c r="R1324" s="26"/>
      <c r="S1324" s="26"/>
      <c r="T1324" s="27"/>
      <c r="AT1324" s="9" t="s">
        <v>95</v>
      </c>
      <c r="AU1324" s="9" t="s">
        <v>46</v>
      </c>
    </row>
    <row r="1325" spans="2:47" s="1" customFormat="1" ht="292.5">
      <c r="B1325" s="18"/>
      <c r="D1325" s="107" t="s">
        <v>239</v>
      </c>
      <c r="F1325" s="128" t="s">
        <v>834</v>
      </c>
      <c r="I1325" s="38"/>
      <c r="L1325" s="18"/>
      <c r="M1325" s="109"/>
      <c r="N1325" s="26"/>
      <c r="O1325" s="26"/>
      <c r="P1325" s="26"/>
      <c r="Q1325" s="26"/>
      <c r="R1325" s="26"/>
      <c r="S1325" s="26"/>
      <c r="T1325" s="27"/>
      <c r="AT1325" s="9" t="s">
        <v>239</v>
      </c>
      <c r="AU1325" s="9" t="s">
        <v>46</v>
      </c>
    </row>
    <row r="1326" spans="2:51" s="7" customFormat="1" ht="12">
      <c r="B1326" s="110"/>
      <c r="D1326" s="107" t="s">
        <v>97</v>
      </c>
      <c r="E1326" s="111" t="s">
        <v>0</v>
      </c>
      <c r="F1326" s="112" t="s">
        <v>1487</v>
      </c>
      <c r="H1326" s="113">
        <v>1</v>
      </c>
      <c r="I1326" s="114"/>
      <c r="L1326" s="110"/>
      <c r="M1326" s="115"/>
      <c r="N1326" s="116"/>
      <c r="O1326" s="116"/>
      <c r="P1326" s="116"/>
      <c r="Q1326" s="116"/>
      <c r="R1326" s="116"/>
      <c r="S1326" s="116"/>
      <c r="T1326" s="117"/>
      <c r="AT1326" s="111" t="s">
        <v>97</v>
      </c>
      <c r="AU1326" s="111" t="s">
        <v>46</v>
      </c>
      <c r="AV1326" s="7" t="s">
        <v>46</v>
      </c>
      <c r="AW1326" s="7" t="s">
        <v>22</v>
      </c>
      <c r="AX1326" s="7" t="s">
        <v>43</v>
      </c>
      <c r="AY1326" s="111" t="s">
        <v>86</v>
      </c>
    </row>
    <row r="1327" spans="2:65" s="1" customFormat="1" ht="36" customHeight="1">
      <c r="B1327" s="93"/>
      <c r="C1327" s="94" t="s">
        <v>1488</v>
      </c>
      <c r="D1327" s="94" t="s">
        <v>88</v>
      </c>
      <c r="E1327" s="95" t="s">
        <v>1255</v>
      </c>
      <c r="F1327" s="96" t="s">
        <v>1489</v>
      </c>
      <c r="G1327" s="97" t="s">
        <v>171</v>
      </c>
      <c r="H1327" s="98">
        <v>1</v>
      </c>
      <c r="I1327" s="99"/>
      <c r="J1327" s="100">
        <f>ROUND(I1327*H1327,2)</f>
        <v>0</v>
      </c>
      <c r="K1327" s="96" t="s">
        <v>0</v>
      </c>
      <c r="L1327" s="18"/>
      <c r="M1327" s="101" t="s">
        <v>0</v>
      </c>
      <c r="N1327" s="102" t="s">
        <v>30</v>
      </c>
      <c r="O1327" s="26"/>
      <c r="P1327" s="103">
        <f>O1327*H1327</f>
        <v>0</v>
      </c>
      <c r="Q1327" s="103">
        <v>0</v>
      </c>
      <c r="R1327" s="103">
        <f>Q1327*H1327</f>
        <v>0</v>
      </c>
      <c r="S1327" s="103">
        <v>0</v>
      </c>
      <c r="T1327" s="104">
        <f>S1327*H1327</f>
        <v>0</v>
      </c>
      <c r="AR1327" s="105" t="s">
        <v>176</v>
      </c>
      <c r="AT1327" s="105" t="s">
        <v>88</v>
      </c>
      <c r="AU1327" s="105" t="s">
        <v>46</v>
      </c>
      <c r="AY1327" s="9" t="s">
        <v>86</v>
      </c>
      <c r="BE1327" s="106">
        <f>IF(N1327="základní",J1327,0)</f>
        <v>0</v>
      </c>
      <c r="BF1327" s="106">
        <f>IF(N1327="snížená",J1327,0)</f>
        <v>0</v>
      </c>
      <c r="BG1327" s="106">
        <f>IF(N1327="zákl. přenesená",J1327,0)</f>
        <v>0</v>
      </c>
      <c r="BH1327" s="106">
        <f>IF(N1327="sníž. přenesená",J1327,0)</f>
        <v>0</v>
      </c>
      <c r="BI1327" s="106">
        <f>IF(N1327="nulová",J1327,0)</f>
        <v>0</v>
      </c>
      <c r="BJ1327" s="9" t="s">
        <v>44</v>
      </c>
      <c r="BK1327" s="106">
        <f>ROUND(I1327*H1327,2)</f>
        <v>0</v>
      </c>
      <c r="BL1327" s="9" t="s">
        <v>176</v>
      </c>
      <c r="BM1327" s="105" t="s">
        <v>1490</v>
      </c>
    </row>
    <row r="1328" spans="2:47" s="1" customFormat="1" ht="19.5">
      <c r="B1328" s="18"/>
      <c r="D1328" s="107" t="s">
        <v>95</v>
      </c>
      <c r="F1328" s="108" t="s">
        <v>1489</v>
      </c>
      <c r="I1328" s="38"/>
      <c r="L1328" s="18"/>
      <c r="M1328" s="109"/>
      <c r="N1328" s="26"/>
      <c r="O1328" s="26"/>
      <c r="P1328" s="26"/>
      <c r="Q1328" s="26"/>
      <c r="R1328" s="26"/>
      <c r="S1328" s="26"/>
      <c r="T1328" s="27"/>
      <c r="AT1328" s="9" t="s">
        <v>95</v>
      </c>
      <c r="AU1328" s="9" t="s">
        <v>46</v>
      </c>
    </row>
    <row r="1329" spans="2:47" s="1" customFormat="1" ht="292.5">
      <c r="B1329" s="18"/>
      <c r="D1329" s="107" t="s">
        <v>239</v>
      </c>
      <c r="F1329" s="128" t="s">
        <v>834</v>
      </c>
      <c r="I1329" s="38"/>
      <c r="L1329" s="18"/>
      <c r="M1329" s="109"/>
      <c r="N1329" s="26"/>
      <c r="O1329" s="26"/>
      <c r="P1329" s="26"/>
      <c r="Q1329" s="26"/>
      <c r="R1329" s="26"/>
      <c r="S1329" s="26"/>
      <c r="T1329" s="27"/>
      <c r="AT1329" s="9" t="s">
        <v>239</v>
      </c>
      <c r="AU1329" s="9" t="s">
        <v>46</v>
      </c>
    </row>
    <row r="1330" spans="2:51" s="7" customFormat="1" ht="12">
      <c r="B1330" s="110"/>
      <c r="D1330" s="107" t="s">
        <v>97</v>
      </c>
      <c r="E1330" s="111" t="s">
        <v>0</v>
      </c>
      <c r="F1330" s="112" t="s">
        <v>1491</v>
      </c>
      <c r="H1330" s="113">
        <v>1</v>
      </c>
      <c r="I1330" s="114"/>
      <c r="L1330" s="110"/>
      <c r="M1330" s="115"/>
      <c r="N1330" s="116"/>
      <c r="O1330" s="116"/>
      <c r="P1330" s="116"/>
      <c r="Q1330" s="116"/>
      <c r="R1330" s="116"/>
      <c r="S1330" s="116"/>
      <c r="T1330" s="117"/>
      <c r="AT1330" s="111" t="s">
        <v>97</v>
      </c>
      <c r="AU1330" s="111" t="s">
        <v>46</v>
      </c>
      <c r="AV1330" s="7" t="s">
        <v>46</v>
      </c>
      <c r="AW1330" s="7" t="s">
        <v>22</v>
      </c>
      <c r="AX1330" s="7" t="s">
        <v>43</v>
      </c>
      <c r="AY1330" s="111" t="s">
        <v>86</v>
      </c>
    </row>
    <row r="1331" spans="2:65" s="1" customFormat="1" ht="36" customHeight="1">
      <c r="B1331" s="93"/>
      <c r="C1331" s="94" t="s">
        <v>1492</v>
      </c>
      <c r="D1331" s="94" t="s">
        <v>88</v>
      </c>
      <c r="E1331" s="95" t="s">
        <v>1259</v>
      </c>
      <c r="F1331" s="96" t="s">
        <v>1493</v>
      </c>
      <c r="G1331" s="97" t="s">
        <v>171</v>
      </c>
      <c r="H1331" s="98">
        <v>1</v>
      </c>
      <c r="I1331" s="99"/>
      <c r="J1331" s="100">
        <f>ROUND(I1331*H1331,2)</f>
        <v>0</v>
      </c>
      <c r="K1331" s="96" t="s">
        <v>0</v>
      </c>
      <c r="L1331" s="18"/>
      <c r="M1331" s="101" t="s">
        <v>0</v>
      </c>
      <c r="N1331" s="102" t="s">
        <v>30</v>
      </c>
      <c r="O1331" s="26"/>
      <c r="P1331" s="103">
        <f>O1331*H1331</f>
        <v>0</v>
      </c>
      <c r="Q1331" s="103">
        <v>0</v>
      </c>
      <c r="R1331" s="103">
        <f>Q1331*H1331</f>
        <v>0</v>
      </c>
      <c r="S1331" s="103">
        <v>0</v>
      </c>
      <c r="T1331" s="104">
        <f>S1331*H1331</f>
        <v>0</v>
      </c>
      <c r="AR1331" s="105" t="s">
        <v>176</v>
      </c>
      <c r="AT1331" s="105" t="s">
        <v>88</v>
      </c>
      <c r="AU1331" s="105" t="s">
        <v>46</v>
      </c>
      <c r="AY1331" s="9" t="s">
        <v>86</v>
      </c>
      <c r="BE1331" s="106">
        <f>IF(N1331="základní",J1331,0)</f>
        <v>0</v>
      </c>
      <c r="BF1331" s="106">
        <f>IF(N1331="snížená",J1331,0)</f>
        <v>0</v>
      </c>
      <c r="BG1331" s="106">
        <f>IF(N1331="zákl. přenesená",J1331,0)</f>
        <v>0</v>
      </c>
      <c r="BH1331" s="106">
        <f>IF(N1331="sníž. přenesená",J1331,0)</f>
        <v>0</v>
      </c>
      <c r="BI1331" s="106">
        <f>IF(N1331="nulová",J1331,0)</f>
        <v>0</v>
      </c>
      <c r="BJ1331" s="9" t="s">
        <v>44</v>
      </c>
      <c r="BK1331" s="106">
        <f>ROUND(I1331*H1331,2)</f>
        <v>0</v>
      </c>
      <c r="BL1331" s="9" t="s">
        <v>176</v>
      </c>
      <c r="BM1331" s="105" t="s">
        <v>1494</v>
      </c>
    </row>
    <row r="1332" spans="2:47" s="1" customFormat="1" ht="19.5">
      <c r="B1332" s="18"/>
      <c r="D1332" s="107" t="s">
        <v>95</v>
      </c>
      <c r="F1332" s="108" t="s">
        <v>1493</v>
      </c>
      <c r="I1332" s="38"/>
      <c r="L1332" s="18"/>
      <c r="M1332" s="109"/>
      <c r="N1332" s="26"/>
      <c r="O1332" s="26"/>
      <c r="P1332" s="26"/>
      <c r="Q1332" s="26"/>
      <c r="R1332" s="26"/>
      <c r="S1332" s="26"/>
      <c r="T1332" s="27"/>
      <c r="AT1332" s="9" t="s">
        <v>95</v>
      </c>
      <c r="AU1332" s="9" t="s">
        <v>46</v>
      </c>
    </row>
    <row r="1333" spans="2:47" s="1" customFormat="1" ht="292.5">
      <c r="B1333" s="18"/>
      <c r="D1333" s="107" t="s">
        <v>239</v>
      </c>
      <c r="F1333" s="128" t="s">
        <v>834</v>
      </c>
      <c r="I1333" s="38"/>
      <c r="L1333" s="18"/>
      <c r="M1333" s="109"/>
      <c r="N1333" s="26"/>
      <c r="O1333" s="26"/>
      <c r="P1333" s="26"/>
      <c r="Q1333" s="26"/>
      <c r="R1333" s="26"/>
      <c r="S1333" s="26"/>
      <c r="T1333" s="27"/>
      <c r="AT1333" s="9" t="s">
        <v>239</v>
      </c>
      <c r="AU1333" s="9" t="s">
        <v>46</v>
      </c>
    </row>
    <row r="1334" spans="2:51" s="7" customFormat="1" ht="12">
      <c r="B1334" s="110"/>
      <c r="D1334" s="107" t="s">
        <v>97</v>
      </c>
      <c r="E1334" s="111" t="s">
        <v>0</v>
      </c>
      <c r="F1334" s="112" t="s">
        <v>1495</v>
      </c>
      <c r="H1334" s="113">
        <v>1</v>
      </c>
      <c r="I1334" s="114"/>
      <c r="L1334" s="110"/>
      <c r="M1334" s="115"/>
      <c r="N1334" s="116"/>
      <c r="O1334" s="116"/>
      <c r="P1334" s="116"/>
      <c r="Q1334" s="116"/>
      <c r="R1334" s="116"/>
      <c r="S1334" s="116"/>
      <c r="T1334" s="117"/>
      <c r="AT1334" s="111" t="s">
        <v>97</v>
      </c>
      <c r="AU1334" s="111" t="s">
        <v>46</v>
      </c>
      <c r="AV1334" s="7" t="s">
        <v>46</v>
      </c>
      <c r="AW1334" s="7" t="s">
        <v>22</v>
      </c>
      <c r="AX1334" s="7" t="s">
        <v>43</v>
      </c>
      <c r="AY1334" s="111" t="s">
        <v>86</v>
      </c>
    </row>
    <row r="1335" spans="2:65" s="1" customFormat="1" ht="36" customHeight="1">
      <c r="B1335" s="93"/>
      <c r="C1335" s="94" t="s">
        <v>1496</v>
      </c>
      <c r="D1335" s="94" t="s">
        <v>88</v>
      </c>
      <c r="E1335" s="95" t="s">
        <v>1263</v>
      </c>
      <c r="F1335" s="96" t="s">
        <v>1497</v>
      </c>
      <c r="G1335" s="97" t="s">
        <v>171</v>
      </c>
      <c r="H1335" s="98">
        <v>1</v>
      </c>
      <c r="I1335" s="99"/>
      <c r="J1335" s="100">
        <f>ROUND(I1335*H1335,2)</f>
        <v>0</v>
      </c>
      <c r="K1335" s="96" t="s">
        <v>0</v>
      </c>
      <c r="L1335" s="18"/>
      <c r="M1335" s="101" t="s">
        <v>0</v>
      </c>
      <c r="N1335" s="102" t="s">
        <v>30</v>
      </c>
      <c r="O1335" s="26"/>
      <c r="P1335" s="103">
        <f>O1335*H1335</f>
        <v>0</v>
      </c>
      <c r="Q1335" s="103">
        <v>0</v>
      </c>
      <c r="R1335" s="103">
        <f>Q1335*H1335</f>
        <v>0</v>
      </c>
      <c r="S1335" s="103">
        <v>0</v>
      </c>
      <c r="T1335" s="104">
        <f>S1335*H1335</f>
        <v>0</v>
      </c>
      <c r="AR1335" s="105" t="s">
        <v>176</v>
      </c>
      <c r="AT1335" s="105" t="s">
        <v>88</v>
      </c>
      <c r="AU1335" s="105" t="s">
        <v>46</v>
      </c>
      <c r="AY1335" s="9" t="s">
        <v>86</v>
      </c>
      <c r="BE1335" s="106">
        <f>IF(N1335="základní",J1335,0)</f>
        <v>0</v>
      </c>
      <c r="BF1335" s="106">
        <f>IF(N1335="snížená",J1335,0)</f>
        <v>0</v>
      </c>
      <c r="BG1335" s="106">
        <f>IF(N1335="zákl. přenesená",J1335,0)</f>
        <v>0</v>
      </c>
      <c r="BH1335" s="106">
        <f>IF(N1335="sníž. přenesená",J1335,0)</f>
        <v>0</v>
      </c>
      <c r="BI1335" s="106">
        <f>IF(N1335="nulová",J1335,0)</f>
        <v>0</v>
      </c>
      <c r="BJ1335" s="9" t="s">
        <v>44</v>
      </c>
      <c r="BK1335" s="106">
        <f>ROUND(I1335*H1335,2)</f>
        <v>0</v>
      </c>
      <c r="BL1335" s="9" t="s">
        <v>176</v>
      </c>
      <c r="BM1335" s="105" t="s">
        <v>1498</v>
      </c>
    </row>
    <row r="1336" spans="2:47" s="1" customFormat="1" ht="19.5">
      <c r="B1336" s="18"/>
      <c r="D1336" s="107" t="s">
        <v>95</v>
      </c>
      <c r="F1336" s="108" t="s">
        <v>1497</v>
      </c>
      <c r="I1336" s="38"/>
      <c r="L1336" s="18"/>
      <c r="M1336" s="109"/>
      <c r="N1336" s="26"/>
      <c r="O1336" s="26"/>
      <c r="P1336" s="26"/>
      <c r="Q1336" s="26"/>
      <c r="R1336" s="26"/>
      <c r="S1336" s="26"/>
      <c r="T1336" s="27"/>
      <c r="AT1336" s="9" t="s">
        <v>95</v>
      </c>
      <c r="AU1336" s="9" t="s">
        <v>46</v>
      </c>
    </row>
    <row r="1337" spans="2:47" s="1" customFormat="1" ht="292.5">
      <c r="B1337" s="18"/>
      <c r="D1337" s="107" t="s">
        <v>239</v>
      </c>
      <c r="F1337" s="128" t="s">
        <v>834</v>
      </c>
      <c r="I1337" s="38"/>
      <c r="L1337" s="18"/>
      <c r="M1337" s="109"/>
      <c r="N1337" s="26"/>
      <c r="O1337" s="26"/>
      <c r="P1337" s="26"/>
      <c r="Q1337" s="26"/>
      <c r="R1337" s="26"/>
      <c r="S1337" s="26"/>
      <c r="T1337" s="27"/>
      <c r="AT1337" s="9" t="s">
        <v>239</v>
      </c>
      <c r="AU1337" s="9" t="s">
        <v>46</v>
      </c>
    </row>
    <row r="1338" spans="2:51" s="7" customFormat="1" ht="12">
      <c r="B1338" s="110"/>
      <c r="D1338" s="107" t="s">
        <v>97</v>
      </c>
      <c r="E1338" s="111" t="s">
        <v>0</v>
      </c>
      <c r="F1338" s="112" t="s">
        <v>1499</v>
      </c>
      <c r="H1338" s="113">
        <v>1</v>
      </c>
      <c r="I1338" s="114"/>
      <c r="L1338" s="110"/>
      <c r="M1338" s="115"/>
      <c r="N1338" s="116"/>
      <c r="O1338" s="116"/>
      <c r="P1338" s="116"/>
      <c r="Q1338" s="116"/>
      <c r="R1338" s="116"/>
      <c r="S1338" s="116"/>
      <c r="T1338" s="117"/>
      <c r="AT1338" s="111" t="s">
        <v>97</v>
      </c>
      <c r="AU1338" s="111" t="s">
        <v>46</v>
      </c>
      <c r="AV1338" s="7" t="s">
        <v>46</v>
      </c>
      <c r="AW1338" s="7" t="s">
        <v>22</v>
      </c>
      <c r="AX1338" s="7" t="s">
        <v>43</v>
      </c>
      <c r="AY1338" s="111" t="s">
        <v>86</v>
      </c>
    </row>
    <row r="1339" spans="2:65" s="1" customFormat="1" ht="36" customHeight="1">
      <c r="B1339" s="93"/>
      <c r="C1339" s="94" t="s">
        <v>1500</v>
      </c>
      <c r="D1339" s="94" t="s">
        <v>88</v>
      </c>
      <c r="E1339" s="95" t="s">
        <v>1267</v>
      </c>
      <c r="F1339" s="96" t="s">
        <v>1501</v>
      </c>
      <c r="G1339" s="97" t="s">
        <v>171</v>
      </c>
      <c r="H1339" s="98">
        <v>1</v>
      </c>
      <c r="I1339" s="99"/>
      <c r="J1339" s="100">
        <f>ROUND(I1339*H1339,2)</f>
        <v>0</v>
      </c>
      <c r="K1339" s="96" t="s">
        <v>0</v>
      </c>
      <c r="L1339" s="18"/>
      <c r="M1339" s="101" t="s">
        <v>0</v>
      </c>
      <c r="N1339" s="102" t="s">
        <v>30</v>
      </c>
      <c r="O1339" s="26"/>
      <c r="P1339" s="103">
        <f>O1339*H1339</f>
        <v>0</v>
      </c>
      <c r="Q1339" s="103">
        <v>0</v>
      </c>
      <c r="R1339" s="103">
        <f>Q1339*H1339</f>
        <v>0</v>
      </c>
      <c r="S1339" s="103">
        <v>0</v>
      </c>
      <c r="T1339" s="104">
        <f>S1339*H1339</f>
        <v>0</v>
      </c>
      <c r="AR1339" s="105" t="s">
        <v>176</v>
      </c>
      <c r="AT1339" s="105" t="s">
        <v>88</v>
      </c>
      <c r="AU1339" s="105" t="s">
        <v>46</v>
      </c>
      <c r="AY1339" s="9" t="s">
        <v>86</v>
      </c>
      <c r="BE1339" s="106">
        <f>IF(N1339="základní",J1339,0)</f>
        <v>0</v>
      </c>
      <c r="BF1339" s="106">
        <f>IF(N1339="snížená",J1339,0)</f>
        <v>0</v>
      </c>
      <c r="BG1339" s="106">
        <f>IF(N1339="zákl. přenesená",J1339,0)</f>
        <v>0</v>
      </c>
      <c r="BH1339" s="106">
        <f>IF(N1339="sníž. přenesená",J1339,0)</f>
        <v>0</v>
      </c>
      <c r="BI1339" s="106">
        <f>IF(N1339="nulová",J1339,0)</f>
        <v>0</v>
      </c>
      <c r="BJ1339" s="9" t="s">
        <v>44</v>
      </c>
      <c r="BK1339" s="106">
        <f>ROUND(I1339*H1339,2)</f>
        <v>0</v>
      </c>
      <c r="BL1339" s="9" t="s">
        <v>176</v>
      </c>
      <c r="BM1339" s="105" t="s">
        <v>1502</v>
      </c>
    </row>
    <row r="1340" spans="2:47" s="1" customFormat="1" ht="19.5">
      <c r="B1340" s="18"/>
      <c r="D1340" s="107" t="s">
        <v>95</v>
      </c>
      <c r="F1340" s="108" t="s">
        <v>1501</v>
      </c>
      <c r="I1340" s="38"/>
      <c r="L1340" s="18"/>
      <c r="M1340" s="109"/>
      <c r="N1340" s="26"/>
      <c r="O1340" s="26"/>
      <c r="P1340" s="26"/>
      <c r="Q1340" s="26"/>
      <c r="R1340" s="26"/>
      <c r="S1340" s="26"/>
      <c r="T1340" s="27"/>
      <c r="AT1340" s="9" t="s">
        <v>95</v>
      </c>
      <c r="AU1340" s="9" t="s">
        <v>46</v>
      </c>
    </row>
    <row r="1341" spans="2:47" s="1" customFormat="1" ht="292.5">
      <c r="B1341" s="18"/>
      <c r="D1341" s="107" t="s">
        <v>239</v>
      </c>
      <c r="F1341" s="128" t="s">
        <v>834</v>
      </c>
      <c r="I1341" s="38"/>
      <c r="L1341" s="18"/>
      <c r="M1341" s="109"/>
      <c r="N1341" s="26"/>
      <c r="O1341" s="26"/>
      <c r="P1341" s="26"/>
      <c r="Q1341" s="26"/>
      <c r="R1341" s="26"/>
      <c r="S1341" s="26"/>
      <c r="T1341" s="27"/>
      <c r="AT1341" s="9" t="s">
        <v>239</v>
      </c>
      <c r="AU1341" s="9" t="s">
        <v>46</v>
      </c>
    </row>
    <row r="1342" spans="2:51" s="7" customFormat="1" ht="12">
      <c r="B1342" s="110"/>
      <c r="D1342" s="107" t="s">
        <v>97</v>
      </c>
      <c r="E1342" s="111" t="s">
        <v>0</v>
      </c>
      <c r="F1342" s="112" t="s">
        <v>1503</v>
      </c>
      <c r="H1342" s="113">
        <v>1</v>
      </c>
      <c r="I1342" s="114"/>
      <c r="L1342" s="110"/>
      <c r="M1342" s="115"/>
      <c r="N1342" s="116"/>
      <c r="O1342" s="116"/>
      <c r="P1342" s="116"/>
      <c r="Q1342" s="116"/>
      <c r="R1342" s="116"/>
      <c r="S1342" s="116"/>
      <c r="T1342" s="117"/>
      <c r="AT1342" s="111" t="s">
        <v>97</v>
      </c>
      <c r="AU1342" s="111" t="s">
        <v>46</v>
      </c>
      <c r="AV1342" s="7" t="s">
        <v>46</v>
      </c>
      <c r="AW1342" s="7" t="s">
        <v>22</v>
      </c>
      <c r="AX1342" s="7" t="s">
        <v>43</v>
      </c>
      <c r="AY1342" s="111" t="s">
        <v>86</v>
      </c>
    </row>
    <row r="1343" spans="2:65" s="1" customFormat="1" ht="36" customHeight="1">
      <c r="B1343" s="93"/>
      <c r="C1343" s="94" t="s">
        <v>1504</v>
      </c>
      <c r="D1343" s="94" t="s">
        <v>88</v>
      </c>
      <c r="E1343" s="95" t="s">
        <v>1271</v>
      </c>
      <c r="F1343" s="96" t="s">
        <v>1505</v>
      </c>
      <c r="G1343" s="97" t="s">
        <v>171</v>
      </c>
      <c r="H1343" s="98">
        <v>1</v>
      </c>
      <c r="I1343" s="99"/>
      <c r="J1343" s="100">
        <f>ROUND(I1343*H1343,2)</f>
        <v>0</v>
      </c>
      <c r="K1343" s="96" t="s">
        <v>0</v>
      </c>
      <c r="L1343" s="18"/>
      <c r="M1343" s="101" t="s">
        <v>0</v>
      </c>
      <c r="N1343" s="102" t="s">
        <v>30</v>
      </c>
      <c r="O1343" s="26"/>
      <c r="P1343" s="103">
        <f>O1343*H1343</f>
        <v>0</v>
      </c>
      <c r="Q1343" s="103">
        <v>0</v>
      </c>
      <c r="R1343" s="103">
        <f>Q1343*H1343</f>
        <v>0</v>
      </c>
      <c r="S1343" s="103">
        <v>0</v>
      </c>
      <c r="T1343" s="104">
        <f>S1343*H1343</f>
        <v>0</v>
      </c>
      <c r="AR1343" s="105" t="s">
        <v>176</v>
      </c>
      <c r="AT1343" s="105" t="s">
        <v>88</v>
      </c>
      <c r="AU1343" s="105" t="s">
        <v>46</v>
      </c>
      <c r="AY1343" s="9" t="s">
        <v>86</v>
      </c>
      <c r="BE1343" s="106">
        <f>IF(N1343="základní",J1343,0)</f>
        <v>0</v>
      </c>
      <c r="BF1343" s="106">
        <f>IF(N1343="snížená",J1343,0)</f>
        <v>0</v>
      </c>
      <c r="BG1343" s="106">
        <f>IF(N1343="zákl. přenesená",J1343,0)</f>
        <v>0</v>
      </c>
      <c r="BH1343" s="106">
        <f>IF(N1343="sníž. přenesená",J1343,0)</f>
        <v>0</v>
      </c>
      <c r="BI1343" s="106">
        <f>IF(N1343="nulová",J1343,0)</f>
        <v>0</v>
      </c>
      <c r="BJ1343" s="9" t="s">
        <v>44</v>
      </c>
      <c r="BK1343" s="106">
        <f>ROUND(I1343*H1343,2)</f>
        <v>0</v>
      </c>
      <c r="BL1343" s="9" t="s">
        <v>176</v>
      </c>
      <c r="BM1343" s="105" t="s">
        <v>1506</v>
      </c>
    </row>
    <row r="1344" spans="2:47" s="1" customFormat="1" ht="19.5">
      <c r="B1344" s="18"/>
      <c r="D1344" s="107" t="s">
        <v>95</v>
      </c>
      <c r="F1344" s="108" t="s">
        <v>1505</v>
      </c>
      <c r="I1344" s="38"/>
      <c r="L1344" s="18"/>
      <c r="M1344" s="109"/>
      <c r="N1344" s="26"/>
      <c r="O1344" s="26"/>
      <c r="P1344" s="26"/>
      <c r="Q1344" s="26"/>
      <c r="R1344" s="26"/>
      <c r="S1344" s="26"/>
      <c r="T1344" s="27"/>
      <c r="AT1344" s="9" t="s">
        <v>95</v>
      </c>
      <c r="AU1344" s="9" t="s">
        <v>46</v>
      </c>
    </row>
    <row r="1345" spans="2:47" s="1" customFormat="1" ht="292.5">
      <c r="B1345" s="18"/>
      <c r="D1345" s="107" t="s">
        <v>239</v>
      </c>
      <c r="F1345" s="128" t="s">
        <v>834</v>
      </c>
      <c r="I1345" s="38"/>
      <c r="L1345" s="18"/>
      <c r="M1345" s="109"/>
      <c r="N1345" s="26"/>
      <c r="O1345" s="26"/>
      <c r="P1345" s="26"/>
      <c r="Q1345" s="26"/>
      <c r="R1345" s="26"/>
      <c r="S1345" s="26"/>
      <c r="T1345" s="27"/>
      <c r="AT1345" s="9" t="s">
        <v>239</v>
      </c>
      <c r="AU1345" s="9" t="s">
        <v>46</v>
      </c>
    </row>
    <row r="1346" spans="2:51" s="7" customFormat="1" ht="12">
      <c r="B1346" s="110"/>
      <c r="D1346" s="107" t="s">
        <v>97</v>
      </c>
      <c r="E1346" s="111" t="s">
        <v>0</v>
      </c>
      <c r="F1346" s="112" t="s">
        <v>1507</v>
      </c>
      <c r="H1346" s="113">
        <v>1</v>
      </c>
      <c r="I1346" s="114"/>
      <c r="L1346" s="110"/>
      <c r="M1346" s="115"/>
      <c r="N1346" s="116"/>
      <c r="O1346" s="116"/>
      <c r="P1346" s="116"/>
      <c r="Q1346" s="116"/>
      <c r="R1346" s="116"/>
      <c r="S1346" s="116"/>
      <c r="T1346" s="117"/>
      <c r="AT1346" s="111" t="s">
        <v>97</v>
      </c>
      <c r="AU1346" s="111" t="s">
        <v>46</v>
      </c>
      <c r="AV1346" s="7" t="s">
        <v>46</v>
      </c>
      <c r="AW1346" s="7" t="s">
        <v>22</v>
      </c>
      <c r="AX1346" s="7" t="s">
        <v>43</v>
      </c>
      <c r="AY1346" s="111" t="s">
        <v>86</v>
      </c>
    </row>
    <row r="1347" spans="2:65" s="1" customFormat="1" ht="36" customHeight="1">
      <c r="B1347" s="93"/>
      <c r="C1347" s="94" t="s">
        <v>1508</v>
      </c>
      <c r="D1347" s="94" t="s">
        <v>88</v>
      </c>
      <c r="E1347" s="95" t="s">
        <v>1275</v>
      </c>
      <c r="F1347" s="96" t="s">
        <v>1509</v>
      </c>
      <c r="G1347" s="97" t="s">
        <v>171</v>
      </c>
      <c r="H1347" s="98">
        <v>1</v>
      </c>
      <c r="I1347" s="99"/>
      <c r="J1347" s="100">
        <f>ROUND(I1347*H1347,2)</f>
        <v>0</v>
      </c>
      <c r="K1347" s="96" t="s">
        <v>0</v>
      </c>
      <c r="L1347" s="18"/>
      <c r="M1347" s="101" t="s">
        <v>0</v>
      </c>
      <c r="N1347" s="102" t="s">
        <v>30</v>
      </c>
      <c r="O1347" s="26"/>
      <c r="P1347" s="103">
        <f>O1347*H1347</f>
        <v>0</v>
      </c>
      <c r="Q1347" s="103">
        <v>0</v>
      </c>
      <c r="R1347" s="103">
        <f>Q1347*H1347</f>
        <v>0</v>
      </c>
      <c r="S1347" s="103">
        <v>0</v>
      </c>
      <c r="T1347" s="104">
        <f>S1347*H1347</f>
        <v>0</v>
      </c>
      <c r="AR1347" s="105" t="s">
        <v>176</v>
      </c>
      <c r="AT1347" s="105" t="s">
        <v>88</v>
      </c>
      <c r="AU1347" s="105" t="s">
        <v>46</v>
      </c>
      <c r="AY1347" s="9" t="s">
        <v>86</v>
      </c>
      <c r="BE1347" s="106">
        <f>IF(N1347="základní",J1347,0)</f>
        <v>0</v>
      </c>
      <c r="BF1347" s="106">
        <f>IF(N1347="snížená",J1347,0)</f>
        <v>0</v>
      </c>
      <c r="BG1347" s="106">
        <f>IF(N1347="zákl. přenesená",J1347,0)</f>
        <v>0</v>
      </c>
      <c r="BH1347" s="106">
        <f>IF(N1347="sníž. přenesená",J1347,0)</f>
        <v>0</v>
      </c>
      <c r="BI1347" s="106">
        <f>IF(N1347="nulová",J1347,0)</f>
        <v>0</v>
      </c>
      <c r="BJ1347" s="9" t="s">
        <v>44</v>
      </c>
      <c r="BK1347" s="106">
        <f>ROUND(I1347*H1347,2)</f>
        <v>0</v>
      </c>
      <c r="BL1347" s="9" t="s">
        <v>176</v>
      </c>
      <c r="BM1347" s="105" t="s">
        <v>1510</v>
      </c>
    </row>
    <row r="1348" spans="2:47" s="1" customFormat="1" ht="19.5">
      <c r="B1348" s="18"/>
      <c r="D1348" s="107" t="s">
        <v>95</v>
      </c>
      <c r="F1348" s="108" t="s">
        <v>1509</v>
      </c>
      <c r="I1348" s="38"/>
      <c r="L1348" s="18"/>
      <c r="M1348" s="109"/>
      <c r="N1348" s="26"/>
      <c r="O1348" s="26"/>
      <c r="P1348" s="26"/>
      <c r="Q1348" s="26"/>
      <c r="R1348" s="26"/>
      <c r="S1348" s="26"/>
      <c r="T1348" s="27"/>
      <c r="AT1348" s="9" t="s">
        <v>95</v>
      </c>
      <c r="AU1348" s="9" t="s">
        <v>46</v>
      </c>
    </row>
    <row r="1349" spans="2:47" s="1" customFormat="1" ht="292.5">
      <c r="B1349" s="18"/>
      <c r="D1349" s="107" t="s">
        <v>239</v>
      </c>
      <c r="F1349" s="128" t="s">
        <v>834</v>
      </c>
      <c r="I1349" s="38"/>
      <c r="L1349" s="18"/>
      <c r="M1349" s="109"/>
      <c r="N1349" s="26"/>
      <c r="O1349" s="26"/>
      <c r="P1349" s="26"/>
      <c r="Q1349" s="26"/>
      <c r="R1349" s="26"/>
      <c r="S1349" s="26"/>
      <c r="T1349" s="27"/>
      <c r="AT1349" s="9" t="s">
        <v>239</v>
      </c>
      <c r="AU1349" s="9" t="s">
        <v>46</v>
      </c>
    </row>
    <row r="1350" spans="2:51" s="7" customFormat="1" ht="12">
      <c r="B1350" s="110"/>
      <c r="D1350" s="107" t="s">
        <v>97</v>
      </c>
      <c r="E1350" s="111" t="s">
        <v>0</v>
      </c>
      <c r="F1350" s="112" t="s">
        <v>1511</v>
      </c>
      <c r="H1350" s="113">
        <v>1</v>
      </c>
      <c r="I1350" s="114"/>
      <c r="L1350" s="110"/>
      <c r="M1350" s="115"/>
      <c r="N1350" s="116"/>
      <c r="O1350" s="116"/>
      <c r="P1350" s="116"/>
      <c r="Q1350" s="116"/>
      <c r="R1350" s="116"/>
      <c r="S1350" s="116"/>
      <c r="T1350" s="117"/>
      <c r="AT1350" s="111" t="s">
        <v>97</v>
      </c>
      <c r="AU1350" s="111" t="s">
        <v>46</v>
      </c>
      <c r="AV1350" s="7" t="s">
        <v>46</v>
      </c>
      <c r="AW1350" s="7" t="s">
        <v>22</v>
      </c>
      <c r="AX1350" s="7" t="s">
        <v>43</v>
      </c>
      <c r="AY1350" s="111" t="s">
        <v>86</v>
      </c>
    </row>
    <row r="1351" spans="2:65" s="1" customFormat="1" ht="36" customHeight="1">
      <c r="B1351" s="93"/>
      <c r="C1351" s="94" t="s">
        <v>1512</v>
      </c>
      <c r="D1351" s="94" t="s">
        <v>88</v>
      </c>
      <c r="E1351" s="95" t="s">
        <v>1279</v>
      </c>
      <c r="F1351" s="96" t="s">
        <v>1513</v>
      </c>
      <c r="G1351" s="97" t="s">
        <v>171</v>
      </c>
      <c r="H1351" s="98">
        <v>1</v>
      </c>
      <c r="I1351" s="99"/>
      <c r="J1351" s="100">
        <f>ROUND(I1351*H1351,2)</f>
        <v>0</v>
      </c>
      <c r="K1351" s="96" t="s">
        <v>0</v>
      </c>
      <c r="L1351" s="18"/>
      <c r="M1351" s="101" t="s">
        <v>0</v>
      </c>
      <c r="N1351" s="102" t="s">
        <v>30</v>
      </c>
      <c r="O1351" s="26"/>
      <c r="P1351" s="103">
        <f>O1351*H1351</f>
        <v>0</v>
      </c>
      <c r="Q1351" s="103">
        <v>0</v>
      </c>
      <c r="R1351" s="103">
        <f>Q1351*H1351</f>
        <v>0</v>
      </c>
      <c r="S1351" s="103">
        <v>0</v>
      </c>
      <c r="T1351" s="104">
        <f>S1351*H1351</f>
        <v>0</v>
      </c>
      <c r="AR1351" s="105" t="s">
        <v>176</v>
      </c>
      <c r="AT1351" s="105" t="s">
        <v>88</v>
      </c>
      <c r="AU1351" s="105" t="s">
        <v>46</v>
      </c>
      <c r="AY1351" s="9" t="s">
        <v>86</v>
      </c>
      <c r="BE1351" s="106">
        <f>IF(N1351="základní",J1351,0)</f>
        <v>0</v>
      </c>
      <c r="BF1351" s="106">
        <f>IF(N1351="snížená",J1351,0)</f>
        <v>0</v>
      </c>
      <c r="BG1351" s="106">
        <f>IF(N1351="zákl. přenesená",J1351,0)</f>
        <v>0</v>
      </c>
      <c r="BH1351" s="106">
        <f>IF(N1351="sníž. přenesená",J1351,0)</f>
        <v>0</v>
      </c>
      <c r="BI1351" s="106">
        <f>IF(N1351="nulová",J1351,0)</f>
        <v>0</v>
      </c>
      <c r="BJ1351" s="9" t="s">
        <v>44</v>
      </c>
      <c r="BK1351" s="106">
        <f>ROUND(I1351*H1351,2)</f>
        <v>0</v>
      </c>
      <c r="BL1351" s="9" t="s">
        <v>176</v>
      </c>
      <c r="BM1351" s="105" t="s">
        <v>1514</v>
      </c>
    </row>
    <row r="1352" spans="2:47" s="1" customFormat="1" ht="19.5">
      <c r="B1352" s="18"/>
      <c r="D1352" s="107" t="s">
        <v>95</v>
      </c>
      <c r="F1352" s="108" t="s">
        <v>1513</v>
      </c>
      <c r="I1352" s="38"/>
      <c r="L1352" s="18"/>
      <c r="M1352" s="109"/>
      <c r="N1352" s="26"/>
      <c r="O1352" s="26"/>
      <c r="P1352" s="26"/>
      <c r="Q1352" s="26"/>
      <c r="R1352" s="26"/>
      <c r="S1352" s="26"/>
      <c r="T1352" s="27"/>
      <c r="AT1352" s="9" t="s">
        <v>95</v>
      </c>
      <c r="AU1352" s="9" t="s">
        <v>46</v>
      </c>
    </row>
    <row r="1353" spans="2:47" s="1" customFormat="1" ht="292.5">
      <c r="B1353" s="18"/>
      <c r="D1353" s="107" t="s">
        <v>239</v>
      </c>
      <c r="F1353" s="128" t="s">
        <v>834</v>
      </c>
      <c r="I1353" s="38"/>
      <c r="L1353" s="18"/>
      <c r="M1353" s="109"/>
      <c r="N1353" s="26"/>
      <c r="O1353" s="26"/>
      <c r="P1353" s="26"/>
      <c r="Q1353" s="26"/>
      <c r="R1353" s="26"/>
      <c r="S1353" s="26"/>
      <c r="T1353" s="27"/>
      <c r="AT1353" s="9" t="s">
        <v>239</v>
      </c>
      <c r="AU1353" s="9" t="s">
        <v>46</v>
      </c>
    </row>
    <row r="1354" spans="2:51" s="7" customFormat="1" ht="12">
      <c r="B1354" s="110"/>
      <c r="D1354" s="107" t="s">
        <v>97</v>
      </c>
      <c r="E1354" s="111" t="s">
        <v>0</v>
      </c>
      <c r="F1354" s="112" t="s">
        <v>1515</v>
      </c>
      <c r="H1354" s="113">
        <v>1</v>
      </c>
      <c r="I1354" s="114"/>
      <c r="L1354" s="110"/>
      <c r="M1354" s="115"/>
      <c r="N1354" s="116"/>
      <c r="O1354" s="116"/>
      <c r="P1354" s="116"/>
      <c r="Q1354" s="116"/>
      <c r="R1354" s="116"/>
      <c r="S1354" s="116"/>
      <c r="T1354" s="117"/>
      <c r="AT1354" s="111" t="s">
        <v>97</v>
      </c>
      <c r="AU1354" s="111" t="s">
        <v>46</v>
      </c>
      <c r="AV1354" s="7" t="s">
        <v>46</v>
      </c>
      <c r="AW1354" s="7" t="s">
        <v>22</v>
      </c>
      <c r="AX1354" s="7" t="s">
        <v>43</v>
      </c>
      <c r="AY1354" s="111" t="s">
        <v>86</v>
      </c>
    </row>
    <row r="1355" spans="2:65" s="1" customFormat="1" ht="36" customHeight="1">
      <c r="B1355" s="93"/>
      <c r="C1355" s="94" t="s">
        <v>1516</v>
      </c>
      <c r="D1355" s="94" t="s">
        <v>88</v>
      </c>
      <c r="E1355" s="95" t="s">
        <v>1282</v>
      </c>
      <c r="F1355" s="96" t="s">
        <v>1517</v>
      </c>
      <c r="G1355" s="97" t="s">
        <v>171</v>
      </c>
      <c r="H1355" s="98">
        <v>1</v>
      </c>
      <c r="I1355" s="99"/>
      <c r="J1355" s="100">
        <f>ROUND(I1355*H1355,2)</f>
        <v>0</v>
      </c>
      <c r="K1355" s="96" t="s">
        <v>0</v>
      </c>
      <c r="L1355" s="18"/>
      <c r="M1355" s="101" t="s">
        <v>0</v>
      </c>
      <c r="N1355" s="102" t="s">
        <v>30</v>
      </c>
      <c r="O1355" s="26"/>
      <c r="P1355" s="103">
        <f>O1355*H1355</f>
        <v>0</v>
      </c>
      <c r="Q1355" s="103">
        <v>0</v>
      </c>
      <c r="R1355" s="103">
        <f>Q1355*H1355</f>
        <v>0</v>
      </c>
      <c r="S1355" s="103">
        <v>0</v>
      </c>
      <c r="T1355" s="104">
        <f>S1355*H1355</f>
        <v>0</v>
      </c>
      <c r="AR1355" s="105" t="s">
        <v>176</v>
      </c>
      <c r="AT1355" s="105" t="s">
        <v>88</v>
      </c>
      <c r="AU1355" s="105" t="s">
        <v>46</v>
      </c>
      <c r="AY1355" s="9" t="s">
        <v>86</v>
      </c>
      <c r="BE1355" s="106">
        <f>IF(N1355="základní",J1355,0)</f>
        <v>0</v>
      </c>
      <c r="BF1355" s="106">
        <f>IF(N1355="snížená",J1355,0)</f>
        <v>0</v>
      </c>
      <c r="BG1355" s="106">
        <f>IF(N1355="zákl. přenesená",J1355,0)</f>
        <v>0</v>
      </c>
      <c r="BH1355" s="106">
        <f>IF(N1355="sníž. přenesená",J1355,0)</f>
        <v>0</v>
      </c>
      <c r="BI1355" s="106">
        <f>IF(N1355="nulová",J1355,0)</f>
        <v>0</v>
      </c>
      <c r="BJ1355" s="9" t="s">
        <v>44</v>
      </c>
      <c r="BK1355" s="106">
        <f>ROUND(I1355*H1355,2)</f>
        <v>0</v>
      </c>
      <c r="BL1355" s="9" t="s">
        <v>176</v>
      </c>
      <c r="BM1355" s="105" t="s">
        <v>1518</v>
      </c>
    </row>
    <row r="1356" spans="2:47" s="1" customFormat="1" ht="19.5">
      <c r="B1356" s="18"/>
      <c r="D1356" s="107" t="s">
        <v>95</v>
      </c>
      <c r="F1356" s="108" t="s">
        <v>1517</v>
      </c>
      <c r="I1356" s="38"/>
      <c r="L1356" s="18"/>
      <c r="M1356" s="109"/>
      <c r="N1356" s="26"/>
      <c r="O1356" s="26"/>
      <c r="P1356" s="26"/>
      <c r="Q1356" s="26"/>
      <c r="R1356" s="26"/>
      <c r="S1356" s="26"/>
      <c r="T1356" s="27"/>
      <c r="AT1356" s="9" t="s">
        <v>95</v>
      </c>
      <c r="AU1356" s="9" t="s">
        <v>46</v>
      </c>
    </row>
    <row r="1357" spans="2:47" s="1" customFormat="1" ht="292.5">
      <c r="B1357" s="18"/>
      <c r="D1357" s="107" t="s">
        <v>239</v>
      </c>
      <c r="F1357" s="128" t="s">
        <v>834</v>
      </c>
      <c r="I1357" s="38"/>
      <c r="L1357" s="18"/>
      <c r="M1357" s="109"/>
      <c r="N1357" s="26"/>
      <c r="O1357" s="26"/>
      <c r="P1357" s="26"/>
      <c r="Q1357" s="26"/>
      <c r="R1357" s="26"/>
      <c r="S1357" s="26"/>
      <c r="T1357" s="27"/>
      <c r="AT1357" s="9" t="s">
        <v>239</v>
      </c>
      <c r="AU1357" s="9" t="s">
        <v>46</v>
      </c>
    </row>
    <row r="1358" spans="2:51" s="7" customFormat="1" ht="12">
      <c r="B1358" s="110"/>
      <c r="D1358" s="107" t="s">
        <v>97</v>
      </c>
      <c r="E1358" s="111" t="s">
        <v>0</v>
      </c>
      <c r="F1358" s="112" t="s">
        <v>1519</v>
      </c>
      <c r="H1358" s="113">
        <v>1</v>
      </c>
      <c r="I1358" s="114"/>
      <c r="L1358" s="110"/>
      <c r="M1358" s="115"/>
      <c r="N1358" s="116"/>
      <c r="O1358" s="116"/>
      <c r="P1358" s="116"/>
      <c r="Q1358" s="116"/>
      <c r="R1358" s="116"/>
      <c r="S1358" s="116"/>
      <c r="T1358" s="117"/>
      <c r="AT1358" s="111" t="s">
        <v>97</v>
      </c>
      <c r="AU1358" s="111" t="s">
        <v>46</v>
      </c>
      <c r="AV1358" s="7" t="s">
        <v>46</v>
      </c>
      <c r="AW1358" s="7" t="s">
        <v>22</v>
      </c>
      <c r="AX1358" s="7" t="s">
        <v>43</v>
      </c>
      <c r="AY1358" s="111" t="s">
        <v>86</v>
      </c>
    </row>
    <row r="1359" spans="2:65" s="1" customFormat="1" ht="36" customHeight="1">
      <c r="B1359" s="93"/>
      <c r="C1359" s="94" t="s">
        <v>1520</v>
      </c>
      <c r="D1359" s="94" t="s">
        <v>88</v>
      </c>
      <c r="E1359" s="95" t="s">
        <v>1285</v>
      </c>
      <c r="F1359" s="96" t="s">
        <v>1521</v>
      </c>
      <c r="G1359" s="97" t="s">
        <v>171</v>
      </c>
      <c r="H1359" s="98">
        <v>1</v>
      </c>
      <c r="I1359" s="99"/>
      <c r="J1359" s="100">
        <f>ROUND(I1359*H1359,2)</f>
        <v>0</v>
      </c>
      <c r="K1359" s="96" t="s">
        <v>0</v>
      </c>
      <c r="L1359" s="18"/>
      <c r="M1359" s="101" t="s">
        <v>0</v>
      </c>
      <c r="N1359" s="102" t="s">
        <v>30</v>
      </c>
      <c r="O1359" s="26"/>
      <c r="P1359" s="103">
        <f>O1359*H1359</f>
        <v>0</v>
      </c>
      <c r="Q1359" s="103">
        <v>0</v>
      </c>
      <c r="R1359" s="103">
        <f>Q1359*H1359</f>
        <v>0</v>
      </c>
      <c r="S1359" s="103">
        <v>0</v>
      </c>
      <c r="T1359" s="104">
        <f>S1359*H1359</f>
        <v>0</v>
      </c>
      <c r="AR1359" s="105" t="s">
        <v>176</v>
      </c>
      <c r="AT1359" s="105" t="s">
        <v>88</v>
      </c>
      <c r="AU1359" s="105" t="s">
        <v>46</v>
      </c>
      <c r="AY1359" s="9" t="s">
        <v>86</v>
      </c>
      <c r="BE1359" s="106">
        <f>IF(N1359="základní",J1359,0)</f>
        <v>0</v>
      </c>
      <c r="BF1359" s="106">
        <f>IF(N1359="snížená",J1359,0)</f>
        <v>0</v>
      </c>
      <c r="BG1359" s="106">
        <f>IF(N1359="zákl. přenesená",J1359,0)</f>
        <v>0</v>
      </c>
      <c r="BH1359" s="106">
        <f>IF(N1359="sníž. přenesená",J1359,0)</f>
        <v>0</v>
      </c>
      <c r="BI1359" s="106">
        <f>IF(N1359="nulová",J1359,0)</f>
        <v>0</v>
      </c>
      <c r="BJ1359" s="9" t="s">
        <v>44</v>
      </c>
      <c r="BK1359" s="106">
        <f>ROUND(I1359*H1359,2)</f>
        <v>0</v>
      </c>
      <c r="BL1359" s="9" t="s">
        <v>176</v>
      </c>
      <c r="BM1359" s="105" t="s">
        <v>1522</v>
      </c>
    </row>
    <row r="1360" spans="2:47" s="1" customFormat="1" ht="19.5">
      <c r="B1360" s="18"/>
      <c r="D1360" s="107" t="s">
        <v>95</v>
      </c>
      <c r="F1360" s="108" t="s">
        <v>1521</v>
      </c>
      <c r="I1360" s="38"/>
      <c r="L1360" s="18"/>
      <c r="M1360" s="109"/>
      <c r="N1360" s="26"/>
      <c r="O1360" s="26"/>
      <c r="P1360" s="26"/>
      <c r="Q1360" s="26"/>
      <c r="R1360" s="26"/>
      <c r="S1360" s="26"/>
      <c r="T1360" s="27"/>
      <c r="AT1360" s="9" t="s">
        <v>95</v>
      </c>
      <c r="AU1360" s="9" t="s">
        <v>46</v>
      </c>
    </row>
    <row r="1361" spans="2:47" s="1" customFormat="1" ht="292.5">
      <c r="B1361" s="18"/>
      <c r="D1361" s="107" t="s">
        <v>239</v>
      </c>
      <c r="F1361" s="128" t="s">
        <v>834</v>
      </c>
      <c r="I1361" s="38"/>
      <c r="L1361" s="18"/>
      <c r="M1361" s="109"/>
      <c r="N1361" s="26"/>
      <c r="O1361" s="26"/>
      <c r="P1361" s="26"/>
      <c r="Q1361" s="26"/>
      <c r="R1361" s="26"/>
      <c r="S1361" s="26"/>
      <c r="T1361" s="27"/>
      <c r="AT1361" s="9" t="s">
        <v>239</v>
      </c>
      <c r="AU1361" s="9" t="s">
        <v>46</v>
      </c>
    </row>
    <row r="1362" spans="2:51" s="7" customFormat="1" ht="12">
      <c r="B1362" s="110"/>
      <c r="D1362" s="107" t="s">
        <v>97</v>
      </c>
      <c r="E1362" s="111" t="s">
        <v>0</v>
      </c>
      <c r="F1362" s="112" t="s">
        <v>1523</v>
      </c>
      <c r="H1362" s="113">
        <v>1</v>
      </c>
      <c r="I1362" s="114"/>
      <c r="L1362" s="110"/>
      <c r="M1362" s="115"/>
      <c r="N1362" s="116"/>
      <c r="O1362" s="116"/>
      <c r="P1362" s="116"/>
      <c r="Q1362" s="116"/>
      <c r="R1362" s="116"/>
      <c r="S1362" s="116"/>
      <c r="T1362" s="117"/>
      <c r="AT1362" s="111" t="s">
        <v>97</v>
      </c>
      <c r="AU1362" s="111" t="s">
        <v>46</v>
      </c>
      <c r="AV1362" s="7" t="s">
        <v>46</v>
      </c>
      <c r="AW1362" s="7" t="s">
        <v>22</v>
      </c>
      <c r="AX1362" s="7" t="s">
        <v>43</v>
      </c>
      <c r="AY1362" s="111" t="s">
        <v>86</v>
      </c>
    </row>
    <row r="1363" spans="2:65" s="1" customFormat="1" ht="36" customHeight="1">
      <c r="B1363" s="93"/>
      <c r="C1363" s="94" t="s">
        <v>1524</v>
      </c>
      <c r="D1363" s="94" t="s">
        <v>88</v>
      </c>
      <c r="E1363" s="95" t="s">
        <v>1288</v>
      </c>
      <c r="F1363" s="96" t="s">
        <v>1525</v>
      </c>
      <c r="G1363" s="97" t="s">
        <v>171</v>
      </c>
      <c r="H1363" s="98">
        <v>1</v>
      </c>
      <c r="I1363" s="99"/>
      <c r="J1363" s="100">
        <f>ROUND(I1363*H1363,2)</f>
        <v>0</v>
      </c>
      <c r="K1363" s="96" t="s">
        <v>0</v>
      </c>
      <c r="L1363" s="18"/>
      <c r="M1363" s="101" t="s">
        <v>0</v>
      </c>
      <c r="N1363" s="102" t="s">
        <v>30</v>
      </c>
      <c r="O1363" s="26"/>
      <c r="P1363" s="103">
        <f>O1363*H1363</f>
        <v>0</v>
      </c>
      <c r="Q1363" s="103">
        <v>0</v>
      </c>
      <c r="R1363" s="103">
        <f>Q1363*H1363</f>
        <v>0</v>
      </c>
      <c r="S1363" s="103">
        <v>0</v>
      </c>
      <c r="T1363" s="104">
        <f>S1363*H1363</f>
        <v>0</v>
      </c>
      <c r="AR1363" s="105" t="s">
        <v>176</v>
      </c>
      <c r="AT1363" s="105" t="s">
        <v>88</v>
      </c>
      <c r="AU1363" s="105" t="s">
        <v>46</v>
      </c>
      <c r="AY1363" s="9" t="s">
        <v>86</v>
      </c>
      <c r="BE1363" s="106">
        <f>IF(N1363="základní",J1363,0)</f>
        <v>0</v>
      </c>
      <c r="BF1363" s="106">
        <f>IF(N1363="snížená",J1363,0)</f>
        <v>0</v>
      </c>
      <c r="BG1363" s="106">
        <f>IF(N1363="zákl. přenesená",J1363,0)</f>
        <v>0</v>
      </c>
      <c r="BH1363" s="106">
        <f>IF(N1363="sníž. přenesená",J1363,0)</f>
        <v>0</v>
      </c>
      <c r="BI1363" s="106">
        <f>IF(N1363="nulová",J1363,0)</f>
        <v>0</v>
      </c>
      <c r="BJ1363" s="9" t="s">
        <v>44</v>
      </c>
      <c r="BK1363" s="106">
        <f>ROUND(I1363*H1363,2)</f>
        <v>0</v>
      </c>
      <c r="BL1363" s="9" t="s">
        <v>176</v>
      </c>
      <c r="BM1363" s="105" t="s">
        <v>1526</v>
      </c>
    </row>
    <row r="1364" spans="2:47" s="1" customFormat="1" ht="19.5">
      <c r="B1364" s="18"/>
      <c r="D1364" s="107" t="s">
        <v>95</v>
      </c>
      <c r="F1364" s="108" t="s">
        <v>1525</v>
      </c>
      <c r="I1364" s="38"/>
      <c r="L1364" s="18"/>
      <c r="M1364" s="109"/>
      <c r="N1364" s="26"/>
      <c r="O1364" s="26"/>
      <c r="P1364" s="26"/>
      <c r="Q1364" s="26"/>
      <c r="R1364" s="26"/>
      <c r="S1364" s="26"/>
      <c r="T1364" s="27"/>
      <c r="AT1364" s="9" t="s">
        <v>95</v>
      </c>
      <c r="AU1364" s="9" t="s">
        <v>46</v>
      </c>
    </row>
    <row r="1365" spans="2:47" s="1" customFormat="1" ht="292.5">
      <c r="B1365" s="18"/>
      <c r="D1365" s="107" t="s">
        <v>239</v>
      </c>
      <c r="F1365" s="128" t="s">
        <v>834</v>
      </c>
      <c r="I1365" s="38"/>
      <c r="L1365" s="18"/>
      <c r="M1365" s="109"/>
      <c r="N1365" s="26"/>
      <c r="O1365" s="26"/>
      <c r="P1365" s="26"/>
      <c r="Q1365" s="26"/>
      <c r="R1365" s="26"/>
      <c r="S1365" s="26"/>
      <c r="T1365" s="27"/>
      <c r="AT1365" s="9" t="s">
        <v>239</v>
      </c>
      <c r="AU1365" s="9" t="s">
        <v>46</v>
      </c>
    </row>
    <row r="1366" spans="2:51" s="7" customFormat="1" ht="12">
      <c r="B1366" s="110"/>
      <c r="D1366" s="107" t="s">
        <v>97</v>
      </c>
      <c r="E1366" s="111" t="s">
        <v>0</v>
      </c>
      <c r="F1366" s="112" t="s">
        <v>1527</v>
      </c>
      <c r="H1366" s="113">
        <v>1</v>
      </c>
      <c r="I1366" s="114"/>
      <c r="L1366" s="110"/>
      <c r="M1366" s="115"/>
      <c r="N1366" s="116"/>
      <c r="O1366" s="116"/>
      <c r="P1366" s="116"/>
      <c r="Q1366" s="116"/>
      <c r="R1366" s="116"/>
      <c r="S1366" s="116"/>
      <c r="T1366" s="117"/>
      <c r="AT1366" s="111" t="s">
        <v>97</v>
      </c>
      <c r="AU1366" s="111" t="s">
        <v>46</v>
      </c>
      <c r="AV1366" s="7" t="s">
        <v>46</v>
      </c>
      <c r="AW1366" s="7" t="s">
        <v>22</v>
      </c>
      <c r="AX1366" s="7" t="s">
        <v>43</v>
      </c>
      <c r="AY1366" s="111" t="s">
        <v>86</v>
      </c>
    </row>
    <row r="1367" spans="2:65" s="1" customFormat="1" ht="36" customHeight="1">
      <c r="B1367" s="93"/>
      <c r="C1367" s="94" t="s">
        <v>1528</v>
      </c>
      <c r="D1367" s="94" t="s">
        <v>88</v>
      </c>
      <c r="E1367" s="95" t="s">
        <v>1291</v>
      </c>
      <c r="F1367" s="96" t="s">
        <v>1529</v>
      </c>
      <c r="G1367" s="97" t="s">
        <v>171</v>
      </c>
      <c r="H1367" s="98">
        <v>1</v>
      </c>
      <c r="I1367" s="99"/>
      <c r="J1367" s="100">
        <f>ROUND(I1367*H1367,2)</f>
        <v>0</v>
      </c>
      <c r="K1367" s="96" t="s">
        <v>0</v>
      </c>
      <c r="L1367" s="18"/>
      <c r="M1367" s="101" t="s">
        <v>0</v>
      </c>
      <c r="N1367" s="102" t="s">
        <v>30</v>
      </c>
      <c r="O1367" s="26"/>
      <c r="P1367" s="103">
        <f>O1367*H1367</f>
        <v>0</v>
      </c>
      <c r="Q1367" s="103">
        <v>0</v>
      </c>
      <c r="R1367" s="103">
        <f>Q1367*H1367</f>
        <v>0</v>
      </c>
      <c r="S1367" s="103">
        <v>0</v>
      </c>
      <c r="T1367" s="104">
        <f>S1367*H1367</f>
        <v>0</v>
      </c>
      <c r="AR1367" s="105" t="s">
        <v>176</v>
      </c>
      <c r="AT1367" s="105" t="s">
        <v>88</v>
      </c>
      <c r="AU1367" s="105" t="s">
        <v>46</v>
      </c>
      <c r="AY1367" s="9" t="s">
        <v>86</v>
      </c>
      <c r="BE1367" s="106">
        <f>IF(N1367="základní",J1367,0)</f>
        <v>0</v>
      </c>
      <c r="BF1367" s="106">
        <f>IF(N1367="snížená",J1367,0)</f>
        <v>0</v>
      </c>
      <c r="BG1367" s="106">
        <f>IF(N1367="zákl. přenesená",J1367,0)</f>
        <v>0</v>
      </c>
      <c r="BH1367" s="106">
        <f>IF(N1367="sníž. přenesená",J1367,0)</f>
        <v>0</v>
      </c>
      <c r="BI1367" s="106">
        <f>IF(N1367="nulová",J1367,0)</f>
        <v>0</v>
      </c>
      <c r="BJ1367" s="9" t="s">
        <v>44</v>
      </c>
      <c r="BK1367" s="106">
        <f>ROUND(I1367*H1367,2)</f>
        <v>0</v>
      </c>
      <c r="BL1367" s="9" t="s">
        <v>176</v>
      </c>
      <c r="BM1367" s="105" t="s">
        <v>1530</v>
      </c>
    </row>
    <row r="1368" spans="2:47" s="1" customFormat="1" ht="19.5">
      <c r="B1368" s="18"/>
      <c r="D1368" s="107" t="s">
        <v>95</v>
      </c>
      <c r="F1368" s="108" t="s">
        <v>1529</v>
      </c>
      <c r="I1368" s="38"/>
      <c r="L1368" s="18"/>
      <c r="M1368" s="109"/>
      <c r="N1368" s="26"/>
      <c r="O1368" s="26"/>
      <c r="P1368" s="26"/>
      <c r="Q1368" s="26"/>
      <c r="R1368" s="26"/>
      <c r="S1368" s="26"/>
      <c r="T1368" s="27"/>
      <c r="AT1368" s="9" t="s">
        <v>95</v>
      </c>
      <c r="AU1368" s="9" t="s">
        <v>46</v>
      </c>
    </row>
    <row r="1369" spans="2:47" s="1" customFormat="1" ht="292.5">
      <c r="B1369" s="18"/>
      <c r="D1369" s="107" t="s">
        <v>239</v>
      </c>
      <c r="F1369" s="128" t="s">
        <v>834</v>
      </c>
      <c r="I1369" s="38"/>
      <c r="L1369" s="18"/>
      <c r="M1369" s="109"/>
      <c r="N1369" s="26"/>
      <c r="O1369" s="26"/>
      <c r="P1369" s="26"/>
      <c r="Q1369" s="26"/>
      <c r="R1369" s="26"/>
      <c r="S1369" s="26"/>
      <c r="T1369" s="27"/>
      <c r="AT1369" s="9" t="s">
        <v>239</v>
      </c>
      <c r="AU1369" s="9" t="s">
        <v>46</v>
      </c>
    </row>
    <row r="1370" spans="2:51" s="7" customFormat="1" ht="12">
      <c r="B1370" s="110"/>
      <c r="D1370" s="107" t="s">
        <v>97</v>
      </c>
      <c r="E1370" s="111" t="s">
        <v>0</v>
      </c>
      <c r="F1370" s="112" t="s">
        <v>1531</v>
      </c>
      <c r="H1370" s="113">
        <v>1</v>
      </c>
      <c r="I1370" s="114"/>
      <c r="L1370" s="110"/>
      <c r="M1370" s="115"/>
      <c r="N1370" s="116"/>
      <c r="O1370" s="116"/>
      <c r="P1370" s="116"/>
      <c r="Q1370" s="116"/>
      <c r="R1370" s="116"/>
      <c r="S1370" s="116"/>
      <c r="T1370" s="117"/>
      <c r="AT1370" s="111" t="s">
        <v>97</v>
      </c>
      <c r="AU1370" s="111" t="s">
        <v>46</v>
      </c>
      <c r="AV1370" s="7" t="s">
        <v>46</v>
      </c>
      <c r="AW1370" s="7" t="s">
        <v>22</v>
      </c>
      <c r="AX1370" s="7" t="s">
        <v>43</v>
      </c>
      <c r="AY1370" s="111" t="s">
        <v>86</v>
      </c>
    </row>
    <row r="1371" spans="2:65" s="1" customFormat="1" ht="36" customHeight="1">
      <c r="B1371" s="93"/>
      <c r="C1371" s="94" t="s">
        <v>1532</v>
      </c>
      <c r="D1371" s="94" t="s">
        <v>88</v>
      </c>
      <c r="E1371" s="95" t="s">
        <v>1294</v>
      </c>
      <c r="F1371" s="96" t="s">
        <v>1533</v>
      </c>
      <c r="G1371" s="97" t="s">
        <v>171</v>
      </c>
      <c r="H1371" s="98">
        <v>1</v>
      </c>
      <c r="I1371" s="99"/>
      <c r="J1371" s="100">
        <f>ROUND(I1371*H1371,2)</f>
        <v>0</v>
      </c>
      <c r="K1371" s="96" t="s">
        <v>0</v>
      </c>
      <c r="L1371" s="18"/>
      <c r="M1371" s="101" t="s">
        <v>0</v>
      </c>
      <c r="N1371" s="102" t="s">
        <v>30</v>
      </c>
      <c r="O1371" s="26"/>
      <c r="P1371" s="103">
        <f>O1371*H1371</f>
        <v>0</v>
      </c>
      <c r="Q1371" s="103">
        <v>0</v>
      </c>
      <c r="R1371" s="103">
        <f>Q1371*H1371</f>
        <v>0</v>
      </c>
      <c r="S1371" s="103">
        <v>0</v>
      </c>
      <c r="T1371" s="104">
        <f>S1371*H1371</f>
        <v>0</v>
      </c>
      <c r="AR1371" s="105" t="s">
        <v>176</v>
      </c>
      <c r="AT1371" s="105" t="s">
        <v>88</v>
      </c>
      <c r="AU1371" s="105" t="s">
        <v>46</v>
      </c>
      <c r="AY1371" s="9" t="s">
        <v>86</v>
      </c>
      <c r="BE1371" s="106">
        <f>IF(N1371="základní",J1371,0)</f>
        <v>0</v>
      </c>
      <c r="BF1371" s="106">
        <f>IF(N1371="snížená",J1371,0)</f>
        <v>0</v>
      </c>
      <c r="BG1371" s="106">
        <f>IF(N1371="zákl. přenesená",J1371,0)</f>
        <v>0</v>
      </c>
      <c r="BH1371" s="106">
        <f>IF(N1371="sníž. přenesená",J1371,0)</f>
        <v>0</v>
      </c>
      <c r="BI1371" s="106">
        <f>IF(N1371="nulová",J1371,0)</f>
        <v>0</v>
      </c>
      <c r="BJ1371" s="9" t="s">
        <v>44</v>
      </c>
      <c r="BK1371" s="106">
        <f>ROUND(I1371*H1371,2)</f>
        <v>0</v>
      </c>
      <c r="BL1371" s="9" t="s">
        <v>176</v>
      </c>
      <c r="BM1371" s="105" t="s">
        <v>1534</v>
      </c>
    </row>
    <row r="1372" spans="2:47" s="1" customFormat="1" ht="19.5">
      <c r="B1372" s="18"/>
      <c r="D1372" s="107" t="s">
        <v>95</v>
      </c>
      <c r="F1372" s="108" t="s">
        <v>1533</v>
      </c>
      <c r="I1372" s="38"/>
      <c r="L1372" s="18"/>
      <c r="M1372" s="109"/>
      <c r="N1372" s="26"/>
      <c r="O1372" s="26"/>
      <c r="P1372" s="26"/>
      <c r="Q1372" s="26"/>
      <c r="R1372" s="26"/>
      <c r="S1372" s="26"/>
      <c r="T1372" s="27"/>
      <c r="AT1372" s="9" t="s">
        <v>95</v>
      </c>
      <c r="AU1372" s="9" t="s">
        <v>46</v>
      </c>
    </row>
    <row r="1373" spans="2:47" s="1" customFormat="1" ht="292.5">
      <c r="B1373" s="18"/>
      <c r="D1373" s="107" t="s">
        <v>239</v>
      </c>
      <c r="F1373" s="128" t="s">
        <v>834</v>
      </c>
      <c r="I1373" s="38"/>
      <c r="L1373" s="18"/>
      <c r="M1373" s="109"/>
      <c r="N1373" s="26"/>
      <c r="O1373" s="26"/>
      <c r="P1373" s="26"/>
      <c r="Q1373" s="26"/>
      <c r="R1373" s="26"/>
      <c r="S1373" s="26"/>
      <c r="T1373" s="27"/>
      <c r="AT1373" s="9" t="s">
        <v>239</v>
      </c>
      <c r="AU1373" s="9" t="s">
        <v>46</v>
      </c>
    </row>
    <row r="1374" spans="2:51" s="7" customFormat="1" ht="12">
      <c r="B1374" s="110"/>
      <c r="D1374" s="107" t="s">
        <v>97</v>
      </c>
      <c r="E1374" s="111" t="s">
        <v>0</v>
      </c>
      <c r="F1374" s="112" t="s">
        <v>1535</v>
      </c>
      <c r="H1374" s="113">
        <v>1</v>
      </c>
      <c r="I1374" s="114"/>
      <c r="L1374" s="110"/>
      <c r="M1374" s="115"/>
      <c r="N1374" s="116"/>
      <c r="O1374" s="116"/>
      <c r="P1374" s="116"/>
      <c r="Q1374" s="116"/>
      <c r="R1374" s="116"/>
      <c r="S1374" s="116"/>
      <c r="T1374" s="117"/>
      <c r="AT1374" s="111" t="s">
        <v>97</v>
      </c>
      <c r="AU1374" s="111" t="s">
        <v>46</v>
      </c>
      <c r="AV1374" s="7" t="s">
        <v>46</v>
      </c>
      <c r="AW1374" s="7" t="s">
        <v>22</v>
      </c>
      <c r="AX1374" s="7" t="s">
        <v>43</v>
      </c>
      <c r="AY1374" s="111" t="s">
        <v>86</v>
      </c>
    </row>
    <row r="1375" spans="2:65" s="1" customFormat="1" ht="36" customHeight="1">
      <c r="B1375" s="93"/>
      <c r="C1375" s="94" t="s">
        <v>1536</v>
      </c>
      <c r="D1375" s="94" t="s">
        <v>88</v>
      </c>
      <c r="E1375" s="95" t="s">
        <v>1297</v>
      </c>
      <c r="F1375" s="96" t="s">
        <v>1537</v>
      </c>
      <c r="G1375" s="97" t="s">
        <v>171</v>
      </c>
      <c r="H1375" s="98">
        <v>1</v>
      </c>
      <c r="I1375" s="99"/>
      <c r="J1375" s="100">
        <f>ROUND(I1375*H1375,2)</f>
        <v>0</v>
      </c>
      <c r="K1375" s="96" t="s">
        <v>0</v>
      </c>
      <c r="L1375" s="18"/>
      <c r="M1375" s="101" t="s">
        <v>0</v>
      </c>
      <c r="N1375" s="102" t="s">
        <v>30</v>
      </c>
      <c r="O1375" s="26"/>
      <c r="P1375" s="103">
        <f>O1375*H1375</f>
        <v>0</v>
      </c>
      <c r="Q1375" s="103">
        <v>0</v>
      </c>
      <c r="R1375" s="103">
        <f>Q1375*H1375</f>
        <v>0</v>
      </c>
      <c r="S1375" s="103">
        <v>0</v>
      </c>
      <c r="T1375" s="104">
        <f>S1375*H1375</f>
        <v>0</v>
      </c>
      <c r="AR1375" s="105" t="s">
        <v>176</v>
      </c>
      <c r="AT1375" s="105" t="s">
        <v>88</v>
      </c>
      <c r="AU1375" s="105" t="s">
        <v>46</v>
      </c>
      <c r="AY1375" s="9" t="s">
        <v>86</v>
      </c>
      <c r="BE1375" s="106">
        <f>IF(N1375="základní",J1375,0)</f>
        <v>0</v>
      </c>
      <c r="BF1375" s="106">
        <f>IF(N1375="snížená",J1375,0)</f>
        <v>0</v>
      </c>
      <c r="BG1375" s="106">
        <f>IF(N1375="zákl. přenesená",J1375,0)</f>
        <v>0</v>
      </c>
      <c r="BH1375" s="106">
        <f>IF(N1375="sníž. přenesená",J1375,0)</f>
        <v>0</v>
      </c>
      <c r="BI1375" s="106">
        <f>IF(N1375="nulová",J1375,0)</f>
        <v>0</v>
      </c>
      <c r="BJ1375" s="9" t="s">
        <v>44</v>
      </c>
      <c r="BK1375" s="106">
        <f>ROUND(I1375*H1375,2)</f>
        <v>0</v>
      </c>
      <c r="BL1375" s="9" t="s">
        <v>176</v>
      </c>
      <c r="BM1375" s="105" t="s">
        <v>1538</v>
      </c>
    </row>
    <row r="1376" spans="2:47" s="1" customFormat="1" ht="19.5">
      <c r="B1376" s="18"/>
      <c r="D1376" s="107" t="s">
        <v>95</v>
      </c>
      <c r="F1376" s="108" t="s">
        <v>1537</v>
      </c>
      <c r="I1376" s="38"/>
      <c r="L1376" s="18"/>
      <c r="M1376" s="109"/>
      <c r="N1376" s="26"/>
      <c r="O1376" s="26"/>
      <c r="P1376" s="26"/>
      <c r="Q1376" s="26"/>
      <c r="R1376" s="26"/>
      <c r="S1376" s="26"/>
      <c r="T1376" s="27"/>
      <c r="AT1376" s="9" t="s">
        <v>95</v>
      </c>
      <c r="AU1376" s="9" t="s">
        <v>46</v>
      </c>
    </row>
    <row r="1377" spans="2:47" s="1" customFormat="1" ht="292.5">
      <c r="B1377" s="18"/>
      <c r="D1377" s="107" t="s">
        <v>239</v>
      </c>
      <c r="F1377" s="128" t="s">
        <v>834</v>
      </c>
      <c r="I1377" s="38"/>
      <c r="L1377" s="18"/>
      <c r="M1377" s="109"/>
      <c r="N1377" s="26"/>
      <c r="O1377" s="26"/>
      <c r="P1377" s="26"/>
      <c r="Q1377" s="26"/>
      <c r="R1377" s="26"/>
      <c r="S1377" s="26"/>
      <c r="T1377" s="27"/>
      <c r="AT1377" s="9" t="s">
        <v>239</v>
      </c>
      <c r="AU1377" s="9" t="s">
        <v>46</v>
      </c>
    </row>
    <row r="1378" spans="2:51" s="7" customFormat="1" ht="12">
      <c r="B1378" s="110"/>
      <c r="D1378" s="107" t="s">
        <v>97</v>
      </c>
      <c r="E1378" s="111" t="s">
        <v>0</v>
      </c>
      <c r="F1378" s="112" t="s">
        <v>1539</v>
      </c>
      <c r="H1378" s="113">
        <v>1</v>
      </c>
      <c r="I1378" s="114"/>
      <c r="L1378" s="110"/>
      <c r="M1378" s="115"/>
      <c r="N1378" s="116"/>
      <c r="O1378" s="116"/>
      <c r="P1378" s="116"/>
      <c r="Q1378" s="116"/>
      <c r="R1378" s="116"/>
      <c r="S1378" s="116"/>
      <c r="T1378" s="117"/>
      <c r="AT1378" s="111" t="s">
        <v>97</v>
      </c>
      <c r="AU1378" s="111" t="s">
        <v>46</v>
      </c>
      <c r="AV1378" s="7" t="s">
        <v>46</v>
      </c>
      <c r="AW1378" s="7" t="s">
        <v>22</v>
      </c>
      <c r="AX1378" s="7" t="s">
        <v>43</v>
      </c>
      <c r="AY1378" s="111" t="s">
        <v>86</v>
      </c>
    </row>
    <row r="1379" spans="2:65" s="1" customFormat="1" ht="36" customHeight="1">
      <c r="B1379" s="93"/>
      <c r="C1379" s="94" t="s">
        <v>1540</v>
      </c>
      <c r="D1379" s="94" t="s">
        <v>88</v>
      </c>
      <c r="E1379" s="95" t="s">
        <v>1300</v>
      </c>
      <c r="F1379" s="96" t="s">
        <v>1541</v>
      </c>
      <c r="G1379" s="97" t="s">
        <v>171</v>
      </c>
      <c r="H1379" s="98">
        <v>1</v>
      </c>
      <c r="I1379" s="99"/>
      <c r="J1379" s="100">
        <f>ROUND(I1379*H1379,2)</f>
        <v>0</v>
      </c>
      <c r="K1379" s="96" t="s">
        <v>0</v>
      </c>
      <c r="L1379" s="18"/>
      <c r="M1379" s="101" t="s">
        <v>0</v>
      </c>
      <c r="N1379" s="102" t="s">
        <v>30</v>
      </c>
      <c r="O1379" s="26"/>
      <c r="P1379" s="103">
        <f>O1379*H1379</f>
        <v>0</v>
      </c>
      <c r="Q1379" s="103">
        <v>0</v>
      </c>
      <c r="R1379" s="103">
        <f>Q1379*H1379</f>
        <v>0</v>
      </c>
      <c r="S1379" s="103">
        <v>0</v>
      </c>
      <c r="T1379" s="104">
        <f>S1379*H1379</f>
        <v>0</v>
      </c>
      <c r="AR1379" s="105" t="s">
        <v>176</v>
      </c>
      <c r="AT1379" s="105" t="s">
        <v>88</v>
      </c>
      <c r="AU1379" s="105" t="s">
        <v>46</v>
      </c>
      <c r="AY1379" s="9" t="s">
        <v>86</v>
      </c>
      <c r="BE1379" s="106">
        <f>IF(N1379="základní",J1379,0)</f>
        <v>0</v>
      </c>
      <c r="BF1379" s="106">
        <f>IF(N1379="snížená",J1379,0)</f>
        <v>0</v>
      </c>
      <c r="BG1379" s="106">
        <f>IF(N1379="zákl. přenesená",J1379,0)</f>
        <v>0</v>
      </c>
      <c r="BH1379" s="106">
        <f>IF(N1379="sníž. přenesená",J1379,0)</f>
        <v>0</v>
      </c>
      <c r="BI1379" s="106">
        <f>IF(N1379="nulová",J1379,0)</f>
        <v>0</v>
      </c>
      <c r="BJ1379" s="9" t="s">
        <v>44</v>
      </c>
      <c r="BK1379" s="106">
        <f>ROUND(I1379*H1379,2)</f>
        <v>0</v>
      </c>
      <c r="BL1379" s="9" t="s">
        <v>176</v>
      </c>
      <c r="BM1379" s="105" t="s">
        <v>1542</v>
      </c>
    </row>
    <row r="1380" spans="2:47" s="1" customFormat="1" ht="19.5">
      <c r="B1380" s="18"/>
      <c r="D1380" s="107" t="s">
        <v>95</v>
      </c>
      <c r="F1380" s="108" t="s">
        <v>1541</v>
      </c>
      <c r="I1380" s="38"/>
      <c r="L1380" s="18"/>
      <c r="M1380" s="109"/>
      <c r="N1380" s="26"/>
      <c r="O1380" s="26"/>
      <c r="P1380" s="26"/>
      <c r="Q1380" s="26"/>
      <c r="R1380" s="26"/>
      <c r="S1380" s="26"/>
      <c r="T1380" s="27"/>
      <c r="AT1380" s="9" t="s">
        <v>95</v>
      </c>
      <c r="AU1380" s="9" t="s">
        <v>46</v>
      </c>
    </row>
    <row r="1381" spans="2:47" s="1" customFormat="1" ht="292.5">
      <c r="B1381" s="18"/>
      <c r="D1381" s="107" t="s">
        <v>239</v>
      </c>
      <c r="F1381" s="128" t="s">
        <v>834</v>
      </c>
      <c r="I1381" s="38"/>
      <c r="L1381" s="18"/>
      <c r="M1381" s="109"/>
      <c r="N1381" s="26"/>
      <c r="O1381" s="26"/>
      <c r="P1381" s="26"/>
      <c r="Q1381" s="26"/>
      <c r="R1381" s="26"/>
      <c r="S1381" s="26"/>
      <c r="T1381" s="27"/>
      <c r="AT1381" s="9" t="s">
        <v>239</v>
      </c>
      <c r="AU1381" s="9" t="s">
        <v>46</v>
      </c>
    </row>
    <row r="1382" spans="2:51" s="7" customFormat="1" ht="12">
      <c r="B1382" s="110"/>
      <c r="D1382" s="107" t="s">
        <v>97</v>
      </c>
      <c r="E1382" s="111" t="s">
        <v>0</v>
      </c>
      <c r="F1382" s="112" t="s">
        <v>1543</v>
      </c>
      <c r="H1382" s="113">
        <v>1</v>
      </c>
      <c r="I1382" s="114"/>
      <c r="L1382" s="110"/>
      <c r="M1382" s="115"/>
      <c r="N1382" s="116"/>
      <c r="O1382" s="116"/>
      <c r="P1382" s="116"/>
      <c r="Q1382" s="116"/>
      <c r="R1382" s="116"/>
      <c r="S1382" s="116"/>
      <c r="T1382" s="117"/>
      <c r="AT1382" s="111" t="s">
        <v>97</v>
      </c>
      <c r="AU1382" s="111" t="s">
        <v>46</v>
      </c>
      <c r="AV1382" s="7" t="s">
        <v>46</v>
      </c>
      <c r="AW1382" s="7" t="s">
        <v>22</v>
      </c>
      <c r="AX1382" s="7" t="s">
        <v>43</v>
      </c>
      <c r="AY1382" s="111" t="s">
        <v>86</v>
      </c>
    </row>
    <row r="1383" spans="2:65" s="1" customFormat="1" ht="36" customHeight="1">
      <c r="B1383" s="93"/>
      <c r="C1383" s="94" t="s">
        <v>1544</v>
      </c>
      <c r="D1383" s="94" t="s">
        <v>88</v>
      </c>
      <c r="E1383" s="95" t="s">
        <v>1303</v>
      </c>
      <c r="F1383" s="96" t="s">
        <v>1545</v>
      </c>
      <c r="G1383" s="97" t="s">
        <v>171</v>
      </c>
      <c r="H1383" s="98">
        <v>1</v>
      </c>
      <c r="I1383" s="99"/>
      <c r="J1383" s="100">
        <f>ROUND(I1383*H1383,2)</f>
        <v>0</v>
      </c>
      <c r="K1383" s="96" t="s">
        <v>0</v>
      </c>
      <c r="L1383" s="18"/>
      <c r="M1383" s="101" t="s">
        <v>0</v>
      </c>
      <c r="N1383" s="102" t="s">
        <v>30</v>
      </c>
      <c r="O1383" s="26"/>
      <c r="P1383" s="103">
        <f>O1383*H1383</f>
        <v>0</v>
      </c>
      <c r="Q1383" s="103">
        <v>0</v>
      </c>
      <c r="R1383" s="103">
        <f>Q1383*H1383</f>
        <v>0</v>
      </c>
      <c r="S1383" s="103">
        <v>0</v>
      </c>
      <c r="T1383" s="104">
        <f>S1383*H1383</f>
        <v>0</v>
      </c>
      <c r="AR1383" s="105" t="s">
        <v>176</v>
      </c>
      <c r="AT1383" s="105" t="s">
        <v>88</v>
      </c>
      <c r="AU1383" s="105" t="s">
        <v>46</v>
      </c>
      <c r="AY1383" s="9" t="s">
        <v>86</v>
      </c>
      <c r="BE1383" s="106">
        <f>IF(N1383="základní",J1383,0)</f>
        <v>0</v>
      </c>
      <c r="BF1383" s="106">
        <f>IF(N1383="snížená",J1383,0)</f>
        <v>0</v>
      </c>
      <c r="BG1383" s="106">
        <f>IF(N1383="zákl. přenesená",J1383,0)</f>
        <v>0</v>
      </c>
      <c r="BH1383" s="106">
        <f>IF(N1383="sníž. přenesená",J1383,0)</f>
        <v>0</v>
      </c>
      <c r="BI1383" s="106">
        <f>IF(N1383="nulová",J1383,0)</f>
        <v>0</v>
      </c>
      <c r="BJ1383" s="9" t="s">
        <v>44</v>
      </c>
      <c r="BK1383" s="106">
        <f>ROUND(I1383*H1383,2)</f>
        <v>0</v>
      </c>
      <c r="BL1383" s="9" t="s">
        <v>176</v>
      </c>
      <c r="BM1383" s="105" t="s">
        <v>1546</v>
      </c>
    </row>
    <row r="1384" spans="2:47" s="1" customFormat="1" ht="19.5">
      <c r="B1384" s="18"/>
      <c r="D1384" s="107" t="s">
        <v>95</v>
      </c>
      <c r="F1384" s="108" t="s">
        <v>1545</v>
      </c>
      <c r="I1384" s="38"/>
      <c r="L1384" s="18"/>
      <c r="M1384" s="109"/>
      <c r="N1384" s="26"/>
      <c r="O1384" s="26"/>
      <c r="P1384" s="26"/>
      <c r="Q1384" s="26"/>
      <c r="R1384" s="26"/>
      <c r="S1384" s="26"/>
      <c r="T1384" s="27"/>
      <c r="AT1384" s="9" t="s">
        <v>95</v>
      </c>
      <c r="AU1384" s="9" t="s">
        <v>46</v>
      </c>
    </row>
    <row r="1385" spans="2:47" s="1" customFormat="1" ht="292.5">
      <c r="B1385" s="18"/>
      <c r="D1385" s="107" t="s">
        <v>239</v>
      </c>
      <c r="F1385" s="128" t="s">
        <v>834</v>
      </c>
      <c r="I1385" s="38"/>
      <c r="L1385" s="18"/>
      <c r="M1385" s="109"/>
      <c r="N1385" s="26"/>
      <c r="O1385" s="26"/>
      <c r="P1385" s="26"/>
      <c r="Q1385" s="26"/>
      <c r="R1385" s="26"/>
      <c r="S1385" s="26"/>
      <c r="T1385" s="27"/>
      <c r="AT1385" s="9" t="s">
        <v>239</v>
      </c>
      <c r="AU1385" s="9" t="s">
        <v>46</v>
      </c>
    </row>
    <row r="1386" spans="2:51" s="7" customFormat="1" ht="12">
      <c r="B1386" s="110"/>
      <c r="D1386" s="107" t="s">
        <v>97</v>
      </c>
      <c r="E1386" s="111" t="s">
        <v>0</v>
      </c>
      <c r="F1386" s="112" t="s">
        <v>1547</v>
      </c>
      <c r="H1386" s="113">
        <v>1</v>
      </c>
      <c r="I1386" s="114"/>
      <c r="L1386" s="110"/>
      <c r="M1386" s="115"/>
      <c r="N1386" s="116"/>
      <c r="O1386" s="116"/>
      <c r="P1386" s="116"/>
      <c r="Q1386" s="116"/>
      <c r="R1386" s="116"/>
      <c r="S1386" s="116"/>
      <c r="T1386" s="117"/>
      <c r="AT1386" s="111" t="s">
        <v>97</v>
      </c>
      <c r="AU1386" s="111" t="s">
        <v>46</v>
      </c>
      <c r="AV1386" s="7" t="s">
        <v>46</v>
      </c>
      <c r="AW1386" s="7" t="s">
        <v>22</v>
      </c>
      <c r="AX1386" s="7" t="s">
        <v>43</v>
      </c>
      <c r="AY1386" s="111" t="s">
        <v>86</v>
      </c>
    </row>
    <row r="1387" spans="2:65" s="1" customFormat="1" ht="36" customHeight="1">
      <c r="B1387" s="93"/>
      <c r="C1387" s="94" t="s">
        <v>1548</v>
      </c>
      <c r="D1387" s="94" t="s">
        <v>88</v>
      </c>
      <c r="E1387" s="95" t="s">
        <v>1306</v>
      </c>
      <c r="F1387" s="96" t="s">
        <v>1549</v>
      </c>
      <c r="G1387" s="97" t="s">
        <v>171</v>
      </c>
      <c r="H1387" s="98">
        <v>1</v>
      </c>
      <c r="I1387" s="99"/>
      <c r="J1387" s="100">
        <f>ROUND(I1387*H1387,2)</f>
        <v>0</v>
      </c>
      <c r="K1387" s="96" t="s">
        <v>0</v>
      </c>
      <c r="L1387" s="18"/>
      <c r="M1387" s="101" t="s">
        <v>0</v>
      </c>
      <c r="N1387" s="102" t="s">
        <v>30</v>
      </c>
      <c r="O1387" s="26"/>
      <c r="P1387" s="103">
        <f>O1387*H1387</f>
        <v>0</v>
      </c>
      <c r="Q1387" s="103">
        <v>0</v>
      </c>
      <c r="R1387" s="103">
        <f>Q1387*H1387</f>
        <v>0</v>
      </c>
      <c r="S1387" s="103">
        <v>0</v>
      </c>
      <c r="T1387" s="104">
        <f>S1387*H1387</f>
        <v>0</v>
      </c>
      <c r="AR1387" s="105" t="s">
        <v>176</v>
      </c>
      <c r="AT1387" s="105" t="s">
        <v>88</v>
      </c>
      <c r="AU1387" s="105" t="s">
        <v>46</v>
      </c>
      <c r="AY1387" s="9" t="s">
        <v>86</v>
      </c>
      <c r="BE1387" s="106">
        <f>IF(N1387="základní",J1387,0)</f>
        <v>0</v>
      </c>
      <c r="BF1387" s="106">
        <f>IF(N1387="snížená",J1387,0)</f>
        <v>0</v>
      </c>
      <c r="BG1387" s="106">
        <f>IF(N1387="zákl. přenesená",J1387,0)</f>
        <v>0</v>
      </c>
      <c r="BH1387" s="106">
        <f>IF(N1387="sníž. přenesená",J1387,0)</f>
        <v>0</v>
      </c>
      <c r="BI1387" s="106">
        <f>IF(N1387="nulová",J1387,0)</f>
        <v>0</v>
      </c>
      <c r="BJ1387" s="9" t="s">
        <v>44</v>
      </c>
      <c r="BK1387" s="106">
        <f>ROUND(I1387*H1387,2)</f>
        <v>0</v>
      </c>
      <c r="BL1387" s="9" t="s">
        <v>176</v>
      </c>
      <c r="BM1387" s="105" t="s">
        <v>1550</v>
      </c>
    </row>
    <row r="1388" spans="2:47" s="1" customFormat="1" ht="19.5">
      <c r="B1388" s="18"/>
      <c r="D1388" s="107" t="s">
        <v>95</v>
      </c>
      <c r="F1388" s="108" t="s">
        <v>1549</v>
      </c>
      <c r="I1388" s="38"/>
      <c r="L1388" s="18"/>
      <c r="M1388" s="109"/>
      <c r="N1388" s="26"/>
      <c r="O1388" s="26"/>
      <c r="P1388" s="26"/>
      <c r="Q1388" s="26"/>
      <c r="R1388" s="26"/>
      <c r="S1388" s="26"/>
      <c r="T1388" s="27"/>
      <c r="AT1388" s="9" t="s">
        <v>95</v>
      </c>
      <c r="AU1388" s="9" t="s">
        <v>46</v>
      </c>
    </row>
    <row r="1389" spans="2:47" s="1" customFormat="1" ht="292.5">
      <c r="B1389" s="18"/>
      <c r="D1389" s="107" t="s">
        <v>239</v>
      </c>
      <c r="F1389" s="128" t="s">
        <v>834</v>
      </c>
      <c r="I1389" s="38"/>
      <c r="L1389" s="18"/>
      <c r="M1389" s="109"/>
      <c r="N1389" s="26"/>
      <c r="O1389" s="26"/>
      <c r="P1389" s="26"/>
      <c r="Q1389" s="26"/>
      <c r="R1389" s="26"/>
      <c r="S1389" s="26"/>
      <c r="T1389" s="27"/>
      <c r="AT1389" s="9" t="s">
        <v>239</v>
      </c>
      <c r="AU1389" s="9" t="s">
        <v>46</v>
      </c>
    </row>
    <row r="1390" spans="2:51" s="7" customFormat="1" ht="12">
      <c r="B1390" s="110"/>
      <c r="D1390" s="107" t="s">
        <v>97</v>
      </c>
      <c r="E1390" s="111" t="s">
        <v>0</v>
      </c>
      <c r="F1390" s="112" t="s">
        <v>1551</v>
      </c>
      <c r="H1390" s="113">
        <v>1</v>
      </c>
      <c r="I1390" s="114"/>
      <c r="L1390" s="110"/>
      <c r="M1390" s="115"/>
      <c r="N1390" s="116"/>
      <c r="O1390" s="116"/>
      <c r="P1390" s="116"/>
      <c r="Q1390" s="116"/>
      <c r="R1390" s="116"/>
      <c r="S1390" s="116"/>
      <c r="T1390" s="117"/>
      <c r="AT1390" s="111" t="s">
        <v>97</v>
      </c>
      <c r="AU1390" s="111" t="s">
        <v>46</v>
      </c>
      <c r="AV1390" s="7" t="s">
        <v>46</v>
      </c>
      <c r="AW1390" s="7" t="s">
        <v>22</v>
      </c>
      <c r="AX1390" s="7" t="s">
        <v>43</v>
      </c>
      <c r="AY1390" s="111" t="s">
        <v>86</v>
      </c>
    </row>
    <row r="1391" spans="2:65" s="1" customFormat="1" ht="36" customHeight="1">
      <c r="B1391" s="93"/>
      <c r="C1391" s="94" t="s">
        <v>1552</v>
      </c>
      <c r="D1391" s="94" t="s">
        <v>88</v>
      </c>
      <c r="E1391" s="95" t="s">
        <v>1309</v>
      </c>
      <c r="F1391" s="96" t="s">
        <v>1553</v>
      </c>
      <c r="G1391" s="97" t="s">
        <v>171</v>
      </c>
      <c r="H1391" s="98">
        <v>1</v>
      </c>
      <c r="I1391" s="99"/>
      <c r="J1391" s="100">
        <f>ROUND(I1391*H1391,2)</f>
        <v>0</v>
      </c>
      <c r="K1391" s="96" t="s">
        <v>0</v>
      </c>
      <c r="L1391" s="18"/>
      <c r="M1391" s="101" t="s">
        <v>0</v>
      </c>
      <c r="N1391" s="102" t="s">
        <v>30</v>
      </c>
      <c r="O1391" s="26"/>
      <c r="P1391" s="103">
        <f>O1391*H1391</f>
        <v>0</v>
      </c>
      <c r="Q1391" s="103">
        <v>0</v>
      </c>
      <c r="R1391" s="103">
        <f>Q1391*H1391</f>
        <v>0</v>
      </c>
      <c r="S1391" s="103">
        <v>0</v>
      </c>
      <c r="T1391" s="104">
        <f>S1391*H1391</f>
        <v>0</v>
      </c>
      <c r="AR1391" s="105" t="s">
        <v>176</v>
      </c>
      <c r="AT1391" s="105" t="s">
        <v>88</v>
      </c>
      <c r="AU1391" s="105" t="s">
        <v>46</v>
      </c>
      <c r="AY1391" s="9" t="s">
        <v>86</v>
      </c>
      <c r="BE1391" s="106">
        <f>IF(N1391="základní",J1391,0)</f>
        <v>0</v>
      </c>
      <c r="BF1391" s="106">
        <f>IF(N1391="snížená",J1391,0)</f>
        <v>0</v>
      </c>
      <c r="BG1391" s="106">
        <f>IF(N1391="zákl. přenesená",J1391,0)</f>
        <v>0</v>
      </c>
      <c r="BH1391" s="106">
        <f>IF(N1391="sníž. přenesená",J1391,0)</f>
        <v>0</v>
      </c>
      <c r="BI1391" s="106">
        <f>IF(N1391="nulová",J1391,0)</f>
        <v>0</v>
      </c>
      <c r="BJ1391" s="9" t="s">
        <v>44</v>
      </c>
      <c r="BK1391" s="106">
        <f>ROUND(I1391*H1391,2)</f>
        <v>0</v>
      </c>
      <c r="BL1391" s="9" t="s">
        <v>176</v>
      </c>
      <c r="BM1391" s="105" t="s">
        <v>1554</v>
      </c>
    </row>
    <row r="1392" spans="2:47" s="1" customFormat="1" ht="19.5">
      <c r="B1392" s="18"/>
      <c r="D1392" s="107" t="s">
        <v>95</v>
      </c>
      <c r="F1392" s="108" t="s">
        <v>1553</v>
      </c>
      <c r="I1392" s="38"/>
      <c r="L1392" s="18"/>
      <c r="M1392" s="109"/>
      <c r="N1392" s="26"/>
      <c r="O1392" s="26"/>
      <c r="P1392" s="26"/>
      <c r="Q1392" s="26"/>
      <c r="R1392" s="26"/>
      <c r="S1392" s="26"/>
      <c r="T1392" s="27"/>
      <c r="AT1392" s="9" t="s">
        <v>95</v>
      </c>
      <c r="AU1392" s="9" t="s">
        <v>46</v>
      </c>
    </row>
    <row r="1393" spans="2:47" s="1" customFormat="1" ht="292.5">
      <c r="B1393" s="18"/>
      <c r="D1393" s="107" t="s">
        <v>239</v>
      </c>
      <c r="F1393" s="128" t="s">
        <v>834</v>
      </c>
      <c r="I1393" s="38"/>
      <c r="L1393" s="18"/>
      <c r="M1393" s="109"/>
      <c r="N1393" s="26"/>
      <c r="O1393" s="26"/>
      <c r="P1393" s="26"/>
      <c r="Q1393" s="26"/>
      <c r="R1393" s="26"/>
      <c r="S1393" s="26"/>
      <c r="T1393" s="27"/>
      <c r="AT1393" s="9" t="s">
        <v>239</v>
      </c>
      <c r="AU1393" s="9" t="s">
        <v>46</v>
      </c>
    </row>
    <row r="1394" spans="2:51" s="7" customFormat="1" ht="12">
      <c r="B1394" s="110"/>
      <c r="D1394" s="107" t="s">
        <v>97</v>
      </c>
      <c r="E1394" s="111" t="s">
        <v>0</v>
      </c>
      <c r="F1394" s="112" t="s">
        <v>1555</v>
      </c>
      <c r="H1394" s="113">
        <v>1</v>
      </c>
      <c r="I1394" s="114"/>
      <c r="L1394" s="110"/>
      <c r="M1394" s="115"/>
      <c r="N1394" s="116"/>
      <c r="O1394" s="116"/>
      <c r="P1394" s="116"/>
      <c r="Q1394" s="116"/>
      <c r="R1394" s="116"/>
      <c r="S1394" s="116"/>
      <c r="T1394" s="117"/>
      <c r="AT1394" s="111" t="s">
        <v>97</v>
      </c>
      <c r="AU1394" s="111" t="s">
        <v>46</v>
      </c>
      <c r="AV1394" s="7" t="s">
        <v>46</v>
      </c>
      <c r="AW1394" s="7" t="s">
        <v>22</v>
      </c>
      <c r="AX1394" s="7" t="s">
        <v>43</v>
      </c>
      <c r="AY1394" s="111" t="s">
        <v>86</v>
      </c>
    </row>
    <row r="1395" spans="2:65" s="1" customFormat="1" ht="36" customHeight="1">
      <c r="B1395" s="93"/>
      <c r="C1395" s="94" t="s">
        <v>1556</v>
      </c>
      <c r="D1395" s="94" t="s">
        <v>88</v>
      </c>
      <c r="E1395" s="95" t="s">
        <v>1312</v>
      </c>
      <c r="F1395" s="96" t="s">
        <v>1557</v>
      </c>
      <c r="G1395" s="97" t="s">
        <v>171</v>
      </c>
      <c r="H1395" s="98">
        <v>1</v>
      </c>
      <c r="I1395" s="99"/>
      <c r="J1395" s="100">
        <f>ROUND(I1395*H1395,2)</f>
        <v>0</v>
      </c>
      <c r="K1395" s="96" t="s">
        <v>0</v>
      </c>
      <c r="L1395" s="18"/>
      <c r="M1395" s="101" t="s">
        <v>0</v>
      </c>
      <c r="N1395" s="102" t="s">
        <v>30</v>
      </c>
      <c r="O1395" s="26"/>
      <c r="P1395" s="103">
        <f>O1395*H1395</f>
        <v>0</v>
      </c>
      <c r="Q1395" s="103">
        <v>0</v>
      </c>
      <c r="R1395" s="103">
        <f>Q1395*H1395</f>
        <v>0</v>
      </c>
      <c r="S1395" s="103">
        <v>0</v>
      </c>
      <c r="T1395" s="104">
        <f>S1395*H1395</f>
        <v>0</v>
      </c>
      <c r="AR1395" s="105" t="s">
        <v>176</v>
      </c>
      <c r="AT1395" s="105" t="s">
        <v>88</v>
      </c>
      <c r="AU1395" s="105" t="s">
        <v>46</v>
      </c>
      <c r="AY1395" s="9" t="s">
        <v>86</v>
      </c>
      <c r="BE1395" s="106">
        <f>IF(N1395="základní",J1395,0)</f>
        <v>0</v>
      </c>
      <c r="BF1395" s="106">
        <f>IF(N1395="snížená",J1395,0)</f>
        <v>0</v>
      </c>
      <c r="BG1395" s="106">
        <f>IF(N1395="zákl. přenesená",J1395,0)</f>
        <v>0</v>
      </c>
      <c r="BH1395" s="106">
        <f>IF(N1395="sníž. přenesená",J1395,0)</f>
        <v>0</v>
      </c>
      <c r="BI1395" s="106">
        <f>IF(N1395="nulová",J1395,0)</f>
        <v>0</v>
      </c>
      <c r="BJ1395" s="9" t="s">
        <v>44</v>
      </c>
      <c r="BK1395" s="106">
        <f>ROUND(I1395*H1395,2)</f>
        <v>0</v>
      </c>
      <c r="BL1395" s="9" t="s">
        <v>176</v>
      </c>
      <c r="BM1395" s="105" t="s">
        <v>1558</v>
      </c>
    </row>
    <row r="1396" spans="2:47" s="1" customFormat="1" ht="19.5">
      <c r="B1396" s="18"/>
      <c r="D1396" s="107" t="s">
        <v>95</v>
      </c>
      <c r="F1396" s="108" t="s">
        <v>1557</v>
      </c>
      <c r="I1396" s="38"/>
      <c r="L1396" s="18"/>
      <c r="M1396" s="109"/>
      <c r="N1396" s="26"/>
      <c r="O1396" s="26"/>
      <c r="P1396" s="26"/>
      <c r="Q1396" s="26"/>
      <c r="R1396" s="26"/>
      <c r="S1396" s="26"/>
      <c r="T1396" s="27"/>
      <c r="AT1396" s="9" t="s">
        <v>95</v>
      </c>
      <c r="AU1396" s="9" t="s">
        <v>46</v>
      </c>
    </row>
    <row r="1397" spans="2:47" s="1" customFormat="1" ht="292.5">
      <c r="B1397" s="18"/>
      <c r="D1397" s="107" t="s">
        <v>239</v>
      </c>
      <c r="F1397" s="128" t="s">
        <v>834</v>
      </c>
      <c r="I1397" s="38"/>
      <c r="L1397" s="18"/>
      <c r="M1397" s="109"/>
      <c r="N1397" s="26"/>
      <c r="O1397" s="26"/>
      <c r="P1397" s="26"/>
      <c r="Q1397" s="26"/>
      <c r="R1397" s="26"/>
      <c r="S1397" s="26"/>
      <c r="T1397" s="27"/>
      <c r="AT1397" s="9" t="s">
        <v>239</v>
      </c>
      <c r="AU1397" s="9" t="s">
        <v>46</v>
      </c>
    </row>
    <row r="1398" spans="2:51" s="7" customFormat="1" ht="12">
      <c r="B1398" s="110"/>
      <c r="D1398" s="107" t="s">
        <v>97</v>
      </c>
      <c r="E1398" s="111" t="s">
        <v>0</v>
      </c>
      <c r="F1398" s="112" t="s">
        <v>1559</v>
      </c>
      <c r="H1398" s="113">
        <v>1</v>
      </c>
      <c r="I1398" s="114"/>
      <c r="L1398" s="110"/>
      <c r="M1398" s="115"/>
      <c r="N1398" s="116"/>
      <c r="O1398" s="116"/>
      <c r="P1398" s="116"/>
      <c r="Q1398" s="116"/>
      <c r="R1398" s="116"/>
      <c r="S1398" s="116"/>
      <c r="T1398" s="117"/>
      <c r="AT1398" s="111" t="s">
        <v>97</v>
      </c>
      <c r="AU1398" s="111" t="s">
        <v>46</v>
      </c>
      <c r="AV1398" s="7" t="s">
        <v>46</v>
      </c>
      <c r="AW1398" s="7" t="s">
        <v>22</v>
      </c>
      <c r="AX1398" s="7" t="s">
        <v>43</v>
      </c>
      <c r="AY1398" s="111" t="s">
        <v>86</v>
      </c>
    </row>
    <row r="1399" spans="2:65" s="1" customFormat="1" ht="36" customHeight="1">
      <c r="B1399" s="93"/>
      <c r="C1399" s="94" t="s">
        <v>1560</v>
      </c>
      <c r="D1399" s="94" t="s">
        <v>88</v>
      </c>
      <c r="E1399" s="95" t="s">
        <v>1315</v>
      </c>
      <c r="F1399" s="96" t="s">
        <v>1561</v>
      </c>
      <c r="G1399" s="97" t="s">
        <v>171</v>
      </c>
      <c r="H1399" s="98">
        <v>1</v>
      </c>
      <c r="I1399" s="99"/>
      <c r="J1399" s="100">
        <f>ROUND(I1399*H1399,2)</f>
        <v>0</v>
      </c>
      <c r="K1399" s="96" t="s">
        <v>0</v>
      </c>
      <c r="L1399" s="18"/>
      <c r="M1399" s="101" t="s">
        <v>0</v>
      </c>
      <c r="N1399" s="102" t="s">
        <v>30</v>
      </c>
      <c r="O1399" s="26"/>
      <c r="P1399" s="103">
        <f>O1399*H1399</f>
        <v>0</v>
      </c>
      <c r="Q1399" s="103">
        <v>0</v>
      </c>
      <c r="R1399" s="103">
        <f>Q1399*H1399</f>
        <v>0</v>
      </c>
      <c r="S1399" s="103">
        <v>0</v>
      </c>
      <c r="T1399" s="104">
        <f>S1399*H1399</f>
        <v>0</v>
      </c>
      <c r="AR1399" s="105" t="s">
        <v>176</v>
      </c>
      <c r="AT1399" s="105" t="s">
        <v>88</v>
      </c>
      <c r="AU1399" s="105" t="s">
        <v>46</v>
      </c>
      <c r="AY1399" s="9" t="s">
        <v>86</v>
      </c>
      <c r="BE1399" s="106">
        <f>IF(N1399="základní",J1399,0)</f>
        <v>0</v>
      </c>
      <c r="BF1399" s="106">
        <f>IF(N1399="snížená",J1399,0)</f>
        <v>0</v>
      </c>
      <c r="BG1399" s="106">
        <f>IF(N1399="zákl. přenesená",J1399,0)</f>
        <v>0</v>
      </c>
      <c r="BH1399" s="106">
        <f>IF(N1399="sníž. přenesená",J1399,0)</f>
        <v>0</v>
      </c>
      <c r="BI1399" s="106">
        <f>IF(N1399="nulová",J1399,0)</f>
        <v>0</v>
      </c>
      <c r="BJ1399" s="9" t="s">
        <v>44</v>
      </c>
      <c r="BK1399" s="106">
        <f>ROUND(I1399*H1399,2)</f>
        <v>0</v>
      </c>
      <c r="BL1399" s="9" t="s">
        <v>176</v>
      </c>
      <c r="BM1399" s="105" t="s">
        <v>1562</v>
      </c>
    </row>
    <row r="1400" spans="2:47" s="1" customFormat="1" ht="19.5">
      <c r="B1400" s="18"/>
      <c r="D1400" s="107" t="s">
        <v>95</v>
      </c>
      <c r="F1400" s="108" t="s">
        <v>1561</v>
      </c>
      <c r="I1400" s="38"/>
      <c r="L1400" s="18"/>
      <c r="M1400" s="109"/>
      <c r="N1400" s="26"/>
      <c r="O1400" s="26"/>
      <c r="P1400" s="26"/>
      <c r="Q1400" s="26"/>
      <c r="R1400" s="26"/>
      <c r="S1400" s="26"/>
      <c r="T1400" s="27"/>
      <c r="AT1400" s="9" t="s">
        <v>95</v>
      </c>
      <c r="AU1400" s="9" t="s">
        <v>46</v>
      </c>
    </row>
    <row r="1401" spans="2:47" s="1" customFormat="1" ht="292.5">
      <c r="B1401" s="18"/>
      <c r="D1401" s="107" t="s">
        <v>239</v>
      </c>
      <c r="F1401" s="128" t="s">
        <v>834</v>
      </c>
      <c r="I1401" s="38"/>
      <c r="L1401" s="18"/>
      <c r="M1401" s="109"/>
      <c r="N1401" s="26"/>
      <c r="O1401" s="26"/>
      <c r="P1401" s="26"/>
      <c r="Q1401" s="26"/>
      <c r="R1401" s="26"/>
      <c r="S1401" s="26"/>
      <c r="T1401" s="27"/>
      <c r="AT1401" s="9" t="s">
        <v>239</v>
      </c>
      <c r="AU1401" s="9" t="s">
        <v>46</v>
      </c>
    </row>
    <row r="1402" spans="2:51" s="7" customFormat="1" ht="12">
      <c r="B1402" s="110"/>
      <c r="D1402" s="107" t="s">
        <v>97</v>
      </c>
      <c r="E1402" s="111" t="s">
        <v>0</v>
      </c>
      <c r="F1402" s="112" t="s">
        <v>1563</v>
      </c>
      <c r="H1402" s="113">
        <v>1</v>
      </c>
      <c r="I1402" s="114"/>
      <c r="L1402" s="110"/>
      <c r="M1402" s="115"/>
      <c r="N1402" s="116"/>
      <c r="O1402" s="116"/>
      <c r="P1402" s="116"/>
      <c r="Q1402" s="116"/>
      <c r="R1402" s="116"/>
      <c r="S1402" s="116"/>
      <c r="T1402" s="117"/>
      <c r="AT1402" s="111" t="s">
        <v>97</v>
      </c>
      <c r="AU1402" s="111" t="s">
        <v>46</v>
      </c>
      <c r="AV1402" s="7" t="s">
        <v>46</v>
      </c>
      <c r="AW1402" s="7" t="s">
        <v>22</v>
      </c>
      <c r="AX1402" s="7" t="s">
        <v>43</v>
      </c>
      <c r="AY1402" s="111" t="s">
        <v>86</v>
      </c>
    </row>
    <row r="1403" spans="2:65" s="1" customFormat="1" ht="36" customHeight="1">
      <c r="B1403" s="93"/>
      <c r="C1403" s="94" t="s">
        <v>1564</v>
      </c>
      <c r="D1403" s="94" t="s">
        <v>88</v>
      </c>
      <c r="E1403" s="95" t="s">
        <v>1318</v>
      </c>
      <c r="F1403" s="96" t="s">
        <v>1565</v>
      </c>
      <c r="G1403" s="97" t="s">
        <v>171</v>
      </c>
      <c r="H1403" s="98">
        <v>1</v>
      </c>
      <c r="I1403" s="99"/>
      <c r="J1403" s="100">
        <f>ROUND(I1403*H1403,2)</f>
        <v>0</v>
      </c>
      <c r="K1403" s="96" t="s">
        <v>0</v>
      </c>
      <c r="L1403" s="18"/>
      <c r="M1403" s="101" t="s">
        <v>0</v>
      </c>
      <c r="N1403" s="102" t="s">
        <v>30</v>
      </c>
      <c r="O1403" s="26"/>
      <c r="P1403" s="103">
        <f>O1403*H1403</f>
        <v>0</v>
      </c>
      <c r="Q1403" s="103">
        <v>0</v>
      </c>
      <c r="R1403" s="103">
        <f>Q1403*H1403</f>
        <v>0</v>
      </c>
      <c r="S1403" s="103">
        <v>0</v>
      </c>
      <c r="T1403" s="104">
        <f>S1403*H1403</f>
        <v>0</v>
      </c>
      <c r="AR1403" s="105" t="s">
        <v>176</v>
      </c>
      <c r="AT1403" s="105" t="s">
        <v>88</v>
      </c>
      <c r="AU1403" s="105" t="s">
        <v>46</v>
      </c>
      <c r="AY1403" s="9" t="s">
        <v>86</v>
      </c>
      <c r="BE1403" s="106">
        <f>IF(N1403="základní",J1403,0)</f>
        <v>0</v>
      </c>
      <c r="BF1403" s="106">
        <f>IF(N1403="snížená",J1403,0)</f>
        <v>0</v>
      </c>
      <c r="BG1403" s="106">
        <f>IF(N1403="zákl. přenesená",J1403,0)</f>
        <v>0</v>
      </c>
      <c r="BH1403" s="106">
        <f>IF(N1403="sníž. přenesená",J1403,0)</f>
        <v>0</v>
      </c>
      <c r="BI1403" s="106">
        <f>IF(N1403="nulová",J1403,0)</f>
        <v>0</v>
      </c>
      <c r="BJ1403" s="9" t="s">
        <v>44</v>
      </c>
      <c r="BK1403" s="106">
        <f>ROUND(I1403*H1403,2)</f>
        <v>0</v>
      </c>
      <c r="BL1403" s="9" t="s">
        <v>176</v>
      </c>
      <c r="BM1403" s="105" t="s">
        <v>1566</v>
      </c>
    </row>
    <row r="1404" spans="2:47" s="1" customFormat="1" ht="19.5">
      <c r="B1404" s="18"/>
      <c r="D1404" s="107" t="s">
        <v>95</v>
      </c>
      <c r="F1404" s="108" t="s">
        <v>1565</v>
      </c>
      <c r="I1404" s="38"/>
      <c r="L1404" s="18"/>
      <c r="M1404" s="109"/>
      <c r="N1404" s="26"/>
      <c r="O1404" s="26"/>
      <c r="P1404" s="26"/>
      <c r="Q1404" s="26"/>
      <c r="R1404" s="26"/>
      <c r="S1404" s="26"/>
      <c r="T1404" s="27"/>
      <c r="AT1404" s="9" t="s">
        <v>95</v>
      </c>
      <c r="AU1404" s="9" t="s">
        <v>46</v>
      </c>
    </row>
    <row r="1405" spans="2:47" s="1" customFormat="1" ht="292.5">
      <c r="B1405" s="18"/>
      <c r="D1405" s="107" t="s">
        <v>239</v>
      </c>
      <c r="F1405" s="128" t="s">
        <v>834</v>
      </c>
      <c r="I1405" s="38"/>
      <c r="L1405" s="18"/>
      <c r="M1405" s="109"/>
      <c r="N1405" s="26"/>
      <c r="O1405" s="26"/>
      <c r="P1405" s="26"/>
      <c r="Q1405" s="26"/>
      <c r="R1405" s="26"/>
      <c r="S1405" s="26"/>
      <c r="T1405" s="27"/>
      <c r="AT1405" s="9" t="s">
        <v>239</v>
      </c>
      <c r="AU1405" s="9" t="s">
        <v>46</v>
      </c>
    </row>
    <row r="1406" spans="2:51" s="7" customFormat="1" ht="12">
      <c r="B1406" s="110"/>
      <c r="D1406" s="107" t="s">
        <v>97</v>
      </c>
      <c r="E1406" s="111" t="s">
        <v>0</v>
      </c>
      <c r="F1406" s="112" t="s">
        <v>1567</v>
      </c>
      <c r="H1406" s="113">
        <v>1</v>
      </c>
      <c r="I1406" s="114"/>
      <c r="L1406" s="110"/>
      <c r="M1406" s="115"/>
      <c r="N1406" s="116"/>
      <c r="O1406" s="116"/>
      <c r="P1406" s="116"/>
      <c r="Q1406" s="116"/>
      <c r="R1406" s="116"/>
      <c r="S1406" s="116"/>
      <c r="T1406" s="117"/>
      <c r="AT1406" s="111" t="s">
        <v>97</v>
      </c>
      <c r="AU1406" s="111" t="s">
        <v>46</v>
      </c>
      <c r="AV1406" s="7" t="s">
        <v>46</v>
      </c>
      <c r="AW1406" s="7" t="s">
        <v>22</v>
      </c>
      <c r="AX1406" s="7" t="s">
        <v>43</v>
      </c>
      <c r="AY1406" s="111" t="s">
        <v>86</v>
      </c>
    </row>
    <row r="1407" spans="2:65" s="1" customFormat="1" ht="36" customHeight="1">
      <c r="B1407" s="93"/>
      <c r="C1407" s="94" t="s">
        <v>1568</v>
      </c>
      <c r="D1407" s="94" t="s">
        <v>88</v>
      </c>
      <c r="E1407" s="95" t="s">
        <v>1321</v>
      </c>
      <c r="F1407" s="96" t="s">
        <v>1569</v>
      </c>
      <c r="G1407" s="97" t="s">
        <v>171</v>
      </c>
      <c r="H1407" s="98">
        <v>1</v>
      </c>
      <c r="I1407" s="99"/>
      <c r="J1407" s="100">
        <f>ROUND(I1407*H1407,2)</f>
        <v>0</v>
      </c>
      <c r="K1407" s="96" t="s">
        <v>0</v>
      </c>
      <c r="L1407" s="18"/>
      <c r="M1407" s="101" t="s">
        <v>0</v>
      </c>
      <c r="N1407" s="102" t="s">
        <v>30</v>
      </c>
      <c r="O1407" s="26"/>
      <c r="P1407" s="103">
        <f>O1407*H1407</f>
        <v>0</v>
      </c>
      <c r="Q1407" s="103">
        <v>0</v>
      </c>
      <c r="R1407" s="103">
        <f>Q1407*H1407</f>
        <v>0</v>
      </c>
      <c r="S1407" s="103">
        <v>0</v>
      </c>
      <c r="T1407" s="104">
        <f>S1407*H1407</f>
        <v>0</v>
      </c>
      <c r="AR1407" s="105" t="s">
        <v>176</v>
      </c>
      <c r="AT1407" s="105" t="s">
        <v>88</v>
      </c>
      <c r="AU1407" s="105" t="s">
        <v>46</v>
      </c>
      <c r="AY1407" s="9" t="s">
        <v>86</v>
      </c>
      <c r="BE1407" s="106">
        <f>IF(N1407="základní",J1407,0)</f>
        <v>0</v>
      </c>
      <c r="BF1407" s="106">
        <f>IF(N1407="snížená",J1407,0)</f>
        <v>0</v>
      </c>
      <c r="BG1407" s="106">
        <f>IF(N1407="zákl. přenesená",J1407,0)</f>
        <v>0</v>
      </c>
      <c r="BH1407" s="106">
        <f>IF(N1407="sníž. přenesená",J1407,0)</f>
        <v>0</v>
      </c>
      <c r="BI1407" s="106">
        <f>IF(N1407="nulová",J1407,0)</f>
        <v>0</v>
      </c>
      <c r="BJ1407" s="9" t="s">
        <v>44</v>
      </c>
      <c r="BK1407" s="106">
        <f>ROUND(I1407*H1407,2)</f>
        <v>0</v>
      </c>
      <c r="BL1407" s="9" t="s">
        <v>176</v>
      </c>
      <c r="BM1407" s="105" t="s">
        <v>1570</v>
      </c>
    </row>
    <row r="1408" spans="2:47" s="1" customFormat="1" ht="19.5">
      <c r="B1408" s="18"/>
      <c r="D1408" s="107" t="s">
        <v>95</v>
      </c>
      <c r="F1408" s="108" t="s">
        <v>1569</v>
      </c>
      <c r="I1408" s="38"/>
      <c r="L1408" s="18"/>
      <c r="M1408" s="109"/>
      <c r="N1408" s="26"/>
      <c r="O1408" s="26"/>
      <c r="P1408" s="26"/>
      <c r="Q1408" s="26"/>
      <c r="R1408" s="26"/>
      <c r="S1408" s="26"/>
      <c r="T1408" s="27"/>
      <c r="AT1408" s="9" t="s">
        <v>95</v>
      </c>
      <c r="AU1408" s="9" t="s">
        <v>46</v>
      </c>
    </row>
    <row r="1409" spans="2:47" s="1" customFormat="1" ht="292.5">
      <c r="B1409" s="18"/>
      <c r="D1409" s="107" t="s">
        <v>239</v>
      </c>
      <c r="F1409" s="128" t="s">
        <v>834</v>
      </c>
      <c r="I1409" s="38"/>
      <c r="L1409" s="18"/>
      <c r="M1409" s="109"/>
      <c r="N1409" s="26"/>
      <c r="O1409" s="26"/>
      <c r="P1409" s="26"/>
      <c r="Q1409" s="26"/>
      <c r="R1409" s="26"/>
      <c r="S1409" s="26"/>
      <c r="T1409" s="27"/>
      <c r="AT1409" s="9" t="s">
        <v>239</v>
      </c>
      <c r="AU1409" s="9" t="s">
        <v>46</v>
      </c>
    </row>
    <row r="1410" spans="2:51" s="7" customFormat="1" ht="12">
      <c r="B1410" s="110"/>
      <c r="D1410" s="107" t="s">
        <v>97</v>
      </c>
      <c r="E1410" s="111" t="s">
        <v>0</v>
      </c>
      <c r="F1410" s="112" t="s">
        <v>1571</v>
      </c>
      <c r="H1410" s="113">
        <v>1</v>
      </c>
      <c r="I1410" s="114"/>
      <c r="L1410" s="110"/>
      <c r="M1410" s="115"/>
      <c r="N1410" s="116"/>
      <c r="O1410" s="116"/>
      <c r="P1410" s="116"/>
      <c r="Q1410" s="116"/>
      <c r="R1410" s="116"/>
      <c r="S1410" s="116"/>
      <c r="T1410" s="117"/>
      <c r="AT1410" s="111" t="s">
        <v>97</v>
      </c>
      <c r="AU1410" s="111" t="s">
        <v>46</v>
      </c>
      <c r="AV1410" s="7" t="s">
        <v>46</v>
      </c>
      <c r="AW1410" s="7" t="s">
        <v>22</v>
      </c>
      <c r="AX1410" s="7" t="s">
        <v>43</v>
      </c>
      <c r="AY1410" s="111" t="s">
        <v>86</v>
      </c>
    </row>
    <row r="1411" spans="2:65" s="1" customFormat="1" ht="36" customHeight="1">
      <c r="B1411" s="93"/>
      <c r="C1411" s="94" t="s">
        <v>1572</v>
      </c>
      <c r="D1411" s="94" t="s">
        <v>88</v>
      </c>
      <c r="E1411" s="95" t="s">
        <v>1324</v>
      </c>
      <c r="F1411" s="96" t="s">
        <v>1573</v>
      </c>
      <c r="G1411" s="97" t="s">
        <v>171</v>
      </c>
      <c r="H1411" s="98">
        <v>1</v>
      </c>
      <c r="I1411" s="99"/>
      <c r="J1411" s="100">
        <f>ROUND(I1411*H1411,2)</f>
        <v>0</v>
      </c>
      <c r="K1411" s="96" t="s">
        <v>0</v>
      </c>
      <c r="L1411" s="18"/>
      <c r="M1411" s="101" t="s">
        <v>0</v>
      </c>
      <c r="N1411" s="102" t="s">
        <v>30</v>
      </c>
      <c r="O1411" s="26"/>
      <c r="P1411" s="103">
        <f>O1411*H1411</f>
        <v>0</v>
      </c>
      <c r="Q1411" s="103">
        <v>0</v>
      </c>
      <c r="R1411" s="103">
        <f>Q1411*H1411</f>
        <v>0</v>
      </c>
      <c r="S1411" s="103">
        <v>0</v>
      </c>
      <c r="T1411" s="104">
        <f>S1411*H1411</f>
        <v>0</v>
      </c>
      <c r="AR1411" s="105" t="s">
        <v>176</v>
      </c>
      <c r="AT1411" s="105" t="s">
        <v>88</v>
      </c>
      <c r="AU1411" s="105" t="s">
        <v>46</v>
      </c>
      <c r="AY1411" s="9" t="s">
        <v>86</v>
      </c>
      <c r="BE1411" s="106">
        <f>IF(N1411="základní",J1411,0)</f>
        <v>0</v>
      </c>
      <c r="BF1411" s="106">
        <f>IF(N1411="snížená",J1411,0)</f>
        <v>0</v>
      </c>
      <c r="BG1411" s="106">
        <f>IF(N1411="zákl. přenesená",J1411,0)</f>
        <v>0</v>
      </c>
      <c r="BH1411" s="106">
        <f>IF(N1411="sníž. přenesená",J1411,0)</f>
        <v>0</v>
      </c>
      <c r="BI1411" s="106">
        <f>IF(N1411="nulová",J1411,0)</f>
        <v>0</v>
      </c>
      <c r="BJ1411" s="9" t="s">
        <v>44</v>
      </c>
      <c r="BK1411" s="106">
        <f>ROUND(I1411*H1411,2)</f>
        <v>0</v>
      </c>
      <c r="BL1411" s="9" t="s">
        <v>176</v>
      </c>
      <c r="BM1411" s="105" t="s">
        <v>1574</v>
      </c>
    </row>
    <row r="1412" spans="2:47" s="1" customFormat="1" ht="19.5">
      <c r="B1412" s="18"/>
      <c r="D1412" s="107" t="s">
        <v>95</v>
      </c>
      <c r="F1412" s="108" t="s">
        <v>1573</v>
      </c>
      <c r="I1412" s="38"/>
      <c r="L1412" s="18"/>
      <c r="M1412" s="109"/>
      <c r="N1412" s="26"/>
      <c r="O1412" s="26"/>
      <c r="P1412" s="26"/>
      <c r="Q1412" s="26"/>
      <c r="R1412" s="26"/>
      <c r="S1412" s="26"/>
      <c r="T1412" s="27"/>
      <c r="AT1412" s="9" t="s">
        <v>95</v>
      </c>
      <c r="AU1412" s="9" t="s">
        <v>46</v>
      </c>
    </row>
    <row r="1413" spans="2:47" s="1" customFormat="1" ht="292.5">
      <c r="B1413" s="18"/>
      <c r="D1413" s="107" t="s">
        <v>239</v>
      </c>
      <c r="F1413" s="128" t="s">
        <v>834</v>
      </c>
      <c r="I1413" s="38"/>
      <c r="L1413" s="18"/>
      <c r="M1413" s="109"/>
      <c r="N1413" s="26"/>
      <c r="O1413" s="26"/>
      <c r="P1413" s="26"/>
      <c r="Q1413" s="26"/>
      <c r="R1413" s="26"/>
      <c r="S1413" s="26"/>
      <c r="T1413" s="27"/>
      <c r="AT1413" s="9" t="s">
        <v>239</v>
      </c>
      <c r="AU1413" s="9" t="s">
        <v>46</v>
      </c>
    </row>
    <row r="1414" spans="2:51" s="7" customFormat="1" ht="12">
      <c r="B1414" s="110"/>
      <c r="D1414" s="107" t="s">
        <v>97</v>
      </c>
      <c r="E1414" s="111" t="s">
        <v>0</v>
      </c>
      <c r="F1414" s="112" t="s">
        <v>1575</v>
      </c>
      <c r="H1414" s="113">
        <v>1</v>
      </c>
      <c r="I1414" s="114"/>
      <c r="L1414" s="110"/>
      <c r="M1414" s="115"/>
      <c r="N1414" s="116"/>
      <c r="O1414" s="116"/>
      <c r="P1414" s="116"/>
      <c r="Q1414" s="116"/>
      <c r="R1414" s="116"/>
      <c r="S1414" s="116"/>
      <c r="T1414" s="117"/>
      <c r="AT1414" s="111" t="s">
        <v>97</v>
      </c>
      <c r="AU1414" s="111" t="s">
        <v>46</v>
      </c>
      <c r="AV1414" s="7" t="s">
        <v>46</v>
      </c>
      <c r="AW1414" s="7" t="s">
        <v>22</v>
      </c>
      <c r="AX1414" s="7" t="s">
        <v>43</v>
      </c>
      <c r="AY1414" s="111" t="s">
        <v>86</v>
      </c>
    </row>
    <row r="1415" spans="2:65" s="1" customFormat="1" ht="36" customHeight="1">
      <c r="B1415" s="93"/>
      <c r="C1415" s="94" t="s">
        <v>1576</v>
      </c>
      <c r="D1415" s="94" t="s">
        <v>88</v>
      </c>
      <c r="E1415" s="95" t="s">
        <v>1328</v>
      </c>
      <c r="F1415" s="96" t="s">
        <v>1577</v>
      </c>
      <c r="G1415" s="97" t="s">
        <v>171</v>
      </c>
      <c r="H1415" s="98">
        <v>1</v>
      </c>
      <c r="I1415" s="99"/>
      <c r="J1415" s="100">
        <f>ROUND(I1415*H1415,2)</f>
        <v>0</v>
      </c>
      <c r="K1415" s="96" t="s">
        <v>0</v>
      </c>
      <c r="L1415" s="18"/>
      <c r="M1415" s="101" t="s">
        <v>0</v>
      </c>
      <c r="N1415" s="102" t="s">
        <v>30</v>
      </c>
      <c r="O1415" s="26"/>
      <c r="P1415" s="103">
        <f>O1415*H1415</f>
        <v>0</v>
      </c>
      <c r="Q1415" s="103">
        <v>0</v>
      </c>
      <c r="R1415" s="103">
        <f>Q1415*H1415</f>
        <v>0</v>
      </c>
      <c r="S1415" s="103">
        <v>0</v>
      </c>
      <c r="T1415" s="104">
        <f>S1415*H1415</f>
        <v>0</v>
      </c>
      <c r="AR1415" s="105" t="s">
        <v>176</v>
      </c>
      <c r="AT1415" s="105" t="s">
        <v>88</v>
      </c>
      <c r="AU1415" s="105" t="s">
        <v>46</v>
      </c>
      <c r="AY1415" s="9" t="s">
        <v>86</v>
      </c>
      <c r="BE1415" s="106">
        <f>IF(N1415="základní",J1415,0)</f>
        <v>0</v>
      </c>
      <c r="BF1415" s="106">
        <f>IF(N1415="snížená",J1415,0)</f>
        <v>0</v>
      </c>
      <c r="BG1415" s="106">
        <f>IF(N1415="zákl. přenesená",J1415,0)</f>
        <v>0</v>
      </c>
      <c r="BH1415" s="106">
        <f>IF(N1415="sníž. přenesená",J1415,0)</f>
        <v>0</v>
      </c>
      <c r="BI1415" s="106">
        <f>IF(N1415="nulová",J1415,0)</f>
        <v>0</v>
      </c>
      <c r="BJ1415" s="9" t="s">
        <v>44</v>
      </c>
      <c r="BK1415" s="106">
        <f>ROUND(I1415*H1415,2)</f>
        <v>0</v>
      </c>
      <c r="BL1415" s="9" t="s">
        <v>176</v>
      </c>
      <c r="BM1415" s="105" t="s">
        <v>1578</v>
      </c>
    </row>
    <row r="1416" spans="2:47" s="1" customFormat="1" ht="19.5">
      <c r="B1416" s="18"/>
      <c r="D1416" s="107" t="s">
        <v>95</v>
      </c>
      <c r="F1416" s="108" t="s">
        <v>1577</v>
      </c>
      <c r="I1416" s="38"/>
      <c r="L1416" s="18"/>
      <c r="M1416" s="109"/>
      <c r="N1416" s="26"/>
      <c r="O1416" s="26"/>
      <c r="P1416" s="26"/>
      <c r="Q1416" s="26"/>
      <c r="R1416" s="26"/>
      <c r="S1416" s="26"/>
      <c r="T1416" s="27"/>
      <c r="AT1416" s="9" t="s">
        <v>95</v>
      </c>
      <c r="AU1416" s="9" t="s">
        <v>46</v>
      </c>
    </row>
    <row r="1417" spans="2:47" s="1" customFormat="1" ht="292.5">
      <c r="B1417" s="18"/>
      <c r="D1417" s="107" t="s">
        <v>239</v>
      </c>
      <c r="F1417" s="128" t="s">
        <v>834</v>
      </c>
      <c r="I1417" s="38"/>
      <c r="L1417" s="18"/>
      <c r="M1417" s="109"/>
      <c r="N1417" s="26"/>
      <c r="O1417" s="26"/>
      <c r="P1417" s="26"/>
      <c r="Q1417" s="26"/>
      <c r="R1417" s="26"/>
      <c r="S1417" s="26"/>
      <c r="T1417" s="27"/>
      <c r="AT1417" s="9" t="s">
        <v>239</v>
      </c>
      <c r="AU1417" s="9" t="s">
        <v>46</v>
      </c>
    </row>
    <row r="1418" spans="2:51" s="7" customFormat="1" ht="12">
      <c r="B1418" s="110"/>
      <c r="D1418" s="107" t="s">
        <v>97</v>
      </c>
      <c r="E1418" s="111" t="s">
        <v>0</v>
      </c>
      <c r="F1418" s="112" t="s">
        <v>1579</v>
      </c>
      <c r="H1418" s="113">
        <v>1</v>
      </c>
      <c r="I1418" s="114"/>
      <c r="L1418" s="110"/>
      <c r="M1418" s="115"/>
      <c r="N1418" s="116"/>
      <c r="O1418" s="116"/>
      <c r="P1418" s="116"/>
      <c r="Q1418" s="116"/>
      <c r="R1418" s="116"/>
      <c r="S1418" s="116"/>
      <c r="T1418" s="117"/>
      <c r="AT1418" s="111" t="s">
        <v>97</v>
      </c>
      <c r="AU1418" s="111" t="s">
        <v>46</v>
      </c>
      <c r="AV1418" s="7" t="s">
        <v>46</v>
      </c>
      <c r="AW1418" s="7" t="s">
        <v>22</v>
      </c>
      <c r="AX1418" s="7" t="s">
        <v>43</v>
      </c>
      <c r="AY1418" s="111" t="s">
        <v>86</v>
      </c>
    </row>
    <row r="1419" spans="2:65" s="1" customFormat="1" ht="36" customHeight="1">
      <c r="B1419" s="93"/>
      <c r="C1419" s="94" t="s">
        <v>1580</v>
      </c>
      <c r="D1419" s="94" t="s">
        <v>88</v>
      </c>
      <c r="E1419" s="95" t="s">
        <v>1332</v>
      </c>
      <c r="F1419" s="96" t="s">
        <v>1581</v>
      </c>
      <c r="G1419" s="97" t="s">
        <v>171</v>
      </c>
      <c r="H1419" s="98">
        <v>1</v>
      </c>
      <c r="I1419" s="99"/>
      <c r="J1419" s="100">
        <f>ROUND(I1419*H1419,2)</f>
        <v>0</v>
      </c>
      <c r="K1419" s="96" t="s">
        <v>0</v>
      </c>
      <c r="L1419" s="18"/>
      <c r="M1419" s="101" t="s">
        <v>0</v>
      </c>
      <c r="N1419" s="102" t="s">
        <v>30</v>
      </c>
      <c r="O1419" s="26"/>
      <c r="P1419" s="103">
        <f>O1419*H1419</f>
        <v>0</v>
      </c>
      <c r="Q1419" s="103">
        <v>0</v>
      </c>
      <c r="R1419" s="103">
        <f>Q1419*H1419</f>
        <v>0</v>
      </c>
      <c r="S1419" s="103">
        <v>0</v>
      </c>
      <c r="T1419" s="104">
        <f>S1419*H1419</f>
        <v>0</v>
      </c>
      <c r="AR1419" s="105" t="s">
        <v>176</v>
      </c>
      <c r="AT1419" s="105" t="s">
        <v>88</v>
      </c>
      <c r="AU1419" s="105" t="s">
        <v>46</v>
      </c>
      <c r="AY1419" s="9" t="s">
        <v>86</v>
      </c>
      <c r="BE1419" s="106">
        <f>IF(N1419="základní",J1419,0)</f>
        <v>0</v>
      </c>
      <c r="BF1419" s="106">
        <f>IF(N1419="snížená",J1419,0)</f>
        <v>0</v>
      </c>
      <c r="BG1419" s="106">
        <f>IF(N1419="zákl. přenesená",J1419,0)</f>
        <v>0</v>
      </c>
      <c r="BH1419" s="106">
        <f>IF(N1419="sníž. přenesená",J1419,0)</f>
        <v>0</v>
      </c>
      <c r="BI1419" s="106">
        <f>IF(N1419="nulová",J1419,0)</f>
        <v>0</v>
      </c>
      <c r="BJ1419" s="9" t="s">
        <v>44</v>
      </c>
      <c r="BK1419" s="106">
        <f>ROUND(I1419*H1419,2)</f>
        <v>0</v>
      </c>
      <c r="BL1419" s="9" t="s">
        <v>176</v>
      </c>
      <c r="BM1419" s="105" t="s">
        <v>1582</v>
      </c>
    </row>
    <row r="1420" spans="2:47" s="1" customFormat="1" ht="19.5">
      <c r="B1420" s="18"/>
      <c r="D1420" s="107" t="s">
        <v>95</v>
      </c>
      <c r="F1420" s="108" t="s">
        <v>1581</v>
      </c>
      <c r="I1420" s="38"/>
      <c r="L1420" s="18"/>
      <c r="M1420" s="109"/>
      <c r="N1420" s="26"/>
      <c r="O1420" s="26"/>
      <c r="P1420" s="26"/>
      <c r="Q1420" s="26"/>
      <c r="R1420" s="26"/>
      <c r="S1420" s="26"/>
      <c r="T1420" s="27"/>
      <c r="AT1420" s="9" t="s">
        <v>95</v>
      </c>
      <c r="AU1420" s="9" t="s">
        <v>46</v>
      </c>
    </row>
    <row r="1421" spans="2:47" s="1" customFormat="1" ht="292.5">
      <c r="B1421" s="18"/>
      <c r="D1421" s="107" t="s">
        <v>239</v>
      </c>
      <c r="F1421" s="128" t="s">
        <v>834</v>
      </c>
      <c r="I1421" s="38"/>
      <c r="L1421" s="18"/>
      <c r="M1421" s="109"/>
      <c r="N1421" s="26"/>
      <c r="O1421" s="26"/>
      <c r="P1421" s="26"/>
      <c r="Q1421" s="26"/>
      <c r="R1421" s="26"/>
      <c r="S1421" s="26"/>
      <c r="T1421" s="27"/>
      <c r="AT1421" s="9" t="s">
        <v>239</v>
      </c>
      <c r="AU1421" s="9" t="s">
        <v>46</v>
      </c>
    </row>
    <row r="1422" spans="2:51" s="7" customFormat="1" ht="12">
      <c r="B1422" s="110"/>
      <c r="D1422" s="107" t="s">
        <v>97</v>
      </c>
      <c r="E1422" s="111" t="s">
        <v>0</v>
      </c>
      <c r="F1422" s="112" t="s">
        <v>1583</v>
      </c>
      <c r="H1422" s="113">
        <v>1</v>
      </c>
      <c r="I1422" s="114"/>
      <c r="L1422" s="110"/>
      <c r="M1422" s="115"/>
      <c r="N1422" s="116"/>
      <c r="O1422" s="116"/>
      <c r="P1422" s="116"/>
      <c r="Q1422" s="116"/>
      <c r="R1422" s="116"/>
      <c r="S1422" s="116"/>
      <c r="T1422" s="117"/>
      <c r="AT1422" s="111" t="s">
        <v>97</v>
      </c>
      <c r="AU1422" s="111" t="s">
        <v>46</v>
      </c>
      <c r="AV1422" s="7" t="s">
        <v>46</v>
      </c>
      <c r="AW1422" s="7" t="s">
        <v>22</v>
      </c>
      <c r="AX1422" s="7" t="s">
        <v>43</v>
      </c>
      <c r="AY1422" s="111" t="s">
        <v>86</v>
      </c>
    </row>
    <row r="1423" spans="2:65" s="1" customFormat="1" ht="36" customHeight="1">
      <c r="B1423" s="93"/>
      <c r="C1423" s="94" t="s">
        <v>1584</v>
      </c>
      <c r="D1423" s="94" t="s">
        <v>88</v>
      </c>
      <c r="E1423" s="95" t="s">
        <v>1336</v>
      </c>
      <c r="F1423" s="96" t="s">
        <v>1585</v>
      </c>
      <c r="G1423" s="97" t="s">
        <v>171</v>
      </c>
      <c r="H1423" s="98">
        <v>1</v>
      </c>
      <c r="I1423" s="99"/>
      <c r="J1423" s="100">
        <f>ROUND(I1423*H1423,2)</f>
        <v>0</v>
      </c>
      <c r="K1423" s="96" t="s">
        <v>0</v>
      </c>
      <c r="L1423" s="18"/>
      <c r="M1423" s="101" t="s">
        <v>0</v>
      </c>
      <c r="N1423" s="102" t="s">
        <v>30</v>
      </c>
      <c r="O1423" s="26"/>
      <c r="P1423" s="103">
        <f>O1423*H1423</f>
        <v>0</v>
      </c>
      <c r="Q1423" s="103">
        <v>0</v>
      </c>
      <c r="R1423" s="103">
        <f>Q1423*H1423</f>
        <v>0</v>
      </c>
      <c r="S1423" s="103">
        <v>0</v>
      </c>
      <c r="T1423" s="104">
        <f>S1423*H1423</f>
        <v>0</v>
      </c>
      <c r="AR1423" s="105" t="s">
        <v>176</v>
      </c>
      <c r="AT1423" s="105" t="s">
        <v>88</v>
      </c>
      <c r="AU1423" s="105" t="s">
        <v>46</v>
      </c>
      <c r="AY1423" s="9" t="s">
        <v>86</v>
      </c>
      <c r="BE1423" s="106">
        <f>IF(N1423="základní",J1423,0)</f>
        <v>0</v>
      </c>
      <c r="BF1423" s="106">
        <f>IF(N1423="snížená",J1423,0)</f>
        <v>0</v>
      </c>
      <c r="BG1423" s="106">
        <f>IF(N1423="zákl. přenesená",J1423,0)</f>
        <v>0</v>
      </c>
      <c r="BH1423" s="106">
        <f>IF(N1423="sníž. přenesená",J1423,0)</f>
        <v>0</v>
      </c>
      <c r="BI1423" s="106">
        <f>IF(N1423="nulová",J1423,0)</f>
        <v>0</v>
      </c>
      <c r="BJ1423" s="9" t="s">
        <v>44</v>
      </c>
      <c r="BK1423" s="106">
        <f>ROUND(I1423*H1423,2)</f>
        <v>0</v>
      </c>
      <c r="BL1423" s="9" t="s">
        <v>176</v>
      </c>
      <c r="BM1423" s="105" t="s">
        <v>1586</v>
      </c>
    </row>
    <row r="1424" spans="2:47" s="1" customFormat="1" ht="19.5">
      <c r="B1424" s="18"/>
      <c r="D1424" s="107" t="s">
        <v>95</v>
      </c>
      <c r="F1424" s="108" t="s">
        <v>1585</v>
      </c>
      <c r="I1424" s="38"/>
      <c r="L1424" s="18"/>
      <c r="M1424" s="109"/>
      <c r="N1424" s="26"/>
      <c r="O1424" s="26"/>
      <c r="P1424" s="26"/>
      <c r="Q1424" s="26"/>
      <c r="R1424" s="26"/>
      <c r="S1424" s="26"/>
      <c r="T1424" s="27"/>
      <c r="AT1424" s="9" t="s">
        <v>95</v>
      </c>
      <c r="AU1424" s="9" t="s">
        <v>46</v>
      </c>
    </row>
    <row r="1425" spans="2:47" s="1" customFormat="1" ht="292.5">
      <c r="B1425" s="18"/>
      <c r="D1425" s="107" t="s">
        <v>239</v>
      </c>
      <c r="F1425" s="128" t="s">
        <v>834</v>
      </c>
      <c r="I1425" s="38"/>
      <c r="L1425" s="18"/>
      <c r="M1425" s="109"/>
      <c r="N1425" s="26"/>
      <c r="O1425" s="26"/>
      <c r="P1425" s="26"/>
      <c r="Q1425" s="26"/>
      <c r="R1425" s="26"/>
      <c r="S1425" s="26"/>
      <c r="T1425" s="27"/>
      <c r="AT1425" s="9" t="s">
        <v>239</v>
      </c>
      <c r="AU1425" s="9" t="s">
        <v>46</v>
      </c>
    </row>
    <row r="1426" spans="2:51" s="7" customFormat="1" ht="12">
      <c r="B1426" s="110"/>
      <c r="D1426" s="107" t="s">
        <v>97</v>
      </c>
      <c r="E1426" s="111" t="s">
        <v>0</v>
      </c>
      <c r="F1426" s="112" t="s">
        <v>1587</v>
      </c>
      <c r="H1426" s="113">
        <v>1</v>
      </c>
      <c r="I1426" s="114"/>
      <c r="L1426" s="110"/>
      <c r="M1426" s="115"/>
      <c r="N1426" s="116"/>
      <c r="O1426" s="116"/>
      <c r="P1426" s="116"/>
      <c r="Q1426" s="116"/>
      <c r="R1426" s="116"/>
      <c r="S1426" s="116"/>
      <c r="T1426" s="117"/>
      <c r="AT1426" s="111" t="s">
        <v>97</v>
      </c>
      <c r="AU1426" s="111" t="s">
        <v>46</v>
      </c>
      <c r="AV1426" s="7" t="s">
        <v>46</v>
      </c>
      <c r="AW1426" s="7" t="s">
        <v>22</v>
      </c>
      <c r="AX1426" s="7" t="s">
        <v>43</v>
      </c>
      <c r="AY1426" s="111" t="s">
        <v>86</v>
      </c>
    </row>
    <row r="1427" spans="2:65" s="1" customFormat="1" ht="36" customHeight="1">
      <c r="B1427" s="93"/>
      <c r="C1427" s="94" t="s">
        <v>1588</v>
      </c>
      <c r="D1427" s="94" t="s">
        <v>88</v>
      </c>
      <c r="E1427" s="95" t="s">
        <v>1340</v>
      </c>
      <c r="F1427" s="96" t="s">
        <v>1589</v>
      </c>
      <c r="G1427" s="97" t="s">
        <v>171</v>
      </c>
      <c r="H1427" s="98">
        <v>1</v>
      </c>
      <c r="I1427" s="99"/>
      <c r="J1427" s="100">
        <f>ROUND(I1427*H1427,2)</f>
        <v>0</v>
      </c>
      <c r="K1427" s="96" t="s">
        <v>0</v>
      </c>
      <c r="L1427" s="18"/>
      <c r="M1427" s="101" t="s">
        <v>0</v>
      </c>
      <c r="N1427" s="102" t="s">
        <v>30</v>
      </c>
      <c r="O1427" s="26"/>
      <c r="P1427" s="103">
        <f>O1427*H1427</f>
        <v>0</v>
      </c>
      <c r="Q1427" s="103">
        <v>0</v>
      </c>
      <c r="R1427" s="103">
        <f>Q1427*H1427</f>
        <v>0</v>
      </c>
      <c r="S1427" s="103">
        <v>0</v>
      </c>
      <c r="T1427" s="104">
        <f>S1427*H1427</f>
        <v>0</v>
      </c>
      <c r="AR1427" s="105" t="s">
        <v>176</v>
      </c>
      <c r="AT1427" s="105" t="s">
        <v>88</v>
      </c>
      <c r="AU1427" s="105" t="s">
        <v>46</v>
      </c>
      <c r="AY1427" s="9" t="s">
        <v>86</v>
      </c>
      <c r="BE1427" s="106">
        <f>IF(N1427="základní",J1427,0)</f>
        <v>0</v>
      </c>
      <c r="BF1427" s="106">
        <f>IF(N1427="snížená",J1427,0)</f>
        <v>0</v>
      </c>
      <c r="BG1427" s="106">
        <f>IF(N1427="zákl. přenesená",J1427,0)</f>
        <v>0</v>
      </c>
      <c r="BH1427" s="106">
        <f>IF(N1427="sníž. přenesená",J1427,0)</f>
        <v>0</v>
      </c>
      <c r="BI1427" s="106">
        <f>IF(N1427="nulová",J1427,0)</f>
        <v>0</v>
      </c>
      <c r="BJ1427" s="9" t="s">
        <v>44</v>
      </c>
      <c r="BK1427" s="106">
        <f>ROUND(I1427*H1427,2)</f>
        <v>0</v>
      </c>
      <c r="BL1427" s="9" t="s">
        <v>176</v>
      </c>
      <c r="BM1427" s="105" t="s">
        <v>1590</v>
      </c>
    </row>
    <row r="1428" spans="2:47" s="1" customFormat="1" ht="19.5">
      <c r="B1428" s="18"/>
      <c r="D1428" s="107" t="s">
        <v>95</v>
      </c>
      <c r="F1428" s="108" t="s">
        <v>1589</v>
      </c>
      <c r="I1428" s="38"/>
      <c r="L1428" s="18"/>
      <c r="M1428" s="109"/>
      <c r="N1428" s="26"/>
      <c r="O1428" s="26"/>
      <c r="P1428" s="26"/>
      <c r="Q1428" s="26"/>
      <c r="R1428" s="26"/>
      <c r="S1428" s="26"/>
      <c r="T1428" s="27"/>
      <c r="AT1428" s="9" t="s">
        <v>95</v>
      </c>
      <c r="AU1428" s="9" t="s">
        <v>46</v>
      </c>
    </row>
    <row r="1429" spans="2:47" s="1" customFormat="1" ht="292.5">
      <c r="B1429" s="18"/>
      <c r="D1429" s="107" t="s">
        <v>239</v>
      </c>
      <c r="F1429" s="128" t="s">
        <v>834</v>
      </c>
      <c r="I1429" s="38"/>
      <c r="L1429" s="18"/>
      <c r="M1429" s="109"/>
      <c r="N1429" s="26"/>
      <c r="O1429" s="26"/>
      <c r="P1429" s="26"/>
      <c r="Q1429" s="26"/>
      <c r="R1429" s="26"/>
      <c r="S1429" s="26"/>
      <c r="T1429" s="27"/>
      <c r="AT1429" s="9" t="s">
        <v>239</v>
      </c>
      <c r="AU1429" s="9" t="s">
        <v>46</v>
      </c>
    </row>
    <row r="1430" spans="2:51" s="7" customFormat="1" ht="12">
      <c r="B1430" s="110"/>
      <c r="D1430" s="107" t="s">
        <v>97</v>
      </c>
      <c r="E1430" s="111" t="s">
        <v>0</v>
      </c>
      <c r="F1430" s="112" t="s">
        <v>1591</v>
      </c>
      <c r="H1430" s="113">
        <v>1</v>
      </c>
      <c r="I1430" s="114"/>
      <c r="L1430" s="110"/>
      <c r="M1430" s="115"/>
      <c r="N1430" s="116"/>
      <c r="O1430" s="116"/>
      <c r="P1430" s="116"/>
      <c r="Q1430" s="116"/>
      <c r="R1430" s="116"/>
      <c r="S1430" s="116"/>
      <c r="T1430" s="117"/>
      <c r="AT1430" s="111" t="s">
        <v>97</v>
      </c>
      <c r="AU1430" s="111" t="s">
        <v>46</v>
      </c>
      <c r="AV1430" s="7" t="s">
        <v>46</v>
      </c>
      <c r="AW1430" s="7" t="s">
        <v>22</v>
      </c>
      <c r="AX1430" s="7" t="s">
        <v>43</v>
      </c>
      <c r="AY1430" s="111" t="s">
        <v>86</v>
      </c>
    </row>
    <row r="1431" spans="2:65" s="1" customFormat="1" ht="36" customHeight="1">
      <c r="B1431" s="93"/>
      <c r="C1431" s="94" t="s">
        <v>1592</v>
      </c>
      <c r="D1431" s="94" t="s">
        <v>88</v>
      </c>
      <c r="E1431" s="95" t="s">
        <v>1344</v>
      </c>
      <c r="F1431" s="96" t="s">
        <v>1593</v>
      </c>
      <c r="G1431" s="97" t="s">
        <v>171</v>
      </c>
      <c r="H1431" s="98">
        <v>1</v>
      </c>
      <c r="I1431" s="99"/>
      <c r="J1431" s="100">
        <f>ROUND(I1431*H1431,2)</f>
        <v>0</v>
      </c>
      <c r="K1431" s="96" t="s">
        <v>0</v>
      </c>
      <c r="L1431" s="18"/>
      <c r="M1431" s="101" t="s">
        <v>0</v>
      </c>
      <c r="N1431" s="102" t="s">
        <v>30</v>
      </c>
      <c r="O1431" s="26"/>
      <c r="P1431" s="103">
        <f>O1431*H1431</f>
        <v>0</v>
      </c>
      <c r="Q1431" s="103">
        <v>0</v>
      </c>
      <c r="R1431" s="103">
        <f>Q1431*H1431</f>
        <v>0</v>
      </c>
      <c r="S1431" s="103">
        <v>0</v>
      </c>
      <c r="T1431" s="104">
        <f>S1431*H1431</f>
        <v>0</v>
      </c>
      <c r="AR1431" s="105" t="s">
        <v>176</v>
      </c>
      <c r="AT1431" s="105" t="s">
        <v>88</v>
      </c>
      <c r="AU1431" s="105" t="s">
        <v>46</v>
      </c>
      <c r="AY1431" s="9" t="s">
        <v>86</v>
      </c>
      <c r="BE1431" s="106">
        <f>IF(N1431="základní",J1431,0)</f>
        <v>0</v>
      </c>
      <c r="BF1431" s="106">
        <f>IF(N1431="snížená",J1431,0)</f>
        <v>0</v>
      </c>
      <c r="BG1431" s="106">
        <f>IF(N1431="zákl. přenesená",J1431,0)</f>
        <v>0</v>
      </c>
      <c r="BH1431" s="106">
        <f>IF(N1431="sníž. přenesená",J1431,0)</f>
        <v>0</v>
      </c>
      <c r="BI1431" s="106">
        <f>IF(N1431="nulová",J1431,0)</f>
        <v>0</v>
      </c>
      <c r="BJ1431" s="9" t="s">
        <v>44</v>
      </c>
      <c r="BK1431" s="106">
        <f>ROUND(I1431*H1431,2)</f>
        <v>0</v>
      </c>
      <c r="BL1431" s="9" t="s">
        <v>176</v>
      </c>
      <c r="BM1431" s="105" t="s">
        <v>1594</v>
      </c>
    </row>
    <row r="1432" spans="2:47" s="1" customFormat="1" ht="19.5">
      <c r="B1432" s="18"/>
      <c r="D1432" s="107" t="s">
        <v>95</v>
      </c>
      <c r="F1432" s="108" t="s">
        <v>1593</v>
      </c>
      <c r="I1432" s="38"/>
      <c r="L1432" s="18"/>
      <c r="M1432" s="109"/>
      <c r="N1432" s="26"/>
      <c r="O1432" s="26"/>
      <c r="P1432" s="26"/>
      <c r="Q1432" s="26"/>
      <c r="R1432" s="26"/>
      <c r="S1432" s="26"/>
      <c r="T1432" s="27"/>
      <c r="AT1432" s="9" t="s">
        <v>95</v>
      </c>
      <c r="AU1432" s="9" t="s">
        <v>46</v>
      </c>
    </row>
    <row r="1433" spans="2:47" s="1" customFormat="1" ht="292.5">
      <c r="B1433" s="18"/>
      <c r="D1433" s="107" t="s">
        <v>239</v>
      </c>
      <c r="F1433" s="128" t="s">
        <v>834</v>
      </c>
      <c r="I1433" s="38"/>
      <c r="L1433" s="18"/>
      <c r="M1433" s="109"/>
      <c r="N1433" s="26"/>
      <c r="O1433" s="26"/>
      <c r="P1433" s="26"/>
      <c r="Q1433" s="26"/>
      <c r="R1433" s="26"/>
      <c r="S1433" s="26"/>
      <c r="T1433" s="27"/>
      <c r="AT1433" s="9" t="s">
        <v>239</v>
      </c>
      <c r="AU1433" s="9" t="s">
        <v>46</v>
      </c>
    </row>
    <row r="1434" spans="2:51" s="7" customFormat="1" ht="12">
      <c r="B1434" s="110"/>
      <c r="D1434" s="107" t="s">
        <v>97</v>
      </c>
      <c r="E1434" s="111" t="s">
        <v>0</v>
      </c>
      <c r="F1434" s="112" t="s">
        <v>1595</v>
      </c>
      <c r="H1434" s="113">
        <v>1</v>
      </c>
      <c r="I1434" s="114"/>
      <c r="L1434" s="110"/>
      <c r="M1434" s="115"/>
      <c r="N1434" s="116"/>
      <c r="O1434" s="116"/>
      <c r="P1434" s="116"/>
      <c r="Q1434" s="116"/>
      <c r="R1434" s="116"/>
      <c r="S1434" s="116"/>
      <c r="T1434" s="117"/>
      <c r="AT1434" s="111" t="s">
        <v>97</v>
      </c>
      <c r="AU1434" s="111" t="s">
        <v>46</v>
      </c>
      <c r="AV1434" s="7" t="s">
        <v>46</v>
      </c>
      <c r="AW1434" s="7" t="s">
        <v>22</v>
      </c>
      <c r="AX1434" s="7" t="s">
        <v>43</v>
      </c>
      <c r="AY1434" s="111" t="s">
        <v>86</v>
      </c>
    </row>
    <row r="1435" spans="2:65" s="1" customFormat="1" ht="36" customHeight="1">
      <c r="B1435" s="93"/>
      <c r="C1435" s="94" t="s">
        <v>1596</v>
      </c>
      <c r="D1435" s="94" t="s">
        <v>88</v>
      </c>
      <c r="E1435" s="95" t="s">
        <v>1348</v>
      </c>
      <c r="F1435" s="96" t="s">
        <v>1597</v>
      </c>
      <c r="G1435" s="97" t="s">
        <v>171</v>
      </c>
      <c r="H1435" s="98">
        <v>1</v>
      </c>
      <c r="I1435" s="99"/>
      <c r="J1435" s="100">
        <f>ROUND(I1435*H1435,2)</f>
        <v>0</v>
      </c>
      <c r="K1435" s="96" t="s">
        <v>0</v>
      </c>
      <c r="L1435" s="18"/>
      <c r="M1435" s="101" t="s">
        <v>0</v>
      </c>
      <c r="N1435" s="102" t="s">
        <v>30</v>
      </c>
      <c r="O1435" s="26"/>
      <c r="P1435" s="103">
        <f>O1435*H1435</f>
        <v>0</v>
      </c>
      <c r="Q1435" s="103">
        <v>0</v>
      </c>
      <c r="R1435" s="103">
        <f>Q1435*H1435</f>
        <v>0</v>
      </c>
      <c r="S1435" s="103">
        <v>0</v>
      </c>
      <c r="T1435" s="104">
        <f>S1435*H1435</f>
        <v>0</v>
      </c>
      <c r="AR1435" s="105" t="s">
        <v>176</v>
      </c>
      <c r="AT1435" s="105" t="s">
        <v>88</v>
      </c>
      <c r="AU1435" s="105" t="s">
        <v>46</v>
      </c>
      <c r="AY1435" s="9" t="s">
        <v>86</v>
      </c>
      <c r="BE1435" s="106">
        <f>IF(N1435="základní",J1435,0)</f>
        <v>0</v>
      </c>
      <c r="BF1435" s="106">
        <f>IF(N1435="snížená",J1435,0)</f>
        <v>0</v>
      </c>
      <c r="BG1435" s="106">
        <f>IF(N1435="zákl. přenesená",J1435,0)</f>
        <v>0</v>
      </c>
      <c r="BH1435" s="106">
        <f>IF(N1435="sníž. přenesená",J1435,0)</f>
        <v>0</v>
      </c>
      <c r="BI1435" s="106">
        <f>IF(N1435="nulová",J1435,0)</f>
        <v>0</v>
      </c>
      <c r="BJ1435" s="9" t="s">
        <v>44</v>
      </c>
      <c r="BK1435" s="106">
        <f>ROUND(I1435*H1435,2)</f>
        <v>0</v>
      </c>
      <c r="BL1435" s="9" t="s">
        <v>176</v>
      </c>
      <c r="BM1435" s="105" t="s">
        <v>1598</v>
      </c>
    </row>
    <row r="1436" spans="2:47" s="1" customFormat="1" ht="19.5">
      <c r="B1436" s="18"/>
      <c r="D1436" s="107" t="s">
        <v>95</v>
      </c>
      <c r="F1436" s="108" t="s">
        <v>1597</v>
      </c>
      <c r="I1436" s="38"/>
      <c r="L1436" s="18"/>
      <c r="M1436" s="109"/>
      <c r="N1436" s="26"/>
      <c r="O1436" s="26"/>
      <c r="P1436" s="26"/>
      <c r="Q1436" s="26"/>
      <c r="R1436" s="26"/>
      <c r="S1436" s="26"/>
      <c r="T1436" s="27"/>
      <c r="AT1436" s="9" t="s">
        <v>95</v>
      </c>
      <c r="AU1436" s="9" t="s">
        <v>46</v>
      </c>
    </row>
    <row r="1437" spans="2:47" s="1" customFormat="1" ht="292.5">
      <c r="B1437" s="18"/>
      <c r="D1437" s="107" t="s">
        <v>239</v>
      </c>
      <c r="F1437" s="128" t="s">
        <v>834</v>
      </c>
      <c r="I1437" s="38"/>
      <c r="L1437" s="18"/>
      <c r="M1437" s="109"/>
      <c r="N1437" s="26"/>
      <c r="O1437" s="26"/>
      <c r="P1437" s="26"/>
      <c r="Q1437" s="26"/>
      <c r="R1437" s="26"/>
      <c r="S1437" s="26"/>
      <c r="T1437" s="27"/>
      <c r="AT1437" s="9" t="s">
        <v>239</v>
      </c>
      <c r="AU1437" s="9" t="s">
        <v>46</v>
      </c>
    </row>
    <row r="1438" spans="2:51" s="7" customFormat="1" ht="12">
      <c r="B1438" s="110"/>
      <c r="D1438" s="107" t="s">
        <v>97</v>
      </c>
      <c r="E1438" s="111" t="s">
        <v>0</v>
      </c>
      <c r="F1438" s="112" t="s">
        <v>1599</v>
      </c>
      <c r="H1438" s="113">
        <v>1</v>
      </c>
      <c r="I1438" s="114"/>
      <c r="L1438" s="110"/>
      <c r="M1438" s="115"/>
      <c r="N1438" s="116"/>
      <c r="O1438" s="116"/>
      <c r="P1438" s="116"/>
      <c r="Q1438" s="116"/>
      <c r="R1438" s="116"/>
      <c r="S1438" s="116"/>
      <c r="T1438" s="117"/>
      <c r="AT1438" s="111" t="s">
        <v>97</v>
      </c>
      <c r="AU1438" s="111" t="s">
        <v>46</v>
      </c>
      <c r="AV1438" s="7" t="s">
        <v>46</v>
      </c>
      <c r="AW1438" s="7" t="s">
        <v>22</v>
      </c>
      <c r="AX1438" s="7" t="s">
        <v>43</v>
      </c>
      <c r="AY1438" s="111" t="s">
        <v>86</v>
      </c>
    </row>
    <row r="1439" spans="2:65" s="1" customFormat="1" ht="36" customHeight="1">
      <c r="B1439" s="93"/>
      <c r="C1439" s="94" t="s">
        <v>1600</v>
      </c>
      <c r="D1439" s="94" t="s">
        <v>88</v>
      </c>
      <c r="E1439" s="95" t="s">
        <v>1352</v>
      </c>
      <c r="F1439" s="96" t="s">
        <v>1601</v>
      </c>
      <c r="G1439" s="97" t="s">
        <v>171</v>
      </c>
      <c r="H1439" s="98">
        <v>1</v>
      </c>
      <c r="I1439" s="99"/>
      <c r="J1439" s="100">
        <f>ROUND(I1439*H1439,2)</f>
        <v>0</v>
      </c>
      <c r="K1439" s="96" t="s">
        <v>0</v>
      </c>
      <c r="L1439" s="18"/>
      <c r="M1439" s="101" t="s">
        <v>0</v>
      </c>
      <c r="N1439" s="102" t="s">
        <v>30</v>
      </c>
      <c r="O1439" s="26"/>
      <c r="P1439" s="103">
        <f>O1439*H1439</f>
        <v>0</v>
      </c>
      <c r="Q1439" s="103">
        <v>0</v>
      </c>
      <c r="R1439" s="103">
        <f>Q1439*H1439</f>
        <v>0</v>
      </c>
      <c r="S1439" s="103">
        <v>0</v>
      </c>
      <c r="T1439" s="104">
        <f>S1439*H1439</f>
        <v>0</v>
      </c>
      <c r="AR1439" s="105" t="s">
        <v>176</v>
      </c>
      <c r="AT1439" s="105" t="s">
        <v>88</v>
      </c>
      <c r="AU1439" s="105" t="s">
        <v>46</v>
      </c>
      <c r="AY1439" s="9" t="s">
        <v>86</v>
      </c>
      <c r="BE1439" s="106">
        <f>IF(N1439="základní",J1439,0)</f>
        <v>0</v>
      </c>
      <c r="BF1439" s="106">
        <f>IF(N1439="snížená",J1439,0)</f>
        <v>0</v>
      </c>
      <c r="BG1439" s="106">
        <f>IF(N1439="zákl. přenesená",J1439,0)</f>
        <v>0</v>
      </c>
      <c r="BH1439" s="106">
        <f>IF(N1439="sníž. přenesená",J1439,0)</f>
        <v>0</v>
      </c>
      <c r="BI1439" s="106">
        <f>IF(N1439="nulová",J1439,0)</f>
        <v>0</v>
      </c>
      <c r="BJ1439" s="9" t="s">
        <v>44</v>
      </c>
      <c r="BK1439" s="106">
        <f>ROUND(I1439*H1439,2)</f>
        <v>0</v>
      </c>
      <c r="BL1439" s="9" t="s">
        <v>176</v>
      </c>
      <c r="BM1439" s="105" t="s">
        <v>1602</v>
      </c>
    </row>
    <row r="1440" spans="2:47" s="1" customFormat="1" ht="19.5">
      <c r="B1440" s="18"/>
      <c r="D1440" s="107" t="s">
        <v>95</v>
      </c>
      <c r="F1440" s="108" t="s">
        <v>1601</v>
      </c>
      <c r="I1440" s="38"/>
      <c r="L1440" s="18"/>
      <c r="M1440" s="109"/>
      <c r="N1440" s="26"/>
      <c r="O1440" s="26"/>
      <c r="P1440" s="26"/>
      <c r="Q1440" s="26"/>
      <c r="R1440" s="26"/>
      <c r="S1440" s="26"/>
      <c r="T1440" s="27"/>
      <c r="AT1440" s="9" t="s">
        <v>95</v>
      </c>
      <c r="AU1440" s="9" t="s">
        <v>46</v>
      </c>
    </row>
    <row r="1441" spans="2:47" s="1" customFormat="1" ht="292.5">
      <c r="B1441" s="18"/>
      <c r="D1441" s="107" t="s">
        <v>239</v>
      </c>
      <c r="F1441" s="128" t="s">
        <v>834</v>
      </c>
      <c r="I1441" s="38"/>
      <c r="L1441" s="18"/>
      <c r="M1441" s="109"/>
      <c r="N1441" s="26"/>
      <c r="O1441" s="26"/>
      <c r="P1441" s="26"/>
      <c r="Q1441" s="26"/>
      <c r="R1441" s="26"/>
      <c r="S1441" s="26"/>
      <c r="T1441" s="27"/>
      <c r="AT1441" s="9" t="s">
        <v>239</v>
      </c>
      <c r="AU1441" s="9" t="s">
        <v>46</v>
      </c>
    </row>
    <row r="1442" spans="2:51" s="7" customFormat="1" ht="12">
      <c r="B1442" s="110"/>
      <c r="D1442" s="107" t="s">
        <v>97</v>
      </c>
      <c r="E1442" s="111" t="s">
        <v>0</v>
      </c>
      <c r="F1442" s="112" t="s">
        <v>1603</v>
      </c>
      <c r="H1442" s="113">
        <v>1</v>
      </c>
      <c r="I1442" s="114"/>
      <c r="L1442" s="110"/>
      <c r="M1442" s="115"/>
      <c r="N1442" s="116"/>
      <c r="O1442" s="116"/>
      <c r="P1442" s="116"/>
      <c r="Q1442" s="116"/>
      <c r="R1442" s="116"/>
      <c r="S1442" s="116"/>
      <c r="T1442" s="117"/>
      <c r="AT1442" s="111" t="s">
        <v>97</v>
      </c>
      <c r="AU1442" s="111" t="s">
        <v>46</v>
      </c>
      <c r="AV1442" s="7" t="s">
        <v>46</v>
      </c>
      <c r="AW1442" s="7" t="s">
        <v>22</v>
      </c>
      <c r="AX1442" s="7" t="s">
        <v>43</v>
      </c>
      <c r="AY1442" s="111" t="s">
        <v>86</v>
      </c>
    </row>
    <row r="1443" spans="2:65" s="1" customFormat="1" ht="36" customHeight="1">
      <c r="B1443" s="93"/>
      <c r="C1443" s="94" t="s">
        <v>1604</v>
      </c>
      <c r="D1443" s="94" t="s">
        <v>88</v>
      </c>
      <c r="E1443" s="95" t="s">
        <v>1356</v>
      </c>
      <c r="F1443" s="96" t="s">
        <v>1605</v>
      </c>
      <c r="G1443" s="97" t="s">
        <v>171</v>
      </c>
      <c r="H1443" s="98">
        <v>1</v>
      </c>
      <c r="I1443" s="99"/>
      <c r="J1443" s="100">
        <f>ROUND(I1443*H1443,2)</f>
        <v>0</v>
      </c>
      <c r="K1443" s="96" t="s">
        <v>0</v>
      </c>
      <c r="L1443" s="18"/>
      <c r="M1443" s="101" t="s">
        <v>0</v>
      </c>
      <c r="N1443" s="102" t="s">
        <v>30</v>
      </c>
      <c r="O1443" s="26"/>
      <c r="P1443" s="103">
        <f>O1443*H1443</f>
        <v>0</v>
      </c>
      <c r="Q1443" s="103">
        <v>0</v>
      </c>
      <c r="R1443" s="103">
        <f>Q1443*H1443</f>
        <v>0</v>
      </c>
      <c r="S1443" s="103">
        <v>0</v>
      </c>
      <c r="T1443" s="104">
        <f>S1443*H1443</f>
        <v>0</v>
      </c>
      <c r="AR1443" s="105" t="s">
        <v>176</v>
      </c>
      <c r="AT1443" s="105" t="s">
        <v>88</v>
      </c>
      <c r="AU1443" s="105" t="s">
        <v>46</v>
      </c>
      <c r="AY1443" s="9" t="s">
        <v>86</v>
      </c>
      <c r="BE1443" s="106">
        <f>IF(N1443="základní",J1443,0)</f>
        <v>0</v>
      </c>
      <c r="BF1443" s="106">
        <f>IF(N1443="snížená",J1443,0)</f>
        <v>0</v>
      </c>
      <c r="BG1443" s="106">
        <f>IF(N1443="zákl. přenesená",J1443,0)</f>
        <v>0</v>
      </c>
      <c r="BH1443" s="106">
        <f>IF(N1443="sníž. přenesená",J1443,0)</f>
        <v>0</v>
      </c>
      <c r="BI1443" s="106">
        <f>IF(N1443="nulová",J1443,0)</f>
        <v>0</v>
      </c>
      <c r="BJ1443" s="9" t="s">
        <v>44</v>
      </c>
      <c r="BK1443" s="106">
        <f>ROUND(I1443*H1443,2)</f>
        <v>0</v>
      </c>
      <c r="BL1443" s="9" t="s">
        <v>176</v>
      </c>
      <c r="BM1443" s="105" t="s">
        <v>1606</v>
      </c>
    </row>
    <row r="1444" spans="2:47" s="1" customFormat="1" ht="19.5">
      <c r="B1444" s="18"/>
      <c r="D1444" s="107" t="s">
        <v>95</v>
      </c>
      <c r="F1444" s="108" t="s">
        <v>1605</v>
      </c>
      <c r="I1444" s="38"/>
      <c r="L1444" s="18"/>
      <c r="M1444" s="109"/>
      <c r="N1444" s="26"/>
      <c r="O1444" s="26"/>
      <c r="P1444" s="26"/>
      <c r="Q1444" s="26"/>
      <c r="R1444" s="26"/>
      <c r="S1444" s="26"/>
      <c r="T1444" s="27"/>
      <c r="AT1444" s="9" t="s">
        <v>95</v>
      </c>
      <c r="AU1444" s="9" t="s">
        <v>46</v>
      </c>
    </row>
    <row r="1445" spans="2:47" s="1" customFormat="1" ht="292.5">
      <c r="B1445" s="18"/>
      <c r="D1445" s="107" t="s">
        <v>239</v>
      </c>
      <c r="F1445" s="128" t="s">
        <v>834</v>
      </c>
      <c r="I1445" s="38"/>
      <c r="L1445" s="18"/>
      <c r="M1445" s="109"/>
      <c r="N1445" s="26"/>
      <c r="O1445" s="26"/>
      <c r="P1445" s="26"/>
      <c r="Q1445" s="26"/>
      <c r="R1445" s="26"/>
      <c r="S1445" s="26"/>
      <c r="T1445" s="27"/>
      <c r="AT1445" s="9" t="s">
        <v>239</v>
      </c>
      <c r="AU1445" s="9" t="s">
        <v>46</v>
      </c>
    </row>
    <row r="1446" spans="2:51" s="7" customFormat="1" ht="12">
      <c r="B1446" s="110"/>
      <c r="D1446" s="107" t="s">
        <v>97</v>
      </c>
      <c r="E1446" s="111" t="s">
        <v>0</v>
      </c>
      <c r="F1446" s="112" t="s">
        <v>1607</v>
      </c>
      <c r="H1446" s="113">
        <v>1</v>
      </c>
      <c r="I1446" s="114"/>
      <c r="L1446" s="110"/>
      <c r="M1446" s="115"/>
      <c r="N1446" s="116"/>
      <c r="O1446" s="116"/>
      <c r="P1446" s="116"/>
      <c r="Q1446" s="116"/>
      <c r="R1446" s="116"/>
      <c r="S1446" s="116"/>
      <c r="T1446" s="117"/>
      <c r="AT1446" s="111" t="s">
        <v>97</v>
      </c>
      <c r="AU1446" s="111" t="s">
        <v>46</v>
      </c>
      <c r="AV1446" s="7" t="s">
        <v>46</v>
      </c>
      <c r="AW1446" s="7" t="s">
        <v>22</v>
      </c>
      <c r="AX1446" s="7" t="s">
        <v>43</v>
      </c>
      <c r="AY1446" s="111" t="s">
        <v>86</v>
      </c>
    </row>
    <row r="1447" spans="2:65" s="1" customFormat="1" ht="36" customHeight="1">
      <c r="B1447" s="93"/>
      <c r="C1447" s="94" t="s">
        <v>1608</v>
      </c>
      <c r="D1447" s="94" t="s">
        <v>88</v>
      </c>
      <c r="E1447" s="95" t="s">
        <v>1360</v>
      </c>
      <c r="F1447" s="96" t="s">
        <v>1609</v>
      </c>
      <c r="G1447" s="97" t="s">
        <v>171</v>
      </c>
      <c r="H1447" s="98">
        <v>1</v>
      </c>
      <c r="I1447" s="99"/>
      <c r="J1447" s="100">
        <f>ROUND(I1447*H1447,2)</f>
        <v>0</v>
      </c>
      <c r="K1447" s="96" t="s">
        <v>0</v>
      </c>
      <c r="L1447" s="18"/>
      <c r="M1447" s="101" t="s">
        <v>0</v>
      </c>
      <c r="N1447" s="102" t="s">
        <v>30</v>
      </c>
      <c r="O1447" s="26"/>
      <c r="P1447" s="103">
        <f>O1447*H1447</f>
        <v>0</v>
      </c>
      <c r="Q1447" s="103">
        <v>0</v>
      </c>
      <c r="R1447" s="103">
        <f>Q1447*H1447</f>
        <v>0</v>
      </c>
      <c r="S1447" s="103">
        <v>0</v>
      </c>
      <c r="T1447" s="104">
        <f>S1447*H1447</f>
        <v>0</v>
      </c>
      <c r="AR1447" s="105" t="s">
        <v>176</v>
      </c>
      <c r="AT1447" s="105" t="s">
        <v>88</v>
      </c>
      <c r="AU1447" s="105" t="s">
        <v>46</v>
      </c>
      <c r="AY1447" s="9" t="s">
        <v>86</v>
      </c>
      <c r="BE1447" s="106">
        <f>IF(N1447="základní",J1447,0)</f>
        <v>0</v>
      </c>
      <c r="BF1447" s="106">
        <f>IF(N1447="snížená",J1447,0)</f>
        <v>0</v>
      </c>
      <c r="BG1447" s="106">
        <f>IF(N1447="zákl. přenesená",J1447,0)</f>
        <v>0</v>
      </c>
      <c r="BH1447" s="106">
        <f>IF(N1447="sníž. přenesená",J1447,0)</f>
        <v>0</v>
      </c>
      <c r="BI1447" s="106">
        <f>IF(N1447="nulová",J1447,0)</f>
        <v>0</v>
      </c>
      <c r="BJ1447" s="9" t="s">
        <v>44</v>
      </c>
      <c r="BK1447" s="106">
        <f>ROUND(I1447*H1447,2)</f>
        <v>0</v>
      </c>
      <c r="BL1447" s="9" t="s">
        <v>176</v>
      </c>
      <c r="BM1447" s="105" t="s">
        <v>1610</v>
      </c>
    </row>
    <row r="1448" spans="2:47" s="1" customFormat="1" ht="19.5">
      <c r="B1448" s="18"/>
      <c r="D1448" s="107" t="s">
        <v>95</v>
      </c>
      <c r="F1448" s="108" t="s">
        <v>1609</v>
      </c>
      <c r="I1448" s="38"/>
      <c r="L1448" s="18"/>
      <c r="M1448" s="109"/>
      <c r="N1448" s="26"/>
      <c r="O1448" s="26"/>
      <c r="P1448" s="26"/>
      <c r="Q1448" s="26"/>
      <c r="R1448" s="26"/>
      <c r="S1448" s="26"/>
      <c r="T1448" s="27"/>
      <c r="AT1448" s="9" t="s">
        <v>95</v>
      </c>
      <c r="AU1448" s="9" t="s">
        <v>46</v>
      </c>
    </row>
    <row r="1449" spans="2:47" s="1" customFormat="1" ht="292.5">
      <c r="B1449" s="18"/>
      <c r="D1449" s="107" t="s">
        <v>239</v>
      </c>
      <c r="F1449" s="128" t="s">
        <v>834</v>
      </c>
      <c r="I1449" s="38"/>
      <c r="L1449" s="18"/>
      <c r="M1449" s="109"/>
      <c r="N1449" s="26"/>
      <c r="O1449" s="26"/>
      <c r="P1449" s="26"/>
      <c r="Q1449" s="26"/>
      <c r="R1449" s="26"/>
      <c r="S1449" s="26"/>
      <c r="T1449" s="27"/>
      <c r="AT1449" s="9" t="s">
        <v>239</v>
      </c>
      <c r="AU1449" s="9" t="s">
        <v>46</v>
      </c>
    </row>
    <row r="1450" spans="2:51" s="7" customFormat="1" ht="12">
      <c r="B1450" s="110"/>
      <c r="D1450" s="107" t="s">
        <v>97</v>
      </c>
      <c r="E1450" s="111" t="s">
        <v>0</v>
      </c>
      <c r="F1450" s="112" t="s">
        <v>1611</v>
      </c>
      <c r="H1450" s="113">
        <v>1</v>
      </c>
      <c r="I1450" s="114"/>
      <c r="L1450" s="110"/>
      <c r="M1450" s="115"/>
      <c r="N1450" s="116"/>
      <c r="O1450" s="116"/>
      <c r="P1450" s="116"/>
      <c r="Q1450" s="116"/>
      <c r="R1450" s="116"/>
      <c r="S1450" s="116"/>
      <c r="T1450" s="117"/>
      <c r="AT1450" s="111" t="s">
        <v>97</v>
      </c>
      <c r="AU1450" s="111" t="s">
        <v>46</v>
      </c>
      <c r="AV1450" s="7" t="s">
        <v>46</v>
      </c>
      <c r="AW1450" s="7" t="s">
        <v>22</v>
      </c>
      <c r="AX1450" s="7" t="s">
        <v>43</v>
      </c>
      <c r="AY1450" s="111" t="s">
        <v>86</v>
      </c>
    </row>
    <row r="1451" spans="2:65" s="1" customFormat="1" ht="36" customHeight="1">
      <c r="B1451" s="93"/>
      <c r="C1451" s="94" t="s">
        <v>1612</v>
      </c>
      <c r="D1451" s="94" t="s">
        <v>88</v>
      </c>
      <c r="E1451" s="95" t="s">
        <v>1364</v>
      </c>
      <c r="F1451" s="96" t="s">
        <v>1613</v>
      </c>
      <c r="G1451" s="97" t="s">
        <v>171</v>
      </c>
      <c r="H1451" s="98">
        <v>1</v>
      </c>
      <c r="I1451" s="99"/>
      <c r="J1451" s="100">
        <f>ROUND(I1451*H1451,2)</f>
        <v>0</v>
      </c>
      <c r="K1451" s="96" t="s">
        <v>0</v>
      </c>
      <c r="L1451" s="18"/>
      <c r="M1451" s="101" t="s">
        <v>0</v>
      </c>
      <c r="N1451" s="102" t="s">
        <v>30</v>
      </c>
      <c r="O1451" s="26"/>
      <c r="P1451" s="103">
        <f>O1451*H1451</f>
        <v>0</v>
      </c>
      <c r="Q1451" s="103">
        <v>0</v>
      </c>
      <c r="R1451" s="103">
        <f>Q1451*H1451</f>
        <v>0</v>
      </c>
      <c r="S1451" s="103">
        <v>0</v>
      </c>
      <c r="T1451" s="104">
        <f>S1451*H1451</f>
        <v>0</v>
      </c>
      <c r="AR1451" s="105" t="s">
        <v>176</v>
      </c>
      <c r="AT1451" s="105" t="s">
        <v>88</v>
      </c>
      <c r="AU1451" s="105" t="s">
        <v>46</v>
      </c>
      <c r="AY1451" s="9" t="s">
        <v>86</v>
      </c>
      <c r="BE1451" s="106">
        <f>IF(N1451="základní",J1451,0)</f>
        <v>0</v>
      </c>
      <c r="BF1451" s="106">
        <f>IF(N1451="snížená",J1451,0)</f>
        <v>0</v>
      </c>
      <c r="BG1451" s="106">
        <f>IF(N1451="zákl. přenesená",J1451,0)</f>
        <v>0</v>
      </c>
      <c r="BH1451" s="106">
        <f>IF(N1451="sníž. přenesená",J1451,0)</f>
        <v>0</v>
      </c>
      <c r="BI1451" s="106">
        <f>IF(N1451="nulová",J1451,0)</f>
        <v>0</v>
      </c>
      <c r="BJ1451" s="9" t="s">
        <v>44</v>
      </c>
      <c r="BK1451" s="106">
        <f>ROUND(I1451*H1451,2)</f>
        <v>0</v>
      </c>
      <c r="BL1451" s="9" t="s">
        <v>176</v>
      </c>
      <c r="BM1451" s="105" t="s">
        <v>1614</v>
      </c>
    </row>
    <row r="1452" spans="2:47" s="1" customFormat="1" ht="19.5">
      <c r="B1452" s="18"/>
      <c r="D1452" s="107" t="s">
        <v>95</v>
      </c>
      <c r="F1452" s="108" t="s">
        <v>1613</v>
      </c>
      <c r="I1452" s="38"/>
      <c r="L1452" s="18"/>
      <c r="M1452" s="109"/>
      <c r="N1452" s="26"/>
      <c r="O1452" s="26"/>
      <c r="P1452" s="26"/>
      <c r="Q1452" s="26"/>
      <c r="R1452" s="26"/>
      <c r="S1452" s="26"/>
      <c r="T1452" s="27"/>
      <c r="AT1452" s="9" t="s">
        <v>95</v>
      </c>
      <c r="AU1452" s="9" t="s">
        <v>46</v>
      </c>
    </row>
    <row r="1453" spans="2:47" s="1" customFormat="1" ht="292.5">
      <c r="B1453" s="18"/>
      <c r="D1453" s="107" t="s">
        <v>239</v>
      </c>
      <c r="F1453" s="128" t="s">
        <v>834</v>
      </c>
      <c r="I1453" s="38"/>
      <c r="L1453" s="18"/>
      <c r="M1453" s="109"/>
      <c r="N1453" s="26"/>
      <c r="O1453" s="26"/>
      <c r="P1453" s="26"/>
      <c r="Q1453" s="26"/>
      <c r="R1453" s="26"/>
      <c r="S1453" s="26"/>
      <c r="T1453" s="27"/>
      <c r="AT1453" s="9" t="s">
        <v>239</v>
      </c>
      <c r="AU1453" s="9" t="s">
        <v>46</v>
      </c>
    </row>
    <row r="1454" spans="2:51" s="7" customFormat="1" ht="12">
      <c r="B1454" s="110"/>
      <c r="D1454" s="107" t="s">
        <v>97</v>
      </c>
      <c r="E1454" s="111" t="s">
        <v>0</v>
      </c>
      <c r="F1454" s="112" t="s">
        <v>1615</v>
      </c>
      <c r="H1454" s="113">
        <v>1</v>
      </c>
      <c r="I1454" s="114"/>
      <c r="L1454" s="110"/>
      <c r="M1454" s="115"/>
      <c r="N1454" s="116"/>
      <c r="O1454" s="116"/>
      <c r="P1454" s="116"/>
      <c r="Q1454" s="116"/>
      <c r="R1454" s="116"/>
      <c r="S1454" s="116"/>
      <c r="T1454" s="117"/>
      <c r="AT1454" s="111" t="s">
        <v>97</v>
      </c>
      <c r="AU1454" s="111" t="s">
        <v>46</v>
      </c>
      <c r="AV1454" s="7" t="s">
        <v>46</v>
      </c>
      <c r="AW1454" s="7" t="s">
        <v>22</v>
      </c>
      <c r="AX1454" s="7" t="s">
        <v>43</v>
      </c>
      <c r="AY1454" s="111" t="s">
        <v>86</v>
      </c>
    </row>
    <row r="1455" spans="2:65" s="1" customFormat="1" ht="36" customHeight="1">
      <c r="B1455" s="93"/>
      <c r="C1455" s="94" t="s">
        <v>1616</v>
      </c>
      <c r="D1455" s="94" t="s">
        <v>88</v>
      </c>
      <c r="E1455" s="95" t="s">
        <v>1368</v>
      </c>
      <c r="F1455" s="96" t="s">
        <v>1617</v>
      </c>
      <c r="G1455" s="97" t="s">
        <v>171</v>
      </c>
      <c r="H1455" s="98">
        <v>1</v>
      </c>
      <c r="I1455" s="99"/>
      <c r="J1455" s="100">
        <f>ROUND(I1455*H1455,2)</f>
        <v>0</v>
      </c>
      <c r="K1455" s="96" t="s">
        <v>0</v>
      </c>
      <c r="L1455" s="18"/>
      <c r="M1455" s="101" t="s">
        <v>0</v>
      </c>
      <c r="N1455" s="102" t="s">
        <v>30</v>
      </c>
      <c r="O1455" s="26"/>
      <c r="P1455" s="103">
        <f>O1455*H1455</f>
        <v>0</v>
      </c>
      <c r="Q1455" s="103">
        <v>0</v>
      </c>
      <c r="R1455" s="103">
        <f>Q1455*H1455</f>
        <v>0</v>
      </c>
      <c r="S1455" s="103">
        <v>0</v>
      </c>
      <c r="T1455" s="104">
        <f>S1455*H1455</f>
        <v>0</v>
      </c>
      <c r="AR1455" s="105" t="s">
        <v>176</v>
      </c>
      <c r="AT1455" s="105" t="s">
        <v>88</v>
      </c>
      <c r="AU1455" s="105" t="s">
        <v>46</v>
      </c>
      <c r="AY1455" s="9" t="s">
        <v>86</v>
      </c>
      <c r="BE1455" s="106">
        <f>IF(N1455="základní",J1455,0)</f>
        <v>0</v>
      </c>
      <c r="BF1455" s="106">
        <f>IF(N1455="snížená",J1455,0)</f>
        <v>0</v>
      </c>
      <c r="BG1455" s="106">
        <f>IF(N1455="zákl. přenesená",J1455,0)</f>
        <v>0</v>
      </c>
      <c r="BH1455" s="106">
        <f>IF(N1455="sníž. přenesená",J1455,0)</f>
        <v>0</v>
      </c>
      <c r="BI1455" s="106">
        <f>IF(N1455="nulová",J1455,0)</f>
        <v>0</v>
      </c>
      <c r="BJ1455" s="9" t="s">
        <v>44</v>
      </c>
      <c r="BK1455" s="106">
        <f>ROUND(I1455*H1455,2)</f>
        <v>0</v>
      </c>
      <c r="BL1455" s="9" t="s">
        <v>176</v>
      </c>
      <c r="BM1455" s="105" t="s">
        <v>1618</v>
      </c>
    </row>
    <row r="1456" spans="2:47" s="1" customFormat="1" ht="19.5">
      <c r="B1456" s="18"/>
      <c r="D1456" s="107" t="s">
        <v>95</v>
      </c>
      <c r="F1456" s="108" t="s">
        <v>1617</v>
      </c>
      <c r="I1456" s="38"/>
      <c r="L1456" s="18"/>
      <c r="M1456" s="109"/>
      <c r="N1456" s="26"/>
      <c r="O1456" s="26"/>
      <c r="P1456" s="26"/>
      <c r="Q1456" s="26"/>
      <c r="R1456" s="26"/>
      <c r="S1456" s="26"/>
      <c r="T1456" s="27"/>
      <c r="AT1456" s="9" t="s">
        <v>95</v>
      </c>
      <c r="AU1456" s="9" t="s">
        <v>46</v>
      </c>
    </row>
    <row r="1457" spans="2:47" s="1" customFormat="1" ht="292.5">
      <c r="B1457" s="18"/>
      <c r="D1457" s="107" t="s">
        <v>239</v>
      </c>
      <c r="F1457" s="128" t="s">
        <v>834</v>
      </c>
      <c r="I1457" s="38"/>
      <c r="L1457" s="18"/>
      <c r="M1457" s="109"/>
      <c r="N1457" s="26"/>
      <c r="O1457" s="26"/>
      <c r="P1457" s="26"/>
      <c r="Q1457" s="26"/>
      <c r="R1457" s="26"/>
      <c r="S1457" s="26"/>
      <c r="T1457" s="27"/>
      <c r="AT1457" s="9" t="s">
        <v>239</v>
      </c>
      <c r="AU1457" s="9" t="s">
        <v>46</v>
      </c>
    </row>
    <row r="1458" spans="2:51" s="7" customFormat="1" ht="12">
      <c r="B1458" s="110"/>
      <c r="D1458" s="107" t="s">
        <v>97</v>
      </c>
      <c r="E1458" s="111" t="s">
        <v>0</v>
      </c>
      <c r="F1458" s="112" t="s">
        <v>1619</v>
      </c>
      <c r="H1458" s="113">
        <v>1</v>
      </c>
      <c r="I1458" s="114"/>
      <c r="L1458" s="110"/>
      <c r="M1458" s="115"/>
      <c r="N1458" s="116"/>
      <c r="O1458" s="116"/>
      <c r="P1458" s="116"/>
      <c r="Q1458" s="116"/>
      <c r="R1458" s="116"/>
      <c r="S1458" s="116"/>
      <c r="T1458" s="117"/>
      <c r="AT1458" s="111" t="s">
        <v>97</v>
      </c>
      <c r="AU1458" s="111" t="s">
        <v>46</v>
      </c>
      <c r="AV1458" s="7" t="s">
        <v>46</v>
      </c>
      <c r="AW1458" s="7" t="s">
        <v>22</v>
      </c>
      <c r="AX1458" s="7" t="s">
        <v>43</v>
      </c>
      <c r="AY1458" s="111" t="s">
        <v>86</v>
      </c>
    </row>
    <row r="1459" spans="2:65" s="1" customFormat="1" ht="36" customHeight="1">
      <c r="B1459" s="93"/>
      <c r="C1459" s="94" t="s">
        <v>1620</v>
      </c>
      <c r="D1459" s="94" t="s">
        <v>88</v>
      </c>
      <c r="E1459" s="95" t="s">
        <v>1372</v>
      </c>
      <c r="F1459" s="96" t="s">
        <v>1621</v>
      </c>
      <c r="G1459" s="97" t="s">
        <v>171</v>
      </c>
      <c r="H1459" s="98">
        <v>1</v>
      </c>
      <c r="I1459" s="99"/>
      <c r="J1459" s="100">
        <f>ROUND(I1459*H1459,2)</f>
        <v>0</v>
      </c>
      <c r="K1459" s="96" t="s">
        <v>0</v>
      </c>
      <c r="L1459" s="18"/>
      <c r="M1459" s="101" t="s">
        <v>0</v>
      </c>
      <c r="N1459" s="102" t="s">
        <v>30</v>
      </c>
      <c r="O1459" s="26"/>
      <c r="P1459" s="103">
        <f>O1459*H1459</f>
        <v>0</v>
      </c>
      <c r="Q1459" s="103">
        <v>0</v>
      </c>
      <c r="R1459" s="103">
        <f>Q1459*H1459</f>
        <v>0</v>
      </c>
      <c r="S1459" s="103">
        <v>0</v>
      </c>
      <c r="T1459" s="104">
        <f>S1459*H1459</f>
        <v>0</v>
      </c>
      <c r="AR1459" s="105" t="s">
        <v>176</v>
      </c>
      <c r="AT1459" s="105" t="s">
        <v>88</v>
      </c>
      <c r="AU1459" s="105" t="s">
        <v>46</v>
      </c>
      <c r="AY1459" s="9" t="s">
        <v>86</v>
      </c>
      <c r="BE1459" s="106">
        <f>IF(N1459="základní",J1459,0)</f>
        <v>0</v>
      </c>
      <c r="BF1459" s="106">
        <f>IF(N1459="snížená",J1459,0)</f>
        <v>0</v>
      </c>
      <c r="BG1459" s="106">
        <f>IF(N1459="zákl. přenesená",J1459,0)</f>
        <v>0</v>
      </c>
      <c r="BH1459" s="106">
        <f>IF(N1459="sníž. přenesená",J1459,0)</f>
        <v>0</v>
      </c>
      <c r="BI1459" s="106">
        <f>IF(N1459="nulová",J1459,0)</f>
        <v>0</v>
      </c>
      <c r="BJ1459" s="9" t="s">
        <v>44</v>
      </c>
      <c r="BK1459" s="106">
        <f>ROUND(I1459*H1459,2)</f>
        <v>0</v>
      </c>
      <c r="BL1459" s="9" t="s">
        <v>176</v>
      </c>
      <c r="BM1459" s="105" t="s">
        <v>1622</v>
      </c>
    </row>
    <row r="1460" spans="2:47" s="1" customFormat="1" ht="19.5">
      <c r="B1460" s="18"/>
      <c r="D1460" s="107" t="s">
        <v>95</v>
      </c>
      <c r="F1460" s="108" t="s">
        <v>1621</v>
      </c>
      <c r="I1460" s="38"/>
      <c r="L1460" s="18"/>
      <c r="M1460" s="109"/>
      <c r="N1460" s="26"/>
      <c r="O1460" s="26"/>
      <c r="P1460" s="26"/>
      <c r="Q1460" s="26"/>
      <c r="R1460" s="26"/>
      <c r="S1460" s="26"/>
      <c r="T1460" s="27"/>
      <c r="AT1460" s="9" t="s">
        <v>95</v>
      </c>
      <c r="AU1460" s="9" t="s">
        <v>46</v>
      </c>
    </row>
    <row r="1461" spans="2:47" s="1" customFormat="1" ht="292.5">
      <c r="B1461" s="18"/>
      <c r="D1461" s="107" t="s">
        <v>239</v>
      </c>
      <c r="F1461" s="128" t="s">
        <v>834</v>
      </c>
      <c r="I1461" s="38"/>
      <c r="L1461" s="18"/>
      <c r="M1461" s="109"/>
      <c r="N1461" s="26"/>
      <c r="O1461" s="26"/>
      <c r="P1461" s="26"/>
      <c r="Q1461" s="26"/>
      <c r="R1461" s="26"/>
      <c r="S1461" s="26"/>
      <c r="T1461" s="27"/>
      <c r="AT1461" s="9" t="s">
        <v>239</v>
      </c>
      <c r="AU1461" s="9" t="s">
        <v>46</v>
      </c>
    </row>
    <row r="1462" spans="2:51" s="7" customFormat="1" ht="12">
      <c r="B1462" s="110"/>
      <c r="D1462" s="107" t="s">
        <v>97</v>
      </c>
      <c r="E1462" s="111" t="s">
        <v>0</v>
      </c>
      <c r="F1462" s="112" t="s">
        <v>1623</v>
      </c>
      <c r="H1462" s="113">
        <v>1</v>
      </c>
      <c r="I1462" s="114"/>
      <c r="L1462" s="110"/>
      <c r="M1462" s="115"/>
      <c r="N1462" s="116"/>
      <c r="O1462" s="116"/>
      <c r="P1462" s="116"/>
      <c r="Q1462" s="116"/>
      <c r="R1462" s="116"/>
      <c r="S1462" s="116"/>
      <c r="T1462" s="117"/>
      <c r="AT1462" s="111" t="s">
        <v>97</v>
      </c>
      <c r="AU1462" s="111" t="s">
        <v>46</v>
      </c>
      <c r="AV1462" s="7" t="s">
        <v>46</v>
      </c>
      <c r="AW1462" s="7" t="s">
        <v>22</v>
      </c>
      <c r="AX1462" s="7" t="s">
        <v>43</v>
      </c>
      <c r="AY1462" s="111" t="s">
        <v>86</v>
      </c>
    </row>
    <row r="1463" spans="2:65" s="1" customFormat="1" ht="36" customHeight="1">
      <c r="B1463" s="93"/>
      <c r="C1463" s="94" t="s">
        <v>1624</v>
      </c>
      <c r="D1463" s="94" t="s">
        <v>88</v>
      </c>
      <c r="E1463" s="95" t="s">
        <v>1376</v>
      </c>
      <c r="F1463" s="96" t="s">
        <v>1625</v>
      </c>
      <c r="G1463" s="97" t="s">
        <v>171</v>
      </c>
      <c r="H1463" s="98">
        <v>1</v>
      </c>
      <c r="I1463" s="99"/>
      <c r="J1463" s="100">
        <f>ROUND(I1463*H1463,2)</f>
        <v>0</v>
      </c>
      <c r="K1463" s="96" t="s">
        <v>0</v>
      </c>
      <c r="L1463" s="18"/>
      <c r="M1463" s="101" t="s">
        <v>0</v>
      </c>
      <c r="N1463" s="102" t="s">
        <v>30</v>
      </c>
      <c r="O1463" s="26"/>
      <c r="P1463" s="103">
        <f>O1463*H1463</f>
        <v>0</v>
      </c>
      <c r="Q1463" s="103">
        <v>0</v>
      </c>
      <c r="R1463" s="103">
        <f>Q1463*H1463</f>
        <v>0</v>
      </c>
      <c r="S1463" s="103">
        <v>0</v>
      </c>
      <c r="T1463" s="104">
        <f>S1463*H1463</f>
        <v>0</v>
      </c>
      <c r="AR1463" s="105" t="s">
        <v>176</v>
      </c>
      <c r="AT1463" s="105" t="s">
        <v>88</v>
      </c>
      <c r="AU1463" s="105" t="s">
        <v>46</v>
      </c>
      <c r="AY1463" s="9" t="s">
        <v>86</v>
      </c>
      <c r="BE1463" s="106">
        <f>IF(N1463="základní",J1463,0)</f>
        <v>0</v>
      </c>
      <c r="BF1463" s="106">
        <f>IF(N1463="snížená",J1463,0)</f>
        <v>0</v>
      </c>
      <c r="BG1463" s="106">
        <f>IF(N1463="zákl. přenesená",J1463,0)</f>
        <v>0</v>
      </c>
      <c r="BH1463" s="106">
        <f>IF(N1463="sníž. přenesená",J1463,0)</f>
        <v>0</v>
      </c>
      <c r="BI1463" s="106">
        <f>IF(N1463="nulová",J1463,0)</f>
        <v>0</v>
      </c>
      <c r="BJ1463" s="9" t="s">
        <v>44</v>
      </c>
      <c r="BK1463" s="106">
        <f>ROUND(I1463*H1463,2)</f>
        <v>0</v>
      </c>
      <c r="BL1463" s="9" t="s">
        <v>176</v>
      </c>
      <c r="BM1463" s="105" t="s">
        <v>1626</v>
      </c>
    </row>
    <row r="1464" spans="2:47" s="1" customFormat="1" ht="19.5">
      <c r="B1464" s="18"/>
      <c r="D1464" s="107" t="s">
        <v>95</v>
      </c>
      <c r="F1464" s="108" t="s">
        <v>1625</v>
      </c>
      <c r="I1464" s="38"/>
      <c r="L1464" s="18"/>
      <c r="M1464" s="109"/>
      <c r="N1464" s="26"/>
      <c r="O1464" s="26"/>
      <c r="P1464" s="26"/>
      <c r="Q1464" s="26"/>
      <c r="R1464" s="26"/>
      <c r="S1464" s="26"/>
      <c r="T1464" s="27"/>
      <c r="AT1464" s="9" t="s">
        <v>95</v>
      </c>
      <c r="AU1464" s="9" t="s">
        <v>46</v>
      </c>
    </row>
    <row r="1465" spans="2:47" s="1" customFormat="1" ht="292.5">
      <c r="B1465" s="18"/>
      <c r="D1465" s="107" t="s">
        <v>239</v>
      </c>
      <c r="F1465" s="128" t="s">
        <v>834</v>
      </c>
      <c r="I1465" s="38"/>
      <c r="L1465" s="18"/>
      <c r="M1465" s="109"/>
      <c r="N1465" s="26"/>
      <c r="O1465" s="26"/>
      <c r="P1465" s="26"/>
      <c r="Q1465" s="26"/>
      <c r="R1465" s="26"/>
      <c r="S1465" s="26"/>
      <c r="T1465" s="27"/>
      <c r="AT1465" s="9" t="s">
        <v>239</v>
      </c>
      <c r="AU1465" s="9" t="s">
        <v>46</v>
      </c>
    </row>
    <row r="1466" spans="2:51" s="7" customFormat="1" ht="12">
      <c r="B1466" s="110"/>
      <c r="D1466" s="107" t="s">
        <v>97</v>
      </c>
      <c r="E1466" s="111" t="s">
        <v>0</v>
      </c>
      <c r="F1466" s="112" t="s">
        <v>1627</v>
      </c>
      <c r="H1466" s="113">
        <v>1</v>
      </c>
      <c r="I1466" s="114"/>
      <c r="L1466" s="110"/>
      <c r="M1466" s="115"/>
      <c r="N1466" s="116"/>
      <c r="O1466" s="116"/>
      <c r="P1466" s="116"/>
      <c r="Q1466" s="116"/>
      <c r="R1466" s="116"/>
      <c r="S1466" s="116"/>
      <c r="T1466" s="117"/>
      <c r="AT1466" s="111" t="s">
        <v>97</v>
      </c>
      <c r="AU1466" s="111" t="s">
        <v>46</v>
      </c>
      <c r="AV1466" s="7" t="s">
        <v>46</v>
      </c>
      <c r="AW1466" s="7" t="s">
        <v>22</v>
      </c>
      <c r="AX1466" s="7" t="s">
        <v>43</v>
      </c>
      <c r="AY1466" s="111" t="s">
        <v>86</v>
      </c>
    </row>
    <row r="1467" spans="2:65" s="1" customFormat="1" ht="36" customHeight="1">
      <c r="B1467" s="93"/>
      <c r="C1467" s="94" t="s">
        <v>1628</v>
      </c>
      <c r="D1467" s="94" t="s">
        <v>88</v>
      </c>
      <c r="E1467" s="95" t="s">
        <v>1380</v>
      </c>
      <c r="F1467" s="96" t="s">
        <v>1629</v>
      </c>
      <c r="G1467" s="97" t="s">
        <v>171</v>
      </c>
      <c r="H1467" s="98">
        <v>1</v>
      </c>
      <c r="I1467" s="99"/>
      <c r="J1467" s="100">
        <f>ROUND(I1467*H1467,2)</f>
        <v>0</v>
      </c>
      <c r="K1467" s="96" t="s">
        <v>0</v>
      </c>
      <c r="L1467" s="18"/>
      <c r="M1467" s="101" t="s">
        <v>0</v>
      </c>
      <c r="N1467" s="102" t="s">
        <v>30</v>
      </c>
      <c r="O1467" s="26"/>
      <c r="P1467" s="103">
        <f>O1467*H1467</f>
        <v>0</v>
      </c>
      <c r="Q1467" s="103">
        <v>0</v>
      </c>
      <c r="R1467" s="103">
        <f>Q1467*H1467</f>
        <v>0</v>
      </c>
      <c r="S1467" s="103">
        <v>0</v>
      </c>
      <c r="T1467" s="104">
        <f>S1467*H1467</f>
        <v>0</v>
      </c>
      <c r="AR1467" s="105" t="s">
        <v>176</v>
      </c>
      <c r="AT1467" s="105" t="s">
        <v>88</v>
      </c>
      <c r="AU1467" s="105" t="s">
        <v>46</v>
      </c>
      <c r="AY1467" s="9" t="s">
        <v>86</v>
      </c>
      <c r="BE1467" s="106">
        <f>IF(N1467="základní",J1467,0)</f>
        <v>0</v>
      </c>
      <c r="BF1467" s="106">
        <f>IF(N1467="snížená",J1467,0)</f>
        <v>0</v>
      </c>
      <c r="BG1467" s="106">
        <f>IF(N1467="zákl. přenesená",J1467,0)</f>
        <v>0</v>
      </c>
      <c r="BH1467" s="106">
        <f>IF(N1467="sníž. přenesená",J1467,0)</f>
        <v>0</v>
      </c>
      <c r="BI1467" s="106">
        <f>IF(N1467="nulová",J1467,0)</f>
        <v>0</v>
      </c>
      <c r="BJ1467" s="9" t="s">
        <v>44</v>
      </c>
      <c r="BK1467" s="106">
        <f>ROUND(I1467*H1467,2)</f>
        <v>0</v>
      </c>
      <c r="BL1467" s="9" t="s">
        <v>176</v>
      </c>
      <c r="BM1467" s="105" t="s">
        <v>1630</v>
      </c>
    </row>
    <row r="1468" spans="2:47" s="1" customFormat="1" ht="19.5">
      <c r="B1468" s="18"/>
      <c r="D1468" s="107" t="s">
        <v>95</v>
      </c>
      <c r="F1468" s="108" t="s">
        <v>1629</v>
      </c>
      <c r="I1468" s="38"/>
      <c r="L1468" s="18"/>
      <c r="M1468" s="109"/>
      <c r="N1468" s="26"/>
      <c r="O1468" s="26"/>
      <c r="P1468" s="26"/>
      <c r="Q1468" s="26"/>
      <c r="R1468" s="26"/>
      <c r="S1468" s="26"/>
      <c r="T1468" s="27"/>
      <c r="AT1468" s="9" t="s">
        <v>95</v>
      </c>
      <c r="AU1468" s="9" t="s">
        <v>46</v>
      </c>
    </row>
    <row r="1469" spans="2:47" s="1" customFormat="1" ht="292.5">
      <c r="B1469" s="18"/>
      <c r="D1469" s="107" t="s">
        <v>239</v>
      </c>
      <c r="F1469" s="128" t="s">
        <v>834</v>
      </c>
      <c r="I1469" s="38"/>
      <c r="L1469" s="18"/>
      <c r="M1469" s="109"/>
      <c r="N1469" s="26"/>
      <c r="O1469" s="26"/>
      <c r="P1469" s="26"/>
      <c r="Q1469" s="26"/>
      <c r="R1469" s="26"/>
      <c r="S1469" s="26"/>
      <c r="T1469" s="27"/>
      <c r="AT1469" s="9" t="s">
        <v>239</v>
      </c>
      <c r="AU1469" s="9" t="s">
        <v>46</v>
      </c>
    </row>
    <row r="1470" spans="2:51" s="7" customFormat="1" ht="12">
      <c r="B1470" s="110"/>
      <c r="D1470" s="107" t="s">
        <v>97</v>
      </c>
      <c r="E1470" s="111" t="s">
        <v>0</v>
      </c>
      <c r="F1470" s="112" t="s">
        <v>1631</v>
      </c>
      <c r="H1470" s="113">
        <v>1</v>
      </c>
      <c r="I1470" s="114"/>
      <c r="L1470" s="110"/>
      <c r="M1470" s="115"/>
      <c r="N1470" s="116"/>
      <c r="O1470" s="116"/>
      <c r="P1470" s="116"/>
      <c r="Q1470" s="116"/>
      <c r="R1470" s="116"/>
      <c r="S1470" s="116"/>
      <c r="T1470" s="117"/>
      <c r="AT1470" s="111" t="s">
        <v>97</v>
      </c>
      <c r="AU1470" s="111" t="s">
        <v>46</v>
      </c>
      <c r="AV1470" s="7" t="s">
        <v>46</v>
      </c>
      <c r="AW1470" s="7" t="s">
        <v>22</v>
      </c>
      <c r="AX1470" s="7" t="s">
        <v>43</v>
      </c>
      <c r="AY1470" s="111" t="s">
        <v>86</v>
      </c>
    </row>
    <row r="1471" spans="2:65" s="1" customFormat="1" ht="36" customHeight="1">
      <c r="B1471" s="93"/>
      <c r="C1471" s="94" t="s">
        <v>1632</v>
      </c>
      <c r="D1471" s="94" t="s">
        <v>88</v>
      </c>
      <c r="E1471" s="95" t="s">
        <v>1384</v>
      </c>
      <c r="F1471" s="96" t="s">
        <v>1633</v>
      </c>
      <c r="G1471" s="97" t="s">
        <v>171</v>
      </c>
      <c r="H1471" s="98">
        <v>1</v>
      </c>
      <c r="I1471" s="99"/>
      <c r="J1471" s="100">
        <f>ROUND(I1471*H1471,2)</f>
        <v>0</v>
      </c>
      <c r="K1471" s="96" t="s">
        <v>0</v>
      </c>
      <c r="L1471" s="18"/>
      <c r="M1471" s="101" t="s">
        <v>0</v>
      </c>
      <c r="N1471" s="102" t="s">
        <v>30</v>
      </c>
      <c r="O1471" s="26"/>
      <c r="P1471" s="103">
        <f>O1471*H1471</f>
        <v>0</v>
      </c>
      <c r="Q1471" s="103">
        <v>0</v>
      </c>
      <c r="R1471" s="103">
        <f>Q1471*H1471</f>
        <v>0</v>
      </c>
      <c r="S1471" s="103">
        <v>0</v>
      </c>
      <c r="T1471" s="104">
        <f>S1471*H1471</f>
        <v>0</v>
      </c>
      <c r="AR1471" s="105" t="s">
        <v>176</v>
      </c>
      <c r="AT1471" s="105" t="s">
        <v>88</v>
      </c>
      <c r="AU1471" s="105" t="s">
        <v>46</v>
      </c>
      <c r="AY1471" s="9" t="s">
        <v>86</v>
      </c>
      <c r="BE1471" s="106">
        <f>IF(N1471="základní",J1471,0)</f>
        <v>0</v>
      </c>
      <c r="BF1471" s="106">
        <f>IF(N1471="snížená",J1471,0)</f>
        <v>0</v>
      </c>
      <c r="BG1471" s="106">
        <f>IF(N1471="zákl. přenesená",J1471,0)</f>
        <v>0</v>
      </c>
      <c r="BH1471" s="106">
        <f>IF(N1471="sníž. přenesená",J1471,0)</f>
        <v>0</v>
      </c>
      <c r="BI1471" s="106">
        <f>IF(N1471="nulová",J1471,0)</f>
        <v>0</v>
      </c>
      <c r="BJ1471" s="9" t="s">
        <v>44</v>
      </c>
      <c r="BK1471" s="106">
        <f>ROUND(I1471*H1471,2)</f>
        <v>0</v>
      </c>
      <c r="BL1471" s="9" t="s">
        <v>176</v>
      </c>
      <c r="BM1471" s="105" t="s">
        <v>1634</v>
      </c>
    </row>
    <row r="1472" spans="2:47" s="1" customFormat="1" ht="19.5">
      <c r="B1472" s="18"/>
      <c r="D1472" s="107" t="s">
        <v>95</v>
      </c>
      <c r="F1472" s="108" t="s">
        <v>1633</v>
      </c>
      <c r="I1472" s="38"/>
      <c r="L1472" s="18"/>
      <c r="M1472" s="109"/>
      <c r="N1472" s="26"/>
      <c r="O1472" s="26"/>
      <c r="P1472" s="26"/>
      <c r="Q1472" s="26"/>
      <c r="R1472" s="26"/>
      <c r="S1472" s="26"/>
      <c r="T1472" s="27"/>
      <c r="AT1472" s="9" t="s">
        <v>95</v>
      </c>
      <c r="AU1472" s="9" t="s">
        <v>46</v>
      </c>
    </row>
    <row r="1473" spans="2:47" s="1" customFormat="1" ht="292.5">
      <c r="B1473" s="18"/>
      <c r="D1473" s="107" t="s">
        <v>239</v>
      </c>
      <c r="F1473" s="128" t="s">
        <v>834</v>
      </c>
      <c r="I1473" s="38"/>
      <c r="L1473" s="18"/>
      <c r="M1473" s="109"/>
      <c r="N1473" s="26"/>
      <c r="O1473" s="26"/>
      <c r="P1473" s="26"/>
      <c r="Q1473" s="26"/>
      <c r="R1473" s="26"/>
      <c r="S1473" s="26"/>
      <c r="T1473" s="27"/>
      <c r="AT1473" s="9" t="s">
        <v>239</v>
      </c>
      <c r="AU1473" s="9" t="s">
        <v>46</v>
      </c>
    </row>
    <row r="1474" spans="2:51" s="7" customFormat="1" ht="12">
      <c r="B1474" s="110"/>
      <c r="D1474" s="107" t="s">
        <v>97</v>
      </c>
      <c r="E1474" s="111" t="s">
        <v>0</v>
      </c>
      <c r="F1474" s="112" t="s">
        <v>1635</v>
      </c>
      <c r="H1474" s="113">
        <v>1</v>
      </c>
      <c r="I1474" s="114"/>
      <c r="L1474" s="110"/>
      <c r="M1474" s="115"/>
      <c r="N1474" s="116"/>
      <c r="O1474" s="116"/>
      <c r="P1474" s="116"/>
      <c r="Q1474" s="116"/>
      <c r="R1474" s="116"/>
      <c r="S1474" s="116"/>
      <c r="T1474" s="117"/>
      <c r="AT1474" s="111" t="s">
        <v>97</v>
      </c>
      <c r="AU1474" s="111" t="s">
        <v>46</v>
      </c>
      <c r="AV1474" s="7" t="s">
        <v>46</v>
      </c>
      <c r="AW1474" s="7" t="s">
        <v>22</v>
      </c>
      <c r="AX1474" s="7" t="s">
        <v>43</v>
      </c>
      <c r="AY1474" s="111" t="s">
        <v>86</v>
      </c>
    </row>
    <row r="1475" spans="2:65" s="1" customFormat="1" ht="36" customHeight="1">
      <c r="B1475" s="93"/>
      <c r="C1475" s="94" t="s">
        <v>1636</v>
      </c>
      <c r="D1475" s="94" t="s">
        <v>88</v>
      </c>
      <c r="E1475" s="95" t="s">
        <v>1388</v>
      </c>
      <c r="F1475" s="96" t="s">
        <v>1637</v>
      </c>
      <c r="G1475" s="97" t="s">
        <v>171</v>
      </c>
      <c r="H1475" s="98">
        <v>1</v>
      </c>
      <c r="I1475" s="99"/>
      <c r="J1475" s="100">
        <f>ROUND(I1475*H1475,2)</f>
        <v>0</v>
      </c>
      <c r="K1475" s="96" t="s">
        <v>0</v>
      </c>
      <c r="L1475" s="18"/>
      <c r="M1475" s="101" t="s">
        <v>0</v>
      </c>
      <c r="N1475" s="102" t="s">
        <v>30</v>
      </c>
      <c r="O1475" s="26"/>
      <c r="P1475" s="103">
        <f>O1475*H1475</f>
        <v>0</v>
      </c>
      <c r="Q1475" s="103">
        <v>0</v>
      </c>
      <c r="R1475" s="103">
        <f>Q1475*H1475</f>
        <v>0</v>
      </c>
      <c r="S1475" s="103">
        <v>0</v>
      </c>
      <c r="T1475" s="104">
        <f>S1475*H1475</f>
        <v>0</v>
      </c>
      <c r="AR1475" s="105" t="s">
        <v>176</v>
      </c>
      <c r="AT1475" s="105" t="s">
        <v>88</v>
      </c>
      <c r="AU1475" s="105" t="s">
        <v>46</v>
      </c>
      <c r="AY1475" s="9" t="s">
        <v>86</v>
      </c>
      <c r="BE1475" s="106">
        <f>IF(N1475="základní",J1475,0)</f>
        <v>0</v>
      </c>
      <c r="BF1475" s="106">
        <f>IF(N1475="snížená",J1475,0)</f>
        <v>0</v>
      </c>
      <c r="BG1475" s="106">
        <f>IF(N1475="zákl. přenesená",J1475,0)</f>
        <v>0</v>
      </c>
      <c r="BH1475" s="106">
        <f>IF(N1475="sníž. přenesená",J1475,0)</f>
        <v>0</v>
      </c>
      <c r="BI1475" s="106">
        <f>IF(N1475="nulová",J1475,0)</f>
        <v>0</v>
      </c>
      <c r="BJ1475" s="9" t="s">
        <v>44</v>
      </c>
      <c r="BK1475" s="106">
        <f>ROUND(I1475*H1475,2)</f>
        <v>0</v>
      </c>
      <c r="BL1475" s="9" t="s">
        <v>176</v>
      </c>
      <c r="BM1475" s="105" t="s">
        <v>1638</v>
      </c>
    </row>
    <row r="1476" spans="2:47" s="1" customFormat="1" ht="19.5">
      <c r="B1476" s="18"/>
      <c r="D1476" s="107" t="s">
        <v>95</v>
      </c>
      <c r="F1476" s="108" t="s">
        <v>1637</v>
      </c>
      <c r="I1476" s="38"/>
      <c r="L1476" s="18"/>
      <c r="M1476" s="109"/>
      <c r="N1476" s="26"/>
      <c r="O1476" s="26"/>
      <c r="P1476" s="26"/>
      <c r="Q1476" s="26"/>
      <c r="R1476" s="26"/>
      <c r="S1476" s="26"/>
      <c r="T1476" s="27"/>
      <c r="AT1476" s="9" t="s">
        <v>95</v>
      </c>
      <c r="AU1476" s="9" t="s">
        <v>46</v>
      </c>
    </row>
    <row r="1477" spans="2:47" s="1" customFormat="1" ht="292.5">
      <c r="B1477" s="18"/>
      <c r="D1477" s="107" t="s">
        <v>239</v>
      </c>
      <c r="F1477" s="128" t="s">
        <v>834</v>
      </c>
      <c r="I1477" s="38"/>
      <c r="L1477" s="18"/>
      <c r="M1477" s="109"/>
      <c r="N1477" s="26"/>
      <c r="O1477" s="26"/>
      <c r="P1477" s="26"/>
      <c r="Q1477" s="26"/>
      <c r="R1477" s="26"/>
      <c r="S1477" s="26"/>
      <c r="T1477" s="27"/>
      <c r="AT1477" s="9" t="s">
        <v>239</v>
      </c>
      <c r="AU1477" s="9" t="s">
        <v>46</v>
      </c>
    </row>
    <row r="1478" spans="2:51" s="7" customFormat="1" ht="12">
      <c r="B1478" s="110"/>
      <c r="D1478" s="107" t="s">
        <v>97</v>
      </c>
      <c r="E1478" s="111" t="s">
        <v>0</v>
      </c>
      <c r="F1478" s="112" t="s">
        <v>1639</v>
      </c>
      <c r="H1478" s="113">
        <v>1</v>
      </c>
      <c r="I1478" s="114"/>
      <c r="L1478" s="110"/>
      <c r="M1478" s="115"/>
      <c r="N1478" s="116"/>
      <c r="O1478" s="116"/>
      <c r="P1478" s="116"/>
      <c r="Q1478" s="116"/>
      <c r="R1478" s="116"/>
      <c r="S1478" s="116"/>
      <c r="T1478" s="117"/>
      <c r="AT1478" s="111" t="s">
        <v>97</v>
      </c>
      <c r="AU1478" s="111" t="s">
        <v>46</v>
      </c>
      <c r="AV1478" s="7" t="s">
        <v>46</v>
      </c>
      <c r="AW1478" s="7" t="s">
        <v>22</v>
      </c>
      <c r="AX1478" s="7" t="s">
        <v>43</v>
      </c>
      <c r="AY1478" s="111" t="s">
        <v>86</v>
      </c>
    </row>
    <row r="1479" spans="2:65" s="1" customFormat="1" ht="36" customHeight="1">
      <c r="B1479" s="93"/>
      <c r="C1479" s="94" t="s">
        <v>1640</v>
      </c>
      <c r="D1479" s="94" t="s">
        <v>88</v>
      </c>
      <c r="E1479" s="95" t="s">
        <v>1392</v>
      </c>
      <c r="F1479" s="96" t="s">
        <v>1641</v>
      </c>
      <c r="G1479" s="97" t="s">
        <v>171</v>
      </c>
      <c r="H1479" s="98">
        <v>1</v>
      </c>
      <c r="I1479" s="99"/>
      <c r="J1479" s="100">
        <f>ROUND(I1479*H1479,2)</f>
        <v>0</v>
      </c>
      <c r="K1479" s="96" t="s">
        <v>0</v>
      </c>
      <c r="L1479" s="18"/>
      <c r="M1479" s="101" t="s">
        <v>0</v>
      </c>
      <c r="N1479" s="102" t="s">
        <v>30</v>
      </c>
      <c r="O1479" s="26"/>
      <c r="P1479" s="103">
        <f>O1479*H1479</f>
        <v>0</v>
      </c>
      <c r="Q1479" s="103">
        <v>0</v>
      </c>
      <c r="R1479" s="103">
        <f>Q1479*H1479</f>
        <v>0</v>
      </c>
      <c r="S1479" s="103">
        <v>0</v>
      </c>
      <c r="T1479" s="104">
        <f>S1479*H1479</f>
        <v>0</v>
      </c>
      <c r="AR1479" s="105" t="s">
        <v>176</v>
      </c>
      <c r="AT1479" s="105" t="s">
        <v>88</v>
      </c>
      <c r="AU1479" s="105" t="s">
        <v>46</v>
      </c>
      <c r="AY1479" s="9" t="s">
        <v>86</v>
      </c>
      <c r="BE1479" s="106">
        <f>IF(N1479="základní",J1479,0)</f>
        <v>0</v>
      </c>
      <c r="BF1479" s="106">
        <f>IF(N1479="snížená",J1479,0)</f>
        <v>0</v>
      </c>
      <c r="BG1479" s="106">
        <f>IF(N1479="zákl. přenesená",J1479,0)</f>
        <v>0</v>
      </c>
      <c r="BH1479" s="106">
        <f>IF(N1479="sníž. přenesená",J1479,0)</f>
        <v>0</v>
      </c>
      <c r="BI1479" s="106">
        <f>IF(N1479="nulová",J1479,0)</f>
        <v>0</v>
      </c>
      <c r="BJ1479" s="9" t="s">
        <v>44</v>
      </c>
      <c r="BK1479" s="106">
        <f>ROUND(I1479*H1479,2)</f>
        <v>0</v>
      </c>
      <c r="BL1479" s="9" t="s">
        <v>176</v>
      </c>
      <c r="BM1479" s="105" t="s">
        <v>1642</v>
      </c>
    </row>
    <row r="1480" spans="2:47" s="1" customFormat="1" ht="19.5">
      <c r="B1480" s="18"/>
      <c r="D1480" s="107" t="s">
        <v>95</v>
      </c>
      <c r="F1480" s="108" t="s">
        <v>1641</v>
      </c>
      <c r="I1480" s="38"/>
      <c r="L1480" s="18"/>
      <c r="M1480" s="109"/>
      <c r="N1480" s="26"/>
      <c r="O1480" s="26"/>
      <c r="P1480" s="26"/>
      <c r="Q1480" s="26"/>
      <c r="R1480" s="26"/>
      <c r="S1480" s="26"/>
      <c r="T1480" s="27"/>
      <c r="AT1480" s="9" t="s">
        <v>95</v>
      </c>
      <c r="AU1480" s="9" t="s">
        <v>46</v>
      </c>
    </row>
    <row r="1481" spans="2:47" s="1" customFormat="1" ht="292.5">
      <c r="B1481" s="18"/>
      <c r="D1481" s="107" t="s">
        <v>239</v>
      </c>
      <c r="F1481" s="128" t="s">
        <v>834</v>
      </c>
      <c r="I1481" s="38"/>
      <c r="L1481" s="18"/>
      <c r="M1481" s="109"/>
      <c r="N1481" s="26"/>
      <c r="O1481" s="26"/>
      <c r="P1481" s="26"/>
      <c r="Q1481" s="26"/>
      <c r="R1481" s="26"/>
      <c r="S1481" s="26"/>
      <c r="T1481" s="27"/>
      <c r="AT1481" s="9" t="s">
        <v>239</v>
      </c>
      <c r="AU1481" s="9" t="s">
        <v>46</v>
      </c>
    </row>
    <row r="1482" spans="2:51" s="7" customFormat="1" ht="12">
      <c r="B1482" s="110"/>
      <c r="D1482" s="107" t="s">
        <v>97</v>
      </c>
      <c r="E1482" s="111" t="s">
        <v>0</v>
      </c>
      <c r="F1482" s="112" t="s">
        <v>1643</v>
      </c>
      <c r="H1482" s="113">
        <v>1</v>
      </c>
      <c r="I1482" s="114"/>
      <c r="L1482" s="110"/>
      <c r="M1482" s="115"/>
      <c r="N1482" s="116"/>
      <c r="O1482" s="116"/>
      <c r="P1482" s="116"/>
      <c r="Q1482" s="116"/>
      <c r="R1482" s="116"/>
      <c r="S1482" s="116"/>
      <c r="T1482" s="117"/>
      <c r="AT1482" s="111" t="s">
        <v>97</v>
      </c>
      <c r="AU1482" s="111" t="s">
        <v>46</v>
      </c>
      <c r="AV1482" s="7" t="s">
        <v>46</v>
      </c>
      <c r="AW1482" s="7" t="s">
        <v>22</v>
      </c>
      <c r="AX1482" s="7" t="s">
        <v>43</v>
      </c>
      <c r="AY1482" s="111" t="s">
        <v>86</v>
      </c>
    </row>
    <row r="1483" spans="2:65" s="1" customFormat="1" ht="36" customHeight="1">
      <c r="B1483" s="93"/>
      <c r="C1483" s="94" t="s">
        <v>1644</v>
      </c>
      <c r="D1483" s="94" t="s">
        <v>88</v>
      </c>
      <c r="E1483" s="95" t="s">
        <v>1396</v>
      </c>
      <c r="F1483" s="96" t="s">
        <v>1645</v>
      </c>
      <c r="G1483" s="97" t="s">
        <v>171</v>
      </c>
      <c r="H1483" s="98">
        <v>1</v>
      </c>
      <c r="I1483" s="99"/>
      <c r="J1483" s="100">
        <f>ROUND(I1483*H1483,2)</f>
        <v>0</v>
      </c>
      <c r="K1483" s="96" t="s">
        <v>0</v>
      </c>
      <c r="L1483" s="18"/>
      <c r="M1483" s="101" t="s">
        <v>0</v>
      </c>
      <c r="N1483" s="102" t="s">
        <v>30</v>
      </c>
      <c r="O1483" s="26"/>
      <c r="P1483" s="103">
        <f>O1483*H1483</f>
        <v>0</v>
      </c>
      <c r="Q1483" s="103">
        <v>0</v>
      </c>
      <c r="R1483" s="103">
        <f>Q1483*H1483</f>
        <v>0</v>
      </c>
      <c r="S1483" s="103">
        <v>0</v>
      </c>
      <c r="T1483" s="104">
        <f>S1483*H1483</f>
        <v>0</v>
      </c>
      <c r="AR1483" s="105" t="s">
        <v>176</v>
      </c>
      <c r="AT1483" s="105" t="s">
        <v>88</v>
      </c>
      <c r="AU1483" s="105" t="s">
        <v>46</v>
      </c>
      <c r="AY1483" s="9" t="s">
        <v>86</v>
      </c>
      <c r="BE1483" s="106">
        <f>IF(N1483="základní",J1483,0)</f>
        <v>0</v>
      </c>
      <c r="BF1483" s="106">
        <f>IF(N1483="snížená",J1483,0)</f>
        <v>0</v>
      </c>
      <c r="BG1483" s="106">
        <f>IF(N1483="zákl. přenesená",J1483,0)</f>
        <v>0</v>
      </c>
      <c r="BH1483" s="106">
        <f>IF(N1483="sníž. přenesená",J1483,0)</f>
        <v>0</v>
      </c>
      <c r="BI1483" s="106">
        <f>IF(N1483="nulová",J1483,0)</f>
        <v>0</v>
      </c>
      <c r="BJ1483" s="9" t="s">
        <v>44</v>
      </c>
      <c r="BK1483" s="106">
        <f>ROUND(I1483*H1483,2)</f>
        <v>0</v>
      </c>
      <c r="BL1483" s="9" t="s">
        <v>176</v>
      </c>
      <c r="BM1483" s="105" t="s">
        <v>1646</v>
      </c>
    </row>
    <row r="1484" spans="2:47" s="1" customFormat="1" ht="19.5">
      <c r="B1484" s="18"/>
      <c r="D1484" s="107" t="s">
        <v>95</v>
      </c>
      <c r="F1484" s="108" t="s">
        <v>1645</v>
      </c>
      <c r="I1484" s="38"/>
      <c r="L1484" s="18"/>
      <c r="M1484" s="109"/>
      <c r="N1484" s="26"/>
      <c r="O1484" s="26"/>
      <c r="P1484" s="26"/>
      <c r="Q1484" s="26"/>
      <c r="R1484" s="26"/>
      <c r="S1484" s="26"/>
      <c r="T1484" s="27"/>
      <c r="AT1484" s="9" t="s">
        <v>95</v>
      </c>
      <c r="AU1484" s="9" t="s">
        <v>46</v>
      </c>
    </row>
    <row r="1485" spans="2:47" s="1" customFormat="1" ht="292.5">
      <c r="B1485" s="18"/>
      <c r="D1485" s="107" t="s">
        <v>239</v>
      </c>
      <c r="F1485" s="128" t="s">
        <v>834</v>
      </c>
      <c r="I1485" s="38"/>
      <c r="L1485" s="18"/>
      <c r="M1485" s="109"/>
      <c r="N1485" s="26"/>
      <c r="O1485" s="26"/>
      <c r="P1485" s="26"/>
      <c r="Q1485" s="26"/>
      <c r="R1485" s="26"/>
      <c r="S1485" s="26"/>
      <c r="T1485" s="27"/>
      <c r="AT1485" s="9" t="s">
        <v>239</v>
      </c>
      <c r="AU1485" s="9" t="s">
        <v>46</v>
      </c>
    </row>
    <row r="1486" spans="2:51" s="7" customFormat="1" ht="12">
      <c r="B1486" s="110"/>
      <c r="D1486" s="107" t="s">
        <v>97</v>
      </c>
      <c r="E1486" s="111" t="s">
        <v>0</v>
      </c>
      <c r="F1486" s="112" t="s">
        <v>1647</v>
      </c>
      <c r="H1486" s="113">
        <v>1</v>
      </c>
      <c r="I1486" s="114"/>
      <c r="L1486" s="110"/>
      <c r="M1486" s="115"/>
      <c r="N1486" s="116"/>
      <c r="O1486" s="116"/>
      <c r="P1486" s="116"/>
      <c r="Q1486" s="116"/>
      <c r="R1486" s="116"/>
      <c r="S1486" s="116"/>
      <c r="T1486" s="117"/>
      <c r="AT1486" s="111" t="s">
        <v>97</v>
      </c>
      <c r="AU1486" s="111" t="s">
        <v>46</v>
      </c>
      <c r="AV1486" s="7" t="s">
        <v>46</v>
      </c>
      <c r="AW1486" s="7" t="s">
        <v>22</v>
      </c>
      <c r="AX1486" s="7" t="s">
        <v>43</v>
      </c>
      <c r="AY1486" s="111" t="s">
        <v>86</v>
      </c>
    </row>
    <row r="1487" spans="2:65" s="1" customFormat="1" ht="36" customHeight="1">
      <c r="B1487" s="93"/>
      <c r="C1487" s="94" t="s">
        <v>1648</v>
      </c>
      <c r="D1487" s="94" t="s">
        <v>88</v>
      </c>
      <c r="E1487" s="95" t="s">
        <v>1400</v>
      </c>
      <c r="F1487" s="96" t="s">
        <v>1649</v>
      </c>
      <c r="G1487" s="97" t="s">
        <v>171</v>
      </c>
      <c r="H1487" s="98">
        <v>1</v>
      </c>
      <c r="I1487" s="99"/>
      <c r="J1487" s="100">
        <f>ROUND(I1487*H1487,2)</f>
        <v>0</v>
      </c>
      <c r="K1487" s="96" t="s">
        <v>0</v>
      </c>
      <c r="L1487" s="18"/>
      <c r="M1487" s="101" t="s">
        <v>0</v>
      </c>
      <c r="N1487" s="102" t="s">
        <v>30</v>
      </c>
      <c r="O1487" s="26"/>
      <c r="P1487" s="103">
        <f>O1487*H1487</f>
        <v>0</v>
      </c>
      <c r="Q1487" s="103">
        <v>0</v>
      </c>
      <c r="R1487" s="103">
        <f>Q1487*H1487</f>
        <v>0</v>
      </c>
      <c r="S1487" s="103">
        <v>0</v>
      </c>
      <c r="T1487" s="104">
        <f>S1487*H1487</f>
        <v>0</v>
      </c>
      <c r="AR1487" s="105" t="s">
        <v>176</v>
      </c>
      <c r="AT1487" s="105" t="s">
        <v>88</v>
      </c>
      <c r="AU1487" s="105" t="s">
        <v>46</v>
      </c>
      <c r="AY1487" s="9" t="s">
        <v>86</v>
      </c>
      <c r="BE1487" s="106">
        <f>IF(N1487="základní",J1487,0)</f>
        <v>0</v>
      </c>
      <c r="BF1487" s="106">
        <f>IF(N1487="snížená",J1487,0)</f>
        <v>0</v>
      </c>
      <c r="BG1487" s="106">
        <f>IF(N1487="zákl. přenesená",J1487,0)</f>
        <v>0</v>
      </c>
      <c r="BH1487" s="106">
        <f>IF(N1487="sníž. přenesená",J1487,0)</f>
        <v>0</v>
      </c>
      <c r="BI1487" s="106">
        <f>IF(N1487="nulová",J1487,0)</f>
        <v>0</v>
      </c>
      <c r="BJ1487" s="9" t="s">
        <v>44</v>
      </c>
      <c r="BK1487" s="106">
        <f>ROUND(I1487*H1487,2)</f>
        <v>0</v>
      </c>
      <c r="BL1487" s="9" t="s">
        <v>176</v>
      </c>
      <c r="BM1487" s="105" t="s">
        <v>1650</v>
      </c>
    </row>
    <row r="1488" spans="2:47" s="1" customFormat="1" ht="19.5">
      <c r="B1488" s="18"/>
      <c r="D1488" s="107" t="s">
        <v>95</v>
      </c>
      <c r="F1488" s="108" t="s">
        <v>1649</v>
      </c>
      <c r="I1488" s="38"/>
      <c r="L1488" s="18"/>
      <c r="M1488" s="109"/>
      <c r="N1488" s="26"/>
      <c r="O1488" s="26"/>
      <c r="P1488" s="26"/>
      <c r="Q1488" s="26"/>
      <c r="R1488" s="26"/>
      <c r="S1488" s="26"/>
      <c r="T1488" s="27"/>
      <c r="AT1488" s="9" t="s">
        <v>95</v>
      </c>
      <c r="AU1488" s="9" t="s">
        <v>46</v>
      </c>
    </row>
    <row r="1489" spans="2:47" s="1" customFormat="1" ht="292.5">
      <c r="B1489" s="18"/>
      <c r="D1489" s="107" t="s">
        <v>239</v>
      </c>
      <c r="F1489" s="128" t="s">
        <v>834</v>
      </c>
      <c r="I1489" s="38"/>
      <c r="L1489" s="18"/>
      <c r="M1489" s="109"/>
      <c r="N1489" s="26"/>
      <c r="O1489" s="26"/>
      <c r="P1489" s="26"/>
      <c r="Q1489" s="26"/>
      <c r="R1489" s="26"/>
      <c r="S1489" s="26"/>
      <c r="T1489" s="27"/>
      <c r="AT1489" s="9" t="s">
        <v>239</v>
      </c>
      <c r="AU1489" s="9" t="s">
        <v>46</v>
      </c>
    </row>
    <row r="1490" spans="2:51" s="7" customFormat="1" ht="12">
      <c r="B1490" s="110"/>
      <c r="D1490" s="107" t="s">
        <v>97</v>
      </c>
      <c r="E1490" s="111" t="s">
        <v>0</v>
      </c>
      <c r="F1490" s="112" t="s">
        <v>1651</v>
      </c>
      <c r="H1490" s="113">
        <v>1</v>
      </c>
      <c r="I1490" s="114"/>
      <c r="L1490" s="110"/>
      <c r="M1490" s="115"/>
      <c r="N1490" s="116"/>
      <c r="O1490" s="116"/>
      <c r="P1490" s="116"/>
      <c r="Q1490" s="116"/>
      <c r="R1490" s="116"/>
      <c r="S1490" s="116"/>
      <c r="T1490" s="117"/>
      <c r="AT1490" s="111" t="s">
        <v>97</v>
      </c>
      <c r="AU1490" s="111" t="s">
        <v>46</v>
      </c>
      <c r="AV1490" s="7" t="s">
        <v>46</v>
      </c>
      <c r="AW1490" s="7" t="s">
        <v>22</v>
      </c>
      <c r="AX1490" s="7" t="s">
        <v>43</v>
      </c>
      <c r="AY1490" s="111" t="s">
        <v>86</v>
      </c>
    </row>
    <row r="1491" spans="2:65" s="1" customFormat="1" ht="36" customHeight="1">
      <c r="B1491" s="93"/>
      <c r="C1491" s="94" t="s">
        <v>1652</v>
      </c>
      <c r="D1491" s="94" t="s">
        <v>88</v>
      </c>
      <c r="E1491" s="95" t="s">
        <v>1404</v>
      </c>
      <c r="F1491" s="96" t="s">
        <v>1653</v>
      </c>
      <c r="G1491" s="97" t="s">
        <v>171</v>
      </c>
      <c r="H1491" s="98">
        <v>1</v>
      </c>
      <c r="I1491" s="99"/>
      <c r="J1491" s="100">
        <f>ROUND(I1491*H1491,2)</f>
        <v>0</v>
      </c>
      <c r="K1491" s="96" t="s">
        <v>0</v>
      </c>
      <c r="L1491" s="18"/>
      <c r="M1491" s="101" t="s">
        <v>0</v>
      </c>
      <c r="N1491" s="102" t="s">
        <v>30</v>
      </c>
      <c r="O1491" s="26"/>
      <c r="P1491" s="103">
        <f>O1491*H1491</f>
        <v>0</v>
      </c>
      <c r="Q1491" s="103">
        <v>0</v>
      </c>
      <c r="R1491" s="103">
        <f>Q1491*H1491</f>
        <v>0</v>
      </c>
      <c r="S1491" s="103">
        <v>0</v>
      </c>
      <c r="T1491" s="104">
        <f>S1491*H1491</f>
        <v>0</v>
      </c>
      <c r="AR1491" s="105" t="s">
        <v>176</v>
      </c>
      <c r="AT1491" s="105" t="s">
        <v>88</v>
      </c>
      <c r="AU1491" s="105" t="s">
        <v>46</v>
      </c>
      <c r="AY1491" s="9" t="s">
        <v>86</v>
      </c>
      <c r="BE1491" s="106">
        <f>IF(N1491="základní",J1491,0)</f>
        <v>0</v>
      </c>
      <c r="BF1491" s="106">
        <f>IF(N1491="snížená",J1491,0)</f>
        <v>0</v>
      </c>
      <c r="BG1491" s="106">
        <f>IF(N1491="zákl. přenesená",J1491,0)</f>
        <v>0</v>
      </c>
      <c r="BH1491" s="106">
        <f>IF(N1491="sníž. přenesená",J1491,0)</f>
        <v>0</v>
      </c>
      <c r="BI1491" s="106">
        <f>IF(N1491="nulová",J1491,0)</f>
        <v>0</v>
      </c>
      <c r="BJ1491" s="9" t="s">
        <v>44</v>
      </c>
      <c r="BK1491" s="106">
        <f>ROUND(I1491*H1491,2)</f>
        <v>0</v>
      </c>
      <c r="BL1491" s="9" t="s">
        <v>176</v>
      </c>
      <c r="BM1491" s="105" t="s">
        <v>1654</v>
      </c>
    </row>
    <row r="1492" spans="2:47" s="1" customFormat="1" ht="19.5">
      <c r="B1492" s="18"/>
      <c r="D1492" s="107" t="s">
        <v>95</v>
      </c>
      <c r="F1492" s="108" t="s">
        <v>1653</v>
      </c>
      <c r="I1492" s="38"/>
      <c r="L1492" s="18"/>
      <c r="M1492" s="109"/>
      <c r="N1492" s="26"/>
      <c r="O1492" s="26"/>
      <c r="P1492" s="26"/>
      <c r="Q1492" s="26"/>
      <c r="R1492" s="26"/>
      <c r="S1492" s="26"/>
      <c r="T1492" s="27"/>
      <c r="AT1492" s="9" t="s">
        <v>95</v>
      </c>
      <c r="AU1492" s="9" t="s">
        <v>46</v>
      </c>
    </row>
    <row r="1493" spans="2:47" s="1" customFormat="1" ht="292.5">
      <c r="B1493" s="18"/>
      <c r="D1493" s="107" t="s">
        <v>239</v>
      </c>
      <c r="F1493" s="128" t="s">
        <v>834</v>
      </c>
      <c r="I1493" s="38"/>
      <c r="L1493" s="18"/>
      <c r="M1493" s="109"/>
      <c r="N1493" s="26"/>
      <c r="O1493" s="26"/>
      <c r="P1493" s="26"/>
      <c r="Q1493" s="26"/>
      <c r="R1493" s="26"/>
      <c r="S1493" s="26"/>
      <c r="T1493" s="27"/>
      <c r="AT1493" s="9" t="s">
        <v>239</v>
      </c>
      <c r="AU1493" s="9" t="s">
        <v>46</v>
      </c>
    </row>
    <row r="1494" spans="2:51" s="7" customFormat="1" ht="12">
      <c r="B1494" s="110"/>
      <c r="D1494" s="107" t="s">
        <v>97</v>
      </c>
      <c r="E1494" s="111" t="s">
        <v>0</v>
      </c>
      <c r="F1494" s="112" t="s">
        <v>1655</v>
      </c>
      <c r="H1494" s="113">
        <v>1</v>
      </c>
      <c r="I1494" s="114"/>
      <c r="L1494" s="110"/>
      <c r="M1494" s="115"/>
      <c r="N1494" s="116"/>
      <c r="O1494" s="116"/>
      <c r="P1494" s="116"/>
      <c r="Q1494" s="116"/>
      <c r="R1494" s="116"/>
      <c r="S1494" s="116"/>
      <c r="T1494" s="117"/>
      <c r="AT1494" s="111" t="s">
        <v>97</v>
      </c>
      <c r="AU1494" s="111" t="s">
        <v>46</v>
      </c>
      <c r="AV1494" s="7" t="s">
        <v>46</v>
      </c>
      <c r="AW1494" s="7" t="s">
        <v>22</v>
      </c>
      <c r="AX1494" s="7" t="s">
        <v>43</v>
      </c>
      <c r="AY1494" s="111" t="s">
        <v>86</v>
      </c>
    </row>
    <row r="1495" spans="2:65" s="1" customFormat="1" ht="36" customHeight="1">
      <c r="B1495" s="93"/>
      <c r="C1495" s="94" t="s">
        <v>1656</v>
      </c>
      <c r="D1495" s="94" t="s">
        <v>88</v>
      </c>
      <c r="E1495" s="95" t="s">
        <v>1408</v>
      </c>
      <c r="F1495" s="96" t="s">
        <v>1657</v>
      </c>
      <c r="G1495" s="97" t="s">
        <v>171</v>
      </c>
      <c r="H1495" s="98">
        <v>1</v>
      </c>
      <c r="I1495" s="99"/>
      <c r="J1495" s="100">
        <f>ROUND(I1495*H1495,2)</f>
        <v>0</v>
      </c>
      <c r="K1495" s="96" t="s">
        <v>0</v>
      </c>
      <c r="L1495" s="18"/>
      <c r="M1495" s="101" t="s">
        <v>0</v>
      </c>
      <c r="N1495" s="102" t="s">
        <v>30</v>
      </c>
      <c r="O1495" s="26"/>
      <c r="P1495" s="103">
        <f>O1495*H1495</f>
        <v>0</v>
      </c>
      <c r="Q1495" s="103">
        <v>0</v>
      </c>
      <c r="R1495" s="103">
        <f>Q1495*H1495</f>
        <v>0</v>
      </c>
      <c r="S1495" s="103">
        <v>0</v>
      </c>
      <c r="T1495" s="104">
        <f>S1495*H1495</f>
        <v>0</v>
      </c>
      <c r="AR1495" s="105" t="s">
        <v>176</v>
      </c>
      <c r="AT1495" s="105" t="s">
        <v>88</v>
      </c>
      <c r="AU1495" s="105" t="s">
        <v>46</v>
      </c>
      <c r="AY1495" s="9" t="s">
        <v>86</v>
      </c>
      <c r="BE1495" s="106">
        <f>IF(N1495="základní",J1495,0)</f>
        <v>0</v>
      </c>
      <c r="BF1495" s="106">
        <f>IF(N1495="snížená",J1495,0)</f>
        <v>0</v>
      </c>
      <c r="BG1495" s="106">
        <f>IF(N1495="zákl. přenesená",J1495,0)</f>
        <v>0</v>
      </c>
      <c r="BH1495" s="106">
        <f>IF(N1495="sníž. přenesená",J1495,0)</f>
        <v>0</v>
      </c>
      <c r="BI1495" s="106">
        <f>IF(N1495="nulová",J1495,0)</f>
        <v>0</v>
      </c>
      <c r="BJ1495" s="9" t="s">
        <v>44</v>
      </c>
      <c r="BK1495" s="106">
        <f>ROUND(I1495*H1495,2)</f>
        <v>0</v>
      </c>
      <c r="BL1495" s="9" t="s">
        <v>176</v>
      </c>
      <c r="BM1495" s="105" t="s">
        <v>1658</v>
      </c>
    </row>
    <row r="1496" spans="2:47" s="1" customFormat="1" ht="19.5">
      <c r="B1496" s="18"/>
      <c r="D1496" s="107" t="s">
        <v>95</v>
      </c>
      <c r="F1496" s="108" t="s">
        <v>1657</v>
      </c>
      <c r="I1496" s="38"/>
      <c r="L1496" s="18"/>
      <c r="M1496" s="109"/>
      <c r="N1496" s="26"/>
      <c r="O1496" s="26"/>
      <c r="P1496" s="26"/>
      <c r="Q1496" s="26"/>
      <c r="R1496" s="26"/>
      <c r="S1496" s="26"/>
      <c r="T1496" s="27"/>
      <c r="AT1496" s="9" t="s">
        <v>95</v>
      </c>
      <c r="AU1496" s="9" t="s">
        <v>46</v>
      </c>
    </row>
    <row r="1497" spans="2:47" s="1" customFormat="1" ht="292.5">
      <c r="B1497" s="18"/>
      <c r="D1497" s="107" t="s">
        <v>239</v>
      </c>
      <c r="F1497" s="128" t="s">
        <v>834</v>
      </c>
      <c r="I1497" s="38"/>
      <c r="L1497" s="18"/>
      <c r="M1497" s="109"/>
      <c r="N1497" s="26"/>
      <c r="O1497" s="26"/>
      <c r="P1497" s="26"/>
      <c r="Q1497" s="26"/>
      <c r="R1497" s="26"/>
      <c r="S1497" s="26"/>
      <c r="T1497" s="27"/>
      <c r="AT1497" s="9" t="s">
        <v>239</v>
      </c>
      <c r="AU1497" s="9" t="s">
        <v>46</v>
      </c>
    </row>
    <row r="1498" spans="2:51" s="7" customFormat="1" ht="12">
      <c r="B1498" s="110"/>
      <c r="D1498" s="107" t="s">
        <v>97</v>
      </c>
      <c r="E1498" s="111" t="s">
        <v>0</v>
      </c>
      <c r="F1498" s="112" t="s">
        <v>1659</v>
      </c>
      <c r="H1498" s="113">
        <v>1</v>
      </c>
      <c r="I1498" s="114"/>
      <c r="L1498" s="110"/>
      <c r="M1498" s="115"/>
      <c r="N1498" s="116"/>
      <c r="O1498" s="116"/>
      <c r="P1498" s="116"/>
      <c r="Q1498" s="116"/>
      <c r="R1498" s="116"/>
      <c r="S1498" s="116"/>
      <c r="T1498" s="117"/>
      <c r="AT1498" s="111" t="s">
        <v>97</v>
      </c>
      <c r="AU1498" s="111" t="s">
        <v>46</v>
      </c>
      <c r="AV1498" s="7" t="s">
        <v>46</v>
      </c>
      <c r="AW1498" s="7" t="s">
        <v>22</v>
      </c>
      <c r="AX1498" s="7" t="s">
        <v>43</v>
      </c>
      <c r="AY1498" s="111" t="s">
        <v>86</v>
      </c>
    </row>
    <row r="1499" spans="2:65" s="1" customFormat="1" ht="36" customHeight="1">
      <c r="B1499" s="93"/>
      <c r="C1499" s="94" t="s">
        <v>1660</v>
      </c>
      <c r="D1499" s="94" t="s">
        <v>88</v>
      </c>
      <c r="E1499" s="95" t="s">
        <v>1412</v>
      </c>
      <c r="F1499" s="96" t="s">
        <v>1661</v>
      </c>
      <c r="G1499" s="97" t="s">
        <v>171</v>
      </c>
      <c r="H1499" s="98">
        <v>1</v>
      </c>
      <c r="I1499" s="99"/>
      <c r="J1499" s="100">
        <f>ROUND(I1499*H1499,2)</f>
        <v>0</v>
      </c>
      <c r="K1499" s="96" t="s">
        <v>0</v>
      </c>
      <c r="L1499" s="18"/>
      <c r="M1499" s="101" t="s">
        <v>0</v>
      </c>
      <c r="N1499" s="102" t="s">
        <v>30</v>
      </c>
      <c r="O1499" s="26"/>
      <c r="P1499" s="103">
        <f>O1499*H1499</f>
        <v>0</v>
      </c>
      <c r="Q1499" s="103">
        <v>0</v>
      </c>
      <c r="R1499" s="103">
        <f>Q1499*H1499</f>
        <v>0</v>
      </c>
      <c r="S1499" s="103">
        <v>0</v>
      </c>
      <c r="T1499" s="104">
        <f>S1499*H1499</f>
        <v>0</v>
      </c>
      <c r="AR1499" s="105" t="s">
        <v>176</v>
      </c>
      <c r="AT1499" s="105" t="s">
        <v>88</v>
      </c>
      <c r="AU1499" s="105" t="s">
        <v>46</v>
      </c>
      <c r="AY1499" s="9" t="s">
        <v>86</v>
      </c>
      <c r="BE1499" s="106">
        <f>IF(N1499="základní",J1499,0)</f>
        <v>0</v>
      </c>
      <c r="BF1499" s="106">
        <f>IF(N1499="snížená",J1499,0)</f>
        <v>0</v>
      </c>
      <c r="BG1499" s="106">
        <f>IF(N1499="zákl. přenesená",J1499,0)</f>
        <v>0</v>
      </c>
      <c r="BH1499" s="106">
        <f>IF(N1499="sníž. přenesená",J1499,0)</f>
        <v>0</v>
      </c>
      <c r="BI1499" s="106">
        <f>IF(N1499="nulová",J1499,0)</f>
        <v>0</v>
      </c>
      <c r="BJ1499" s="9" t="s">
        <v>44</v>
      </c>
      <c r="BK1499" s="106">
        <f>ROUND(I1499*H1499,2)</f>
        <v>0</v>
      </c>
      <c r="BL1499" s="9" t="s">
        <v>176</v>
      </c>
      <c r="BM1499" s="105" t="s">
        <v>1662</v>
      </c>
    </row>
    <row r="1500" spans="2:47" s="1" customFormat="1" ht="19.5">
      <c r="B1500" s="18"/>
      <c r="D1500" s="107" t="s">
        <v>95</v>
      </c>
      <c r="F1500" s="108" t="s">
        <v>1661</v>
      </c>
      <c r="I1500" s="38"/>
      <c r="L1500" s="18"/>
      <c r="M1500" s="109"/>
      <c r="N1500" s="26"/>
      <c r="O1500" s="26"/>
      <c r="P1500" s="26"/>
      <c r="Q1500" s="26"/>
      <c r="R1500" s="26"/>
      <c r="S1500" s="26"/>
      <c r="T1500" s="27"/>
      <c r="AT1500" s="9" t="s">
        <v>95</v>
      </c>
      <c r="AU1500" s="9" t="s">
        <v>46</v>
      </c>
    </row>
    <row r="1501" spans="2:47" s="1" customFormat="1" ht="292.5">
      <c r="B1501" s="18"/>
      <c r="D1501" s="107" t="s">
        <v>239</v>
      </c>
      <c r="F1501" s="128" t="s">
        <v>834</v>
      </c>
      <c r="I1501" s="38"/>
      <c r="L1501" s="18"/>
      <c r="M1501" s="109"/>
      <c r="N1501" s="26"/>
      <c r="O1501" s="26"/>
      <c r="P1501" s="26"/>
      <c r="Q1501" s="26"/>
      <c r="R1501" s="26"/>
      <c r="S1501" s="26"/>
      <c r="T1501" s="27"/>
      <c r="AT1501" s="9" t="s">
        <v>239</v>
      </c>
      <c r="AU1501" s="9" t="s">
        <v>46</v>
      </c>
    </row>
    <row r="1502" spans="2:51" s="7" customFormat="1" ht="12">
      <c r="B1502" s="110"/>
      <c r="D1502" s="107" t="s">
        <v>97</v>
      </c>
      <c r="E1502" s="111" t="s">
        <v>0</v>
      </c>
      <c r="F1502" s="112" t="s">
        <v>1663</v>
      </c>
      <c r="H1502" s="113">
        <v>1</v>
      </c>
      <c r="I1502" s="114"/>
      <c r="L1502" s="110"/>
      <c r="M1502" s="115"/>
      <c r="N1502" s="116"/>
      <c r="O1502" s="116"/>
      <c r="P1502" s="116"/>
      <c r="Q1502" s="116"/>
      <c r="R1502" s="116"/>
      <c r="S1502" s="116"/>
      <c r="T1502" s="117"/>
      <c r="AT1502" s="111" t="s">
        <v>97</v>
      </c>
      <c r="AU1502" s="111" t="s">
        <v>46</v>
      </c>
      <c r="AV1502" s="7" t="s">
        <v>46</v>
      </c>
      <c r="AW1502" s="7" t="s">
        <v>22</v>
      </c>
      <c r="AX1502" s="7" t="s">
        <v>43</v>
      </c>
      <c r="AY1502" s="111" t="s">
        <v>86</v>
      </c>
    </row>
    <row r="1503" spans="2:65" s="1" customFormat="1" ht="36" customHeight="1">
      <c r="B1503" s="93"/>
      <c r="C1503" s="94" t="s">
        <v>1664</v>
      </c>
      <c r="D1503" s="94" t="s">
        <v>88</v>
      </c>
      <c r="E1503" s="95" t="s">
        <v>1416</v>
      </c>
      <c r="F1503" s="96" t="s">
        <v>1665</v>
      </c>
      <c r="G1503" s="97" t="s">
        <v>171</v>
      </c>
      <c r="H1503" s="98">
        <v>1</v>
      </c>
      <c r="I1503" s="99"/>
      <c r="J1503" s="100">
        <f>ROUND(I1503*H1503,2)</f>
        <v>0</v>
      </c>
      <c r="K1503" s="96" t="s">
        <v>0</v>
      </c>
      <c r="L1503" s="18"/>
      <c r="M1503" s="101" t="s">
        <v>0</v>
      </c>
      <c r="N1503" s="102" t="s">
        <v>30</v>
      </c>
      <c r="O1503" s="26"/>
      <c r="P1503" s="103">
        <f>O1503*H1503</f>
        <v>0</v>
      </c>
      <c r="Q1503" s="103">
        <v>0</v>
      </c>
      <c r="R1503" s="103">
        <f>Q1503*H1503</f>
        <v>0</v>
      </c>
      <c r="S1503" s="103">
        <v>0</v>
      </c>
      <c r="T1503" s="104">
        <f>S1503*H1503</f>
        <v>0</v>
      </c>
      <c r="AR1503" s="105" t="s">
        <v>176</v>
      </c>
      <c r="AT1503" s="105" t="s">
        <v>88</v>
      </c>
      <c r="AU1503" s="105" t="s">
        <v>46</v>
      </c>
      <c r="AY1503" s="9" t="s">
        <v>86</v>
      </c>
      <c r="BE1503" s="106">
        <f>IF(N1503="základní",J1503,0)</f>
        <v>0</v>
      </c>
      <c r="BF1503" s="106">
        <f>IF(N1503="snížená",J1503,0)</f>
        <v>0</v>
      </c>
      <c r="BG1503" s="106">
        <f>IF(N1503="zákl. přenesená",J1503,0)</f>
        <v>0</v>
      </c>
      <c r="BH1503" s="106">
        <f>IF(N1503="sníž. přenesená",J1503,0)</f>
        <v>0</v>
      </c>
      <c r="BI1503" s="106">
        <f>IF(N1503="nulová",J1503,0)</f>
        <v>0</v>
      </c>
      <c r="BJ1503" s="9" t="s">
        <v>44</v>
      </c>
      <c r="BK1503" s="106">
        <f>ROUND(I1503*H1503,2)</f>
        <v>0</v>
      </c>
      <c r="BL1503" s="9" t="s">
        <v>176</v>
      </c>
      <c r="BM1503" s="105" t="s">
        <v>1666</v>
      </c>
    </row>
    <row r="1504" spans="2:47" s="1" customFormat="1" ht="19.5">
      <c r="B1504" s="18"/>
      <c r="D1504" s="107" t="s">
        <v>95</v>
      </c>
      <c r="F1504" s="108" t="s">
        <v>1665</v>
      </c>
      <c r="I1504" s="38"/>
      <c r="L1504" s="18"/>
      <c r="M1504" s="109"/>
      <c r="N1504" s="26"/>
      <c r="O1504" s="26"/>
      <c r="P1504" s="26"/>
      <c r="Q1504" s="26"/>
      <c r="R1504" s="26"/>
      <c r="S1504" s="26"/>
      <c r="T1504" s="27"/>
      <c r="AT1504" s="9" t="s">
        <v>95</v>
      </c>
      <c r="AU1504" s="9" t="s">
        <v>46</v>
      </c>
    </row>
    <row r="1505" spans="2:47" s="1" customFormat="1" ht="292.5">
      <c r="B1505" s="18"/>
      <c r="D1505" s="107" t="s">
        <v>239</v>
      </c>
      <c r="F1505" s="128" t="s">
        <v>834</v>
      </c>
      <c r="I1505" s="38"/>
      <c r="L1505" s="18"/>
      <c r="M1505" s="109"/>
      <c r="N1505" s="26"/>
      <c r="O1505" s="26"/>
      <c r="P1505" s="26"/>
      <c r="Q1505" s="26"/>
      <c r="R1505" s="26"/>
      <c r="S1505" s="26"/>
      <c r="T1505" s="27"/>
      <c r="AT1505" s="9" t="s">
        <v>239</v>
      </c>
      <c r="AU1505" s="9" t="s">
        <v>46</v>
      </c>
    </row>
    <row r="1506" spans="2:51" s="7" customFormat="1" ht="12">
      <c r="B1506" s="110"/>
      <c r="D1506" s="107" t="s">
        <v>97</v>
      </c>
      <c r="E1506" s="111" t="s">
        <v>0</v>
      </c>
      <c r="F1506" s="112" t="s">
        <v>1667</v>
      </c>
      <c r="H1506" s="113">
        <v>1</v>
      </c>
      <c r="I1506" s="114"/>
      <c r="L1506" s="110"/>
      <c r="M1506" s="115"/>
      <c r="N1506" s="116"/>
      <c r="O1506" s="116"/>
      <c r="P1506" s="116"/>
      <c r="Q1506" s="116"/>
      <c r="R1506" s="116"/>
      <c r="S1506" s="116"/>
      <c r="T1506" s="117"/>
      <c r="AT1506" s="111" t="s">
        <v>97</v>
      </c>
      <c r="AU1506" s="111" t="s">
        <v>46</v>
      </c>
      <c r="AV1506" s="7" t="s">
        <v>46</v>
      </c>
      <c r="AW1506" s="7" t="s">
        <v>22</v>
      </c>
      <c r="AX1506" s="7" t="s">
        <v>43</v>
      </c>
      <c r="AY1506" s="111" t="s">
        <v>86</v>
      </c>
    </row>
    <row r="1507" spans="2:65" s="1" customFormat="1" ht="36" customHeight="1">
      <c r="B1507" s="93"/>
      <c r="C1507" s="94" t="s">
        <v>1668</v>
      </c>
      <c r="D1507" s="94" t="s">
        <v>88</v>
      </c>
      <c r="E1507" s="95" t="s">
        <v>1420</v>
      </c>
      <c r="F1507" s="96" t="s">
        <v>1669</v>
      </c>
      <c r="G1507" s="97" t="s">
        <v>171</v>
      </c>
      <c r="H1507" s="98">
        <v>1</v>
      </c>
      <c r="I1507" s="99"/>
      <c r="J1507" s="100">
        <f>ROUND(I1507*H1507,2)</f>
        <v>0</v>
      </c>
      <c r="K1507" s="96" t="s">
        <v>0</v>
      </c>
      <c r="L1507" s="18"/>
      <c r="M1507" s="101" t="s">
        <v>0</v>
      </c>
      <c r="N1507" s="102" t="s">
        <v>30</v>
      </c>
      <c r="O1507" s="26"/>
      <c r="P1507" s="103">
        <f>O1507*H1507</f>
        <v>0</v>
      </c>
      <c r="Q1507" s="103">
        <v>0</v>
      </c>
      <c r="R1507" s="103">
        <f>Q1507*H1507</f>
        <v>0</v>
      </c>
      <c r="S1507" s="103">
        <v>0</v>
      </c>
      <c r="T1507" s="104">
        <f>S1507*H1507</f>
        <v>0</v>
      </c>
      <c r="AR1507" s="105" t="s">
        <v>176</v>
      </c>
      <c r="AT1507" s="105" t="s">
        <v>88</v>
      </c>
      <c r="AU1507" s="105" t="s">
        <v>46</v>
      </c>
      <c r="AY1507" s="9" t="s">
        <v>86</v>
      </c>
      <c r="BE1507" s="106">
        <f>IF(N1507="základní",J1507,0)</f>
        <v>0</v>
      </c>
      <c r="BF1507" s="106">
        <f>IF(N1507="snížená",J1507,0)</f>
        <v>0</v>
      </c>
      <c r="BG1507" s="106">
        <f>IF(N1507="zákl. přenesená",J1507,0)</f>
        <v>0</v>
      </c>
      <c r="BH1507" s="106">
        <f>IF(N1507="sníž. přenesená",J1507,0)</f>
        <v>0</v>
      </c>
      <c r="BI1507" s="106">
        <f>IF(N1507="nulová",J1507,0)</f>
        <v>0</v>
      </c>
      <c r="BJ1507" s="9" t="s">
        <v>44</v>
      </c>
      <c r="BK1507" s="106">
        <f>ROUND(I1507*H1507,2)</f>
        <v>0</v>
      </c>
      <c r="BL1507" s="9" t="s">
        <v>176</v>
      </c>
      <c r="BM1507" s="105" t="s">
        <v>1670</v>
      </c>
    </row>
    <row r="1508" spans="2:47" s="1" customFormat="1" ht="19.5">
      <c r="B1508" s="18"/>
      <c r="D1508" s="107" t="s">
        <v>95</v>
      </c>
      <c r="F1508" s="108" t="s">
        <v>1669</v>
      </c>
      <c r="I1508" s="38"/>
      <c r="L1508" s="18"/>
      <c r="M1508" s="109"/>
      <c r="N1508" s="26"/>
      <c r="O1508" s="26"/>
      <c r="P1508" s="26"/>
      <c r="Q1508" s="26"/>
      <c r="R1508" s="26"/>
      <c r="S1508" s="26"/>
      <c r="T1508" s="27"/>
      <c r="AT1508" s="9" t="s">
        <v>95</v>
      </c>
      <c r="AU1508" s="9" t="s">
        <v>46</v>
      </c>
    </row>
    <row r="1509" spans="2:47" s="1" customFormat="1" ht="292.5">
      <c r="B1509" s="18"/>
      <c r="D1509" s="107" t="s">
        <v>239</v>
      </c>
      <c r="F1509" s="128" t="s">
        <v>834</v>
      </c>
      <c r="I1509" s="38"/>
      <c r="L1509" s="18"/>
      <c r="M1509" s="109"/>
      <c r="N1509" s="26"/>
      <c r="O1509" s="26"/>
      <c r="P1509" s="26"/>
      <c r="Q1509" s="26"/>
      <c r="R1509" s="26"/>
      <c r="S1509" s="26"/>
      <c r="T1509" s="27"/>
      <c r="AT1509" s="9" t="s">
        <v>239</v>
      </c>
      <c r="AU1509" s="9" t="s">
        <v>46</v>
      </c>
    </row>
    <row r="1510" spans="2:51" s="7" customFormat="1" ht="12">
      <c r="B1510" s="110"/>
      <c r="D1510" s="107" t="s">
        <v>97</v>
      </c>
      <c r="E1510" s="111" t="s">
        <v>0</v>
      </c>
      <c r="F1510" s="112" t="s">
        <v>1671</v>
      </c>
      <c r="H1510" s="113">
        <v>1</v>
      </c>
      <c r="I1510" s="114"/>
      <c r="L1510" s="110"/>
      <c r="M1510" s="115"/>
      <c r="N1510" s="116"/>
      <c r="O1510" s="116"/>
      <c r="P1510" s="116"/>
      <c r="Q1510" s="116"/>
      <c r="R1510" s="116"/>
      <c r="S1510" s="116"/>
      <c r="T1510" s="117"/>
      <c r="AT1510" s="111" t="s">
        <v>97</v>
      </c>
      <c r="AU1510" s="111" t="s">
        <v>46</v>
      </c>
      <c r="AV1510" s="7" t="s">
        <v>46</v>
      </c>
      <c r="AW1510" s="7" t="s">
        <v>22</v>
      </c>
      <c r="AX1510" s="7" t="s">
        <v>43</v>
      </c>
      <c r="AY1510" s="111" t="s">
        <v>86</v>
      </c>
    </row>
    <row r="1511" spans="2:65" s="1" customFormat="1" ht="36" customHeight="1">
      <c r="B1511" s="93"/>
      <c r="C1511" s="94" t="s">
        <v>1672</v>
      </c>
      <c r="D1511" s="94" t="s">
        <v>88</v>
      </c>
      <c r="E1511" s="95" t="s">
        <v>1424</v>
      </c>
      <c r="F1511" s="96" t="s">
        <v>1673</v>
      </c>
      <c r="G1511" s="97" t="s">
        <v>171</v>
      </c>
      <c r="H1511" s="98">
        <v>1</v>
      </c>
      <c r="I1511" s="99"/>
      <c r="J1511" s="100">
        <f>ROUND(I1511*H1511,2)</f>
        <v>0</v>
      </c>
      <c r="K1511" s="96" t="s">
        <v>0</v>
      </c>
      <c r="L1511" s="18"/>
      <c r="M1511" s="101" t="s">
        <v>0</v>
      </c>
      <c r="N1511" s="102" t="s">
        <v>30</v>
      </c>
      <c r="O1511" s="26"/>
      <c r="P1511" s="103">
        <f>O1511*H1511</f>
        <v>0</v>
      </c>
      <c r="Q1511" s="103">
        <v>0</v>
      </c>
      <c r="R1511" s="103">
        <f>Q1511*H1511</f>
        <v>0</v>
      </c>
      <c r="S1511" s="103">
        <v>0</v>
      </c>
      <c r="T1511" s="104">
        <f>S1511*H1511</f>
        <v>0</v>
      </c>
      <c r="AR1511" s="105" t="s">
        <v>176</v>
      </c>
      <c r="AT1511" s="105" t="s">
        <v>88</v>
      </c>
      <c r="AU1511" s="105" t="s">
        <v>46</v>
      </c>
      <c r="AY1511" s="9" t="s">
        <v>86</v>
      </c>
      <c r="BE1511" s="106">
        <f>IF(N1511="základní",J1511,0)</f>
        <v>0</v>
      </c>
      <c r="BF1511" s="106">
        <f>IF(N1511="snížená",J1511,0)</f>
        <v>0</v>
      </c>
      <c r="BG1511" s="106">
        <f>IF(N1511="zákl. přenesená",J1511,0)</f>
        <v>0</v>
      </c>
      <c r="BH1511" s="106">
        <f>IF(N1511="sníž. přenesená",J1511,0)</f>
        <v>0</v>
      </c>
      <c r="BI1511" s="106">
        <f>IF(N1511="nulová",J1511,0)</f>
        <v>0</v>
      </c>
      <c r="BJ1511" s="9" t="s">
        <v>44</v>
      </c>
      <c r="BK1511" s="106">
        <f>ROUND(I1511*H1511,2)</f>
        <v>0</v>
      </c>
      <c r="BL1511" s="9" t="s">
        <v>176</v>
      </c>
      <c r="BM1511" s="105" t="s">
        <v>1674</v>
      </c>
    </row>
    <row r="1512" spans="2:47" s="1" customFormat="1" ht="19.5">
      <c r="B1512" s="18"/>
      <c r="D1512" s="107" t="s">
        <v>95</v>
      </c>
      <c r="F1512" s="108" t="s">
        <v>1673</v>
      </c>
      <c r="I1512" s="38"/>
      <c r="L1512" s="18"/>
      <c r="M1512" s="109"/>
      <c r="N1512" s="26"/>
      <c r="O1512" s="26"/>
      <c r="P1512" s="26"/>
      <c r="Q1512" s="26"/>
      <c r="R1512" s="26"/>
      <c r="S1512" s="26"/>
      <c r="T1512" s="27"/>
      <c r="AT1512" s="9" t="s">
        <v>95</v>
      </c>
      <c r="AU1512" s="9" t="s">
        <v>46</v>
      </c>
    </row>
    <row r="1513" spans="2:47" s="1" customFormat="1" ht="292.5">
      <c r="B1513" s="18"/>
      <c r="D1513" s="107" t="s">
        <v>239</v>
      </c>
      <c r="F1513" s="128" t="s">
        <v>834</v>
      </c>
      <c r="I1513" s="38"/>
      <c r="L1513" s="18"/>
      <c r="M1513" s="109"/>
      <c r="N1513" s="26"/>
      <c r="O1513" s="26"/>
      <c r="P1513" s="26"/>
      <c r="Q1513" s="26"/>
      <c r="R1513" s="26"/>
      <c r="S1513" s="26"/>
      <c r="T1513" s="27"/>
      <c r="AT1513" s="9" t="s">
        <v>239</v>
      </c>
      <c r="AU1513" s="9" t="s">
        <v>46</v>
      </c>
    </row>
    <row r="1514" spans="2:51" s="7" customFormat="1" ht="12">
      <c r="B1514" s="110"/>
      <c r="D1514" s="107" t="s">
        <v>97</v>
      </c>
      <c r="E1514" s="111" t="s">
        <v>0</v>
      </c>
      <c r="F1514" s="112" t="s">
        <v>1675</v>
      </c>
      <c r="H1514" s="113">
        <v>1</v>
      </c>
      <c r="I1514" s="114"/>
      <c r="L1514" s="110"/>
      <c r="M1514" s="115"/>
      <c r="N1514" s="116"/>
      <c r="O1514" s="116"/>
      <c r="P1514" s="116"/>
      <c r="Q1514" s="116"/>
      <c r="R1514" s="116"/>
      <c r="S1514" s="116"/>
      <c r="T1514" s="117"/>
      <c r="AT1514" s="111" t="s">
        <v>97</v>
      </c>
      <c r="AU1514" s="111" t="s">
        <v>46</v>
      </c>
      <c r="AV1514" s="7" t="s">
        <v>46</v>
      </c>
      <c r="AW1514" s="7" t="s">
        <v>22</v>
      </c>
      <c r="AX1514" s="7" t="s">
        <v>43</v>
      </c>
      <c r="AY1514" s="111" t="s">
        <v>86</v>
      </c>
    </row>
    <row r="1515" spans="2:65" s="1" customFormat="1" ht="36" customHeight="1">
      <c r="B1515" s="93"/>
      <c r="C1515" s="94" t="s">
        <v>1676</v>
      </c>
      <c r="D1515" s="94" t="s">
        <v>88</v>
      </c>
      <c r="E1515" s="95" t="s">
        <v>1428</v>
      </c>
      <c r="F1515" s="96" t="s">
        <v>1677</v>
      </c>
      <c r="G1515" s="97" t="s">
        <v>171</v>
      </c>
      <c r="H1515" s="98">
        <v>1</v>
      </c>
      <c r="I1515" s="99"/>
      <c r="J1515" s="100">
        <f>ROUND(I1515*H1515,2)</f>
        <v>0</v>
      </c>
      <c r="K1515" s="96" t="s">
        <v>0</v>
      </c>
      <c r="L1515" s="18"/>
      <c r="M1515" s="101" t="s">
        <v>0</v>
      </c>
      <c r="N1515" s="102" t="s">
        <v>30</v>
      </c>
      <c r="O1515" s="26"/>
      <c r="P1515" s="103">
        <f>O1515*H1515</f>
        <v>0</v>
      </c>
      <c r="Q1515" s="103">
        <v>0</v>
      </c>
      <c r="R1515" s="103">
        <f>Q1515*H1515</f>
        <v>0</v>
      </c>
      <c r="S1515" s="103">
        <v>0</v>
      </c>
      <c r="T1515" s="104">
        <f>S1515*H1515</f>
        <v>0</v>
      </c>
      <c r="AR1515" s="105" t="s">
        <v>176</v>
      </c>
      <c r="AT1515" s="105" t="s">
        <v>88</v>
      </c>
      <c r="AU1515" s="105" t="s">
        <v>46</v>
      </c>
      <c r="AY1515" s="9" t="s">
        <v>86</v>
      </c>
      <c r="BE1515" s="106">
        <f>IF(N1515="základní",J1515,0)</f>
        <v>0</v>
      </c>
      <c r="BF1515" s="106">
        <f>IF(N1515="snížená",J1515,0)</f>
        <v>0</v>
      </c>
      <c r="BG1515" s="106">
        <f>IF(N1515="zákl. přenesená",J1515,0)</f>
        <v>0</v>
      </c>
      <c r="BH1515" s="106">
        <f>IF(N1515="sníž. přenesená",J1515,0)</f>
        <v>0</v>
      </c>
      <c r="BI1515" s="106">
        <f>IF(N1515="nulová",J1515,0)</f>
        <v>0</v>
      </c>
      <c r="BJ1515" s="9" t="s">
        <v>44</v>
      </c>
      <c r="BK1515" s="106">
        <f>ROUND(I1515*H1515,2)</f>
        <v>0</v>
      </c>
      <c r="BL1515" s="9" t="s">
        <v>176</v>
      </c>
      <c r="BM1515" s="105" t="s">
        <v>1678</v>
      </c>
    </row>
    <row r="1516" spans="2:47" s="1" customFormat="1" ht="19.5">
      <c r="B1516" s="18"/>
      <c r="D1516" s="107" t="s">
        <v>95</v>
      </c>
      <c r="F1516" s="108" t="s">
        <v>1677</v>
      </c>
      <c r="I1516" s="38"/>
      <c r="L1516" s="18"/>
      <c r="M1516" s="109"/>
      <c r="N1516" s="26"/>
      <c r="O1516" s="26"/>
      <c r="P1516" s="26"/>
      <c r="Q1516" s="26"/>
      <c r="R1516" s="26"/>
      <c r="S1516" s="26"/>
      <c r="T1516" s="27"/>
      <c r="AT1516" s="9" t="s">
        <v>95</v>
      </c>
      <c r="AU1516" s="9" t="s">
        <v>46</v>
      </c>
    </row>
    <row r="1517" spans="2:47" s="1" customFormat="1" ht="292.5">
      <c r="B1517" s="18"/>
      <c r="D1517" s="107" t="s">
        <v>239</v>
      </c>
      <c r="F1517" s="128" t="s">
        <v>834</v>
      </c>
      <c r="I1517" s="38"/>
      <c r="L1517" s="18"/>
      <c r="M1517" s="109"/>
      <c r="N1517" s="26"/>
      <c r="O1517" s="26"/>
      <c r="P1517" s="26"/>
      <c r="Q1517" s="26"/>
      <c r="R1517" s="26"/>
      <c r="S1517" s="26"/>
      <c r="T1517" s="27"/>
      <c r="AT1517" s="9" t="s">
        <v>239</v>
      </c>
      <c r="AU1517" s="9" t="s">
        <v>46</v>
      </c>
    </row>
    <row r="1518" spans="2:51" s="7" customFormat="1" ht="12">
      <c r="B1518" s="110"/>
      <c r="D1518" s="107" t="s">
        <v>97</v>
      </c>
      <c r="E1518" s="111" t="s">
        <v>0</v>
      </c>
      <c r="F1518" s="112" t="s">
        <v>1679</v>
      </c>
      <c r="H1518" s="113">
        <v>1</v>
      </c>
      <c r="I1518" s="114"/>
      <c r="L1518" s="110"/>
      <c r="M1518" s="115"/>
      <c r="N1518" s="116"/>
      <c r="O1518" s="116"/>
      <c r="P1518" s="116"/>
      <c r="Q1518" s="116"/>
      <c r="R1518" s="116"/>
      <c r="S1518" s="116"/>
      <c r="T1518" s="117"/>
      <c r="AT1518" s="111" t="s">
        <v>97</v>
      </c>
      <c r="AU1518" s="111" t="s">
        <v>46</v>
      </c>
      <c r="AV1518" s="7" t="s">
        <v>46</v>
      </c>
      <c r="AW1518" s="7" t="s">
        <v>22</v>
      </c>
      <c r="AX1518" s="7" t="s">
        <v>43</v>
      </c>
      <c r="AY1518" s="111" t="s">
        <v>86</v>
      </c>
    </row>
    <row r="1519" spans="2:65" s="1" customFormat="1" ht="36" customHeight="1">
      <c r="B1519" s="93"/>
      <c r="C1519" s="94" t="s">
        <v>1680</v>
      </c>
      <c r="D1519" s="94" t="s">
        <v>88</v>
      </c>
      <c r="E1519" s="95" t="s">
        <v>1432</v>
      </c>
      <c r="F1519" s="96" t="s">
        <v>1681</v>
      </c>
      <c r="G1519" s="97" t="s">
        <v>171</v>
      </c>
      <c r="H1519" s="98">
        <v>1</v>
      </c>
      <c r="I1519" s="99"/>
      <c r="J1519" s="100">
        <f>ROUND(I1519*H1519,2)</f>
        <v>0</v>
      </c>
      <c r="K1519" s="96" t="s">
        <v>0</v>
      </c>
      <c r="L1519" s="18"/>
      <c r="M1519" s="101" t="s">
        <v>0</v>
      </c>
      <c r="N1519" s="102" t="s">
        <v>30</v>
      </c>
      <c r="O1519" s="26"/>
      <c r="P1519" s="103">
        <f>O1519*H1519</f>
        <v>0</v>
      </c>
      <c r="Q1519" s="103">
        <v>0</v>
      </c>
      <c r="R1519" s="103">
        <f>Q1519*H1519</f>
        <v>0</v>
      </c>
      <c r="S1519" s="103">
        <v>0</v>
      </c>
      <c r="T1519" s="104">
        <f>S1519*H1519</f>
        <v>0</v>
      </c>
      <c r="AR1519" s="105" t="s">
        <v>176</v>
      </c>
      <c r="AT1519" s="105" t="s">
        <v>88</v>
      </c>
      <c r="AU1519" s="105" t="s">
        <v>46</v>
      </c>
      <c r="AY1519" s="9" t="s">
        <v>86</v>
      </c>
      <c r="BE1519" s="106">
        <f>IF(N1519="základní",J1519,0)</f>
        <v>0</v>
      </c>
      <c r="BF1519" s="106">
        <f>IF(N1519="snížená",J1519,0)</f>
        <v>0</v>
      </c>
      <c r="BG1519" s="106">
        <f>IF(N1519="zákl. přenesená",J1519,0)</f>
        <v>0</v>
      </c>
      <c r="BH1519" s="106">
        <f>IF(N1519="sníž. přenesená",J1519,0)</f>
        <v>0</v>
      </c>
      <c r="BI1519" s="106">
        <f>IF(N1519="nulová",J1519,0)</f>
        <v>0</v>
      </c>
      <c r="BJ1519" s="9" t="s">
        <v>44</v>
      </c>
      <c r="BK1519" s="106">
        <f>ROUND(I1519*H1519,2)</f>
        <v>0</v>
      </c>
      <c r="BL1519" s="9" t="s">
        <v>176</v>
      </c>
      <c r="BM1519" s="105" t="s">
        <v>1682</v>
      </c>
    </row>
    <row r="1520" spans="2:47" s="1" customFormat="1" ht="19.5">
      <c r="B1520" s="18"/>
      <c r="D1520" s="107" t="s">
        <v>95</v>
      </c>
      <c r="F1520" s="108" t="s">
        <v>1681</v>
      </c>
      <c r="I1520" s="38"/>
      <c r="L1520" s="18"/>
      <c r="M1520" s="109"/>
      <c r="N1520" s="26"/>
      <c r="O1520" s="26"/>
      <c r="P1520" s="26"/>
      <c r="Q1520" s="26"/>
      <c r="R1520" s="26"/>
      <c r="S1520" s="26"/>
      <c r="T1520" s="27"/>
      <c r="AT1520" s="9" t="s">
        <v>95</v>
      </c>
      <c r="AU1520" s="9" t="s">
        <v>46</v>
      </c>
    </row>
    <row r="1521" spans="2:47" s="1" customFormat="1" ht="292.5">
      <c r="B1521" s="18"/>
      <c r="D1521" s="107" t="s">
        <v>239</v>
      </c>
      <c r="F1521" s="128" t="s">
        <v>834</v>
      </c>
      <c r="I1521" s="38"/>
      <c r="L1521" s="18"/>
      <c r="M1521" s="109"/>
      <c r="N1521" s="26"/>
      <c r="O1521" s="26"/>
      <c r="P1521" s="26"/>
      <c r="Q1521" s="26"/>
      <c r="R1521" s="26"/>
      <c r="S1521" s="26"/>
      <c r="T1521" s="27"/>
      <c r="AT1521" s="9" t="s">
        <v>239</v>
      </c>
      <c r="AU1521" s="9" t="s">
        <v>46</v>
      </c>
    </row>
    <row r="1522" spans="2:51" s="7" customFormat="1" ht="12">
      <c r="B1522" s="110"/>
      <c r="D1522" s="107" t="s">
        <v>97</v>
      </c>
      <c r="E1522" s="111" t="s">
        <v>0</v>
      </c>
      <c r="F1522" s="112" t="s">
        <v>1683</v>
      </c>
      <c r="H1522" s="113">
        <v>1</v>
      </c>
      <c r="I1522" s="114"/>
      <c r="L1522" s="110"/>
      <c r="M1522" s="115"/>
      <c r="N1522" s="116"/>
      <c r="O1522" s="116"/>
      <c r="P1522" s="116"/>
      <c r="Q1522" s="116"/>
      <c r="R1522" s="116"/>
      <c r="S1522" s="116"/>
      <c r="T1522" s="117"/>
      <c r="AT1522" s="111" t="s">
        <v>97</v>
      </c>
      <c r="AU1522" s="111" t="s">
        <v>46</v>
      </c>
      <c r="AV1522" s="7" t="s">
        <v>46</v>
      </c>
      <c r="AW1522" s="7" t="s">
        <v>22</v>
      </c>
      <c r="AX1522" s="7" t="s">
        <v>43</v>
      </c>
      <c r="AY1522" s="111" t="s">
        <v>86</v>
      </c>
    </row>
    <row r="1523" spans="2:65" s="1" customFormat="1" ht="36" customHeight="1">
      <c r="B1523" s="93"/>
      <c r="C1523" s="94" t="s">
        <v>1684</v>
      </c>
      <c r="D1523" s="94" t="s">
        <v>88</v>
      </c>
      <c r="E1523" s="95" t="s">
        <v>1436</v>
      </c>
      <c r="F1523" s="96" t="s">
        <v>1685</v>
      </c>
      <c r="G1523" s="97" t="s">
        <v>171</v>
      </c>
      <c r="H1523" s="98">
        <v>1</v>
      </c>
      <c r="I1523" s="99"/>
      <c r="J1523" s="100">
        <f>ROUND(I1523*H1523,2)</f>
        <v>0</v>
      </c>
      <c r="K1523" s="96" t="s">
        <v>0</v>
      </c>
      <c r="L1523" s="18"/>
      <c r="M1523" s="101" t="s">
        <v>0</v>
      </c>
      <c r="N1523" s="102" t="s">
        <v>30</v>
      </c>
      <c r="O1523" s="26"/>
      <c r="P1523" s="103">
        <f>O1523*H1523</f>
        <v>0</v>
      </c>
      <c r="Q1523" s="103">
        <v>0</v>
      </c>
      <c r="R1523" s="103">
        <f>Q1523*H1523</f>
        <v>0</v>
      </c>
      <c r="S1523" s="103">
        <v>0</v>
      </c>
      <c r="T1523" s="104">
        <f>S1523*H1523</f>
        <v>0</v>
      </c>
      <c r="AR1523" s="105" t="s">
        <v>176</v>
      </c>
      <c r="AT1523" s="105" t="s">
        <v>88</v>
      </c>
      <c r="AU1523" s="105" t="s">
        <v>46</v>
      </c>
      <c r="AY1523" s="9" t="s">
        <v>86</v>
      </c>
      <c r="BE1523" s="106">
        <f>IF(N1523="základní",J1523,0)</f>
        <v>0</v>
      </c>
      <c r="BF1523" s="106">
        <f>IF(N1523="snížená",J1523,0)</f>
        <v>0</v>
      </c>
      <c r="BG1523" s="106">
        <f>IF(N1523="zákl. přenesená",J1523,0)</f>
        <v>0</v>
      </c>
      <c r="BH1523" s="106">
        <f>IF(N1523="sníž. přenesená",J1523,0)</f>
        <v>0</v>
      </c>
      <c r="BI1523" s="106">
        <f>IF(N1523="nulová",J1523,0)</f>
        <v>0</v>
      </c>
      <c r="BJ1523" s="9" t="s">
        <v>44</v>
      </c>
      <c r="BK1523" s="106">
        <f>ROUND(I1523*H1523,2)</f>
        <v>0</v>
      </c>
      <c r="BL1523" s="9" t="s">
        <v>176</v>
      </c>
      <c r="BM1523" s="105" t="s">
        <v>1686</v>
      </c>
    </row>
    <row r="1524" spans="2:47" s="1" customFormat="1" ht="19.5">
      <c r="B1524" s="18"/>
      <c r="D1524" s="107" t="s">
        <v>95</v>
      </c>
      <c r="F1524" s="108" t="s">
        <v>1685</v>
      </c>
      <c r="I1524" s="38"/>
      <c r="L1524" s="18"/>
      <c r="M1524" s="109"/>
      <c r="N1524" s="26"/>
      <c r="O1524" s="26"/>
      <c r="P1524" s="26"/>
      <c r="Q1524" s="26"/>
      <c r="R1524" s="26"/>
      <c r="S1524" s="26"/>
      <c r="T1524" s="27"/>
      <c r="AT1524" s="9" t="s">
        <v>95</v>
      </c>
      <c r="AU1524" s="9" t="s">
        <v>46</v>
      </c>
    </row>
    <row r="1525" spans="2:47" s="1" customFormat="1" ht="292.5">
      <c r="B1525" s="18"/>
      <c r="D1525" s="107" t="s">
        <v>239</v>
      </c>
      <c r="F1525" s="128" t="s">
        <v>834</v>
      </c>
      <c r="I1525" s="38"/>
      <c r="L1525" s="18"/>
      <c r="M1525" s="109"/>
      <c r="N1525" s="26"/>
      <c r="O1525" s="26"/>
      <c r="P1525" s="26"/>
      <c r="Q1525" s="26"/>
      <c r="R1525" s="26"/>
      <c r="S1525" s="26"/>
      <c r="T1525" s="27"/>
      <c r="AT1525" s="9" t="s">
        <v>239</v>
      </c>
      <c r="AU1525" s="9" t="s">
        <v>46</v>
      </c>
    </row>
    <row r="1526" spans="2:51" s="7" customFormat="1" ht="12">
      <c r="B1526" s="110"/>
      <c r="D1526" s="107" t="s">
        <v>97</v>
      </c>
      <c r="E1526" s="111" t="s">
        <v>0</v>
      </c>
      <c r="F1526" s="112" t="s">
        <v>1687</v>
      </c>
      <c r="H1526" s="113">
        <v>1</v>
      </c>
      <c r="I1526" s="114"/>
      <c r="L1526" s="110"/>
      <c r="M1526" s="115"/>
      <c r="N1526" s="116"/>
      <c r="O1526" s="116"/>
      <c r="P1526" s="116"/>
      <c r="Q1526" s="116"/>
      <c r="R1526" s="116"/>
      <c r="S1526" s="116"/>
      <c r="T1526" s="117"/>
      <c r="AT1526" s="111" t="s">
        <v>97</v>
      </c>
      <c r="AU1526" s="111" t="s">
        <v>46</v>
      </c>
      <c r="AV1526" s="7" t="s">
        <v>46</v>
      </c>
      <c r="AW1526" s="7" t="s">
        <v>22</v>
      </c>
      <c r="AX1526" s="7" t="s">
        <v>43</v>
      </c>
      <c r="AY1526" s="111" t="s">
        <v>86</v>
      </c>
    </row>
    <row r="1527" spans="2:65" s="1" customFormat="1" ht="36" customHeight="1">
      <c r="B1527" s="93"/>
      <c r="C1527" s="94" t="s">
        <v>1688</v>
      </c>
      <c r="D1527" s="94" t="s">
        <v>88</v>
      </c>
      <c r="E1527" s="95" t="s">
        <v>1440</v>
      </c>
      <c r="F1527" s="96" t="s">
        <v>1689</v>
      </c>
      <c r="G1527" s="97" t="s">
        <v>171</v>
      </c>
      <c r="H1527" s="98">
        <v>1</v>
      </c>
      <c r="I1527" s="99"/>
      <c r="J1527" s="100">
        <f>ROUND(I1527*H1527,2)</f>
        <v>0</v>
      </c>
      <c r="K1527" s="96" t="s">
        <v>0</v>
      </c>
      <c r="L1527" s="18"/>
      <c r="M1527" s="101" t="s">
        <v>0</v>
      </c>
      <c r="N1527" s="102" t="s">
        <v>30</v>
      </c>
      <c r="O1527" s="26"/>
      <c r="P1527" s="103">
        <f>O1527*H1527</f>
        <v>0</v>
      </c>
      <c r="Q1527" s="103">
        <v>0</v>
      </c>
      <c r="R1527" s="103">
        <f>Q1527*H1527</f>
        <v>0</v>
      </c>
      <c r="S1527" s="103">
        <v>0</v>
      </c>
      <c r="T1527" s="104">
        <f>S1527*H1527</f>
        <v>0</v>
      </c>
      <c r="AR1527" s="105" t="s">
        <v>176</v>
      </c>
      <c r="AT1527" s="105" t="s">
        <v>88</v>
      </c>
      <c r="AU1527" s="105" t="s">
        <v>46</v>
      </c>
      <c r="AY1527" s="9" t="s">
        <v>86</v>
      </c>
      <c r="BE1527" s="106">
        <f>IF(N1527="základní",J1527,0)</f>
        <v>0</v>
      </c>
      <c r="BF1527" s="106">
        <f>IF(N1527="snížená",J1527,0)</f>
        <v>0</v>
      </c>
      <c r="BG1527" s="106">
        <f>IF(N1527="zákl. přenesená",J1527,0)</f>
        <v>0</v>
      </c>
      <c r="BH1527" s="106">
        <f>IF(N1527="sníž. přenesená",J1527,0)</f>
        <v>0</v>
      </c>
      <c r="BI1527" s="106">
        <f>IF(N1527="nulová",J1527,0)</f>
        <v>0</v>
      </c>
      <c r="BJ1527" s="9" t="s">
        <v>44</v>
      </c>
      <c r="BK1527" s="106">
        <f>ROUND(I1527*H1527,2)</f>
        <v>0</v>
      </c>
      <c r="BL1527" s="9" t="s">
        <v>176</v>
      </c>
      <c r="BM1527" s="105" t="s">
        <v>1690</v>
      </c>
    </row>
    <row r="1528" spans="2:47" s="1" customFormat="1" ht="19.5">
      <c r="B1528" s="18"/>
      <c r="D1528" s="107" t="s">
        <v>95</v>
      </c>
      <c r="F1528" s="108" t="s">
        <v>1689</v>
      </c>
      <c r="I1528" s="38"/>
      <c r="L1528" s="18"/>
      <c r="M1528" s="109"/>
      <c r="N1528" s="26"/>
      <c r="O1528" s="26"/>
      <c r="P1528" s="26"/>
      <c r="Q1528" s="26"/>
      <c r="R1528" s="26"/>
      <c r="S1528" s="26"/>
      <c r="T1528" s="27"/>
      <c r="AT1528" s="9" t="s">
        <v>95</v>
      </c>
      <c r="AU1528" s="9" t="s">
        <v>46</v>
      </c>
    </row>
    <row r="1529" spans="2:47" s="1" customFormat="1" ht="292.5">
      <c r="B1529" s="18"/>
      <c r="D1529" s="107" t="s">
        <v>239</v>
      </c>
      <c r="F1529" s="128" t="s">
        <v>834</v>
      </c>
      <c r="I1529" s="38"/>
      <c r="L1529" s="18"/>
      <c r="M1529" s="109"/>
      <c r="N1529" s="26"/>
      <c r="O1529" s="26"/>
      <c r="P1529" s="26"/>
      <c r="Q1529" s="26"/>
      <c r="R1529" s="26"/>
      <c r="S1529" s="26"/>
      <c r="T1529" s="27"/>
      <c r="AT1529" s="9" t="s">
        <v>239</v>
      </c>
      <c r="AU1529" s="9" t="s">
        <v>46</v>
      </c>
    </row>
    <row r="1530" spans="2:51" s="7" customFormat="1" ht="12">
      <c r="B1530" s="110"/>
      <c r="D1530" s="107" t="s">
        <v>97</v>
      </c>
      <c r="E1530" s="111" t="s">
        <v>0</v>
      </c>
      <c r="F1530" s="112" t="s">
        <v>1691</v>
      </c>
      <c r="H1530" s="113">
        <v>1</v>
      </c>
      <c r="I1530" s="114"/>
      <c r="L1530" s="110"/>
      <c r="M1530" s="115"/>
      <c r="N1530" s="116"/>
      <c r="O1530" s="116"/>
      <c r="P1530" s="116"/>
      <c r="Q1530" s="116"/>
      <c r="R1530" s="116"/>
      <c r="S1530" s="116"/>
      <c r="T1530" s="117"/>
      <c r="AT1530" s="111" t="s">
        <v>97</v>
      </c>
      <c r="AU1530" s="111" t="s">
        <v>46</v>
      </c>
      <c r="AV1530" s="7" t="s">
        <v>46</v>
      </c>
      <c r="AW1530" s="7" t="s">
        <v>22</v>
      </c>
      <c r="AX1530" s="7" t="s">
        <v>43</v>
      </c>
      <c r="AY1530" s="111" t="s">
        <v>86</v>
      </c>
    </row>
    <row r="1531" spans="2:65" s="1" customFormat="1" ht="36" customHeight="1">
      <c r="B1531" s="93"/>
      <c r="C1531" s="94" t="s">
        <v>1692</v>
      </c>
      <c r="D1531" s="94" t="s">
        <v>88</v>
      </c>
      <c r="E1531" s="95" t="s">
        <v>1444</v>
      </c>
      <c r="F1531" s="96" t="s">
        <v>1693</v>
      </c>
      <c r="G1531" s="97" t="s">
        <v>171</v>
      </c>
      <c r="H1531" s="98">
        <v>1</v>
      </c>
      <c r="I1531" s="99"/>
      <c r="J1531" s="100">
        <f>ROUND(I1531*H1531,2)</f>
        <v>0</v>
      </c>
      <c r="K1531" s="96" t="s">
        <v>0</v>
      </c>
      <c r="L1531" s="18"/>
      <c r="M1531" s="101" t="s">
        <v>0</v>
      </c>
      <c r="N1531" s="102" t="s">
        <v>30</v>
      </c>
      <c r="O1531" s="26"/>
      <c r="P1531" s="103">
        <f>O1531*H1531</f>
        <v>0</v>
      </c>
      <c r="Q1531" s="103">
        <v>0</v>
      </c>
      <c r="R1531" s="103">
        <f>Q1531*H1531</f>
        <v>0</v>
      </c>
      <c r="S1531" s="103">
        <v>0</v>
      </c>
      <c r="T1531" s="104">
        <f>S1531*H1531</f>
        <v>0</v>
      </c>
      <c r="AR1531" s="105" t="s">
        <v>176</v>
      </c>
      <c r="AT1531" s="105" t="s">
        <v>88</v>
      </c>
      <c r="AU1531" s="105" t="s">
        <v>46</v>
      </c>
      <c r="AY1531" s="9" t="s">
        <v>86</v>
      </c>
      <c r="BE1531" s="106">
        <f>IF(N1531="základní",J1531,0)</f>
        <v>0</v>
      </c>
      <c r="BF1531" s="106">
        <f>IF(N1531="snížená",J1531,0)</f>
        <v>0</v>
      </c>
      <c r="BG1531" s="106">
        <f>IF(N1531="zákl. přenesená",J1531,0)</f>
        <v>0</v>
      </c>
      <c r="BH1531" s="106">
        <f>IF(N1531="sníž. přenesená",J1531,0)</f>
        <v>0</v>
      </c>
      <c r="BI1531" s="106">
        <f>IF(N1531="nulová",J1531,0)</f>
        <v>0</v>
      </c>
      <c r="BJ1531" s="9" t="s">
        <v>44</v>
      </c>
      <c r="BK1531" s="106">
        <f>ROUND(I1531*H1531,2)</f>
        <v>0</v>
      </c>
      <c r="BL1531" s="9" t="s">
        <v>176</v>
      </c>
      <c r="BM1531" s="105" t="s">
        <v>1694</v>
      </c>
    </row>
    <row r="1532" spans="2:47" s="1" customFormat="1" ht="19.5">
      <c r="B1532" s="18"/>
      <c r="D1532" s="107" t="s">
        <v>95</v>
      </c>
      <c r="F1532" s="108" t="s">
        <v>1693</v>
      </c>
      <c r="I1532" s="38"/>
      <c r="L1532" s="18"/>
      <c r="M1532" s="109"/>
      <c r="N1532" s="26"/>
      <c r="O1532" s="26"/>
      <c r="P1532" s="26"/>
      <c r="Q1532" s="26"/>
      <c r="R1532" s="26"/>
      <c r="S1532" s="26"/>
      <c r="T1532" s="27"/>
      <c r="AT1532" s="9" t="s">
        <v>95</v>
      </c>
      <c r="AU1532" s="9" t="s">
        <v>46</v>
      </c>
    </row>
    <row r="1533" spans="2:47" s="1" customFormat="1" ht="292.5">
      <c r="B1533" s="18"/>
      <c r="D1533" s="107" t="s">
        <v>239</v>
      </c>
      <c r="F1533" s="128" t="s">
        <v>834</v>
      </c>
      <c r="I1533" s="38"/>
      <c r="L1533" s="18"/>
      <c r="M1533" s="109"/>
      <c r="N1533" s="26"/>
      <c r="O1533" s="26"/>
      <c r="P1533" s="26"/>
      <c r="Q1533" s="26"/>
      <c r="R1533" s="26"/>
      <c r="S1533" s="26"/>
      <c r="T1533" s="27"/>
      <c r="AT1533" s="9" t="s">
        <v>239</v>
      </c>
      <c r="AU1533" s="9" t="s">
        <v>46</v>
      </c>
    </row>
    <row r="1534" spans="2:51" s="7" customFormat="1" ht="12">
      <c r="B1534" s="110"/>
      <c r="D1534" s="107" t="s">
        <v>97</v>
      </c>
      <c r="E1534" s="111" t="s">
        <v>0</v>
      </c>
      <c r="F1534" s="112" t="s">
        <v>1695</v>
      </c>
      <c r="H1534" s="113">
        <v>1</v>
      </c>
      <c r="I1534" s="114"/>
      <c r="L1534" s="110"/>
      <c r="M1534" s="115"/>
      <c r="N1534" s="116"/>
      <c r="O1534" s="116"/>
      <c r="P1534" s="116"/>
      <c r="Q1534" s="116"/>
      <c r="R1534" s="116"/>
      <c r="S1534" s="116"/>
      <c r="T1534" s="117"/>
      <c r="AT1534" s="111" t="s">
        <v>97</v>
      </c>
      <c r="AU1534" s="111" t="s">
        <v>46</v>
      </c>
      <c r="AV1534" s="7" t="s">
        <v>46</v>
      </c>
      <c r="AW1534" s="7" t="s">
        <v>22</v>
      </c>
      <c r="AX1534" s="7" t="s">
        <v>43</v>
      </c>
      <c r="AY1534" s="111" t="s">
        <v>86</v>
      </c>
    </row>
    <row r="1535" spans="2:65" s="1" customFormat="1" ht="36" customHeight="1">
      <c r="B1535" s="93"/>
      <c r="C1535" s="94" t="s">
        <v>1696</v>
      </c>
      <c r="D1535" s="94" t="s">
        <v>88</v>
      </c>
      <c r="E1535" s="95" t="s">
        <v>1448</v>
      </c>
      <c r="F1535" s="96" t="s">
        <v>1697</v>
      </c>
      <c r="G1535" s="97" t="s">
        <v>171</v>
      </c>
      <c r="H1535" s="98">
        <v>1</v>
      </c>
      <c r="I1535" s="99"/>
      <c r="J1535" s="100">
        <f>ROUND(I1535*H1535,2)</f>
        <v>0</v>
      </c>
      <c r="K1535" s="96" t="s">
        <v>0</v>
      </c>
      <c r="L1535" s="18"/>
      <c r="M1535" s="101" t="s">
        <v>0</v>
      </c>
      <c r="N1535" s="102" t="s">
        <v>30</v>
      </c>
      <c r="O1535" s="26"/>
      <c r="P1535" s="103">
        <f>O1535*H1535</f>
        <v>0</v>
      </c>
      <c r="Q1535" s="103">
        <v>0</v>
      </c>
      <c r="R1535" s="103">
        <f>Q1535*H1535</f>
        <v>0</v>
      </c>
      <c r="S1535" s="103">
        <v>0</v>
      </c>
      <c r="T1535" s="104">
        <f>S1535*H1535</f>
        <v>0</v>
      </c>
      <c r="AR1535" s="105" t="s">
        <v>176</v>
      </c>
      <c r="AT1535" s="105" t="s">
        <v>88</v>
      </c>
      <c r="AU1535" s="105" t="s">
        <v>46</v>
      </c>
      <c r="AY1535" s="9" t="s">
        <v>86</v>
      </c>
      <c r="BE1535" s="106">
        <f>IF(N1535="základní",J1535,0)</f>
        <v>0</v>
      </c>
      <c r="BF1535" s="106">
        <f>IF(N1535="snížená",J1535,0)</f>
        <v>0</v>
      </c>
      <c r="BG1535" s="106">
        <f>IF(N1535="zákl. přenesená",J1535,0)</f>
        <v>0</v>
      </c>
      <c r="BH1535" s="106">
        <f>IF(N1535="sníž. přenesená",J1535,0)</f>
        <v>0</v>
      </c>
      <c r="BI1535" s="106">
        <f>IF(N1535="nulová",J1535,0)</f>
        <v>0</v>
      </c>
      <c r="BJ1535" s="9" t="s">
        <v>44</v>
      </c>
      <c r="BK1535" s="106">
        <f>ROUND(I1535*H1535,2)</f>
        <v>0</v>
      </c>
      <c r="BL1535" s="9" t="s">
        <v>176</v>
      </c>
      <c r="BM1535" s="105" t="s">
        <v>1698</v>
      </c>
    </row>
    <row r="1536" spans="2:47" s="1" customFormat="1" ht="19.5">
      <c r="B1536" s="18"/>
      <c r="D1536" s="107" t="s">
        <v>95</v>
      </c>
      <c r="F1536" s="108" t="s">
        <v>1697</v>
      </c>
      <c r="I1536" s="38"/>
      <c r="L1536" s="18"/>
      <c r="M1536" s="109"/>
      <c r="N1536" s="26"/>
      <c r="O1536" s="26"/>
      <c r="P1536" s="26"/>
      <c r="Q1536" s="26"/>
      <c r="R1536" s="26"/>
      <c r="S1536" s="26"/>
      <c r="T1536" s="27"/>
      <c r="AT1536" s="9" t="s">
        <v>95</v>
      </c>
      <c r="AU1536" s="9" t="s">
        <v>46</v>
      </c>
    </row>
    <row r="1537" spans="2:47" s="1" customFormat="1" ht="292.5">
      <c r="B1537" s="18"/>
      <c r="D1537" s="107" t="s">
        <v>239</v>
      </c>
      <c r="F1537" s="128" t="s">
        <v>834</v>
      </c>
      <c r="I1537" s="38"/>
      <c r="L1537" s="18"/>
      <c r="M1537" s="109"/>
      <c r="N1537" s="26"/>
      <c r="O1537" s="26"/>
      <c r="P1537" s="26"/>
      <c r="Q1537" s="26"/>
      <c r="R1537" s="26"/>
      <c r="S1537" s="26"/>
      <c r="T1537" s="27"/>
      <c r="AT1537" s="9" t="s">
        <v>239</v>
      </c>
      <c r="AU1537" s="9" t="s">
        <v>46</v>
      </c>
    </row>
    <row r="1538" spans="2:51" s="7" customFormat="1" ht="12">
      <c r="B1538" s="110"/>
      <c r="D1538" s="107" t="s">
        <v>97</v>
      </c>
      <c r="E1538" s="111" t="s">
        <v>0</v>
      </c>
      <c r="F1538" s="112" t="s">
        <v>1699</v>
      </c>
      <c r="H1538" s="113">
        <v>1</v>
      </c>
      <c r="I1538" s="114"/>
      <c r="L1538" s="110"/>
      <c r="M1538" s="115"/>
      <c r="N1538" s="116"/>
      <c r="O1538" s="116"/>
      <c r="P1538" s="116"/>
      <c r="Q1538" s="116"/>
      <c r="R1538" s="116"/>
      <c r="S1538" s="116"/>
      <c r="T1538" s="117"/>
      <c r="AT1538" s="111" t="s">
        <v>97</v>
      </c>
      <c r="AU1538" s="111" t="s">
        <v>46</v>
      </c>
      <c r="AV1538" s="7" t="s">
        <v>46</v>
      </c>
      <c r="AW1538" s="7" t="s">
        <v>22</v>
      </c>
      <c r="AX1538" s="7" t="s">
        <v>43</v>
      </c>
      <c r="AY1538" s="111" t="s">
        <v>86</v>
      </c>
    </row>
    <row r="1539" spans="2:65" s="1" customFormat="1" ht="36" customHeight="1">
      <c r="B1539" s="93"/>
      <c r="C1539" s="94" t="s">
        <v>1700</v>
      </c>
      <c r="D1539" s="94" t="s">
        <v>88</v>
      </c>
      <c r="E1539" s="95" t="s">
        <v>1452</v>
      </c>
      <c r="F1539" s="96" t="s">
        <v>1701</v>
      </c>
      <c r="G1539" s="97" t="s">
        <v>171</v>
      </c>
      <c r="H1539" s="98">
        <v>1</v>
      </c>
      <c r="I1539" s="99"/>
      <c r="J1539" s="100">
        <f>ROUND(I1539*H1539,2)</f>
        <v>0</v>
      </c>
      <c r="K1539" s="96" t="s">
        <v>0</v>
      </c>
      <c r="L1539" s="18"/>
      <c r="M1539" s="101" t="s">
        <v>0</v>
      </c>
      <c r="N1539" s="102" t="s">
        <v>30</v>
      </c>
      <c r="O1539" s="26"/>
      <c r="P1539" s="103">
        <f>O1539*H1539</f>
        <v>0</v>
      </c>
      <c r="Q1539" s="103">
        <v>0</v>
      </c>
      <c r="R1539" s="103">
        <f>Q1539*H1539</f>
        <v>0</v>
      </c>
      <c r="S1539" s="103">
        <v>0</v>
      </c>
      <c r="T1539" s="104">
        <f>S1539*H1539</f>
        <v>0</v>
      </c>
      <c r="AR1539" s="105" t="s">
        <v>176</v>
      </c>
      <c r="AT1539" s="105" t="s">
        <v>88</v>
      </c>
      <c r="AU1539" s="105" t="s">
        <v>46</v>
      </c>
      <c r="AY1539" s="9" t="s">
        <v>86</v>
      </c>
      <c r="BE1539" s="106">
        <f>IF(N1539="základní",J1539,0)</f>
        <v>0</v>
      </c>
      <c r="BF1539" s="106">
        <f>IF(N1539="snížená",J1539,0)</f>
        <v>0</v>
      </c>
      <c r="BG1539" s="106">
        <f>IF(N1539="zákl. přenesená",J1539,0)</f>
        <v>0</v>
      </c>
      <c r="BH1539" s="106">
        <f>IF(N1539="sníž. přenesená",J1539,0)</f>
        <v>0</v>
      </c>
      <c r="BI1539" s="106">
        <f>IF(N1539="nulová",J1539,0)</f>
        <v>0</v>
      </c>
      <c r="BJ1539" s="9" t="s">
        <v>44</v>
      </c>
      <c r="BK1539" s="106">
        <f>ROUND(I1539*H1539,2)</f>
        <v>0</v>
      </c>
      <c r="BL1539" s="9" t="s">
        <v>176</v>
      </c>
      <c r="BM1539" s="105" t="s">
        <v>1702</v>
      </c>
    </row>
    <row r="1540" spans="2:47" s="1" customFormat="1" ht="19.5">
      <c r="B1540" s="18"/>
      <c r="D1540" s="107" t="s">
        <v>95</v>
      </c>
      <c r="F1540" s="108" t="s">
        <v>1701</v>
      </c>
      <c r="I1540" s="38"/>
      <c r="L1540" s="18"/>
      <c r="M1540" s="109"/>
      <c r="N1540" s="26"/>
      <c r="O1540" s="26"/>
      <c r="P1540" s="26"/>
      <c r="Q1540" s="26"/>
      <c r="R1540" s="26"/>
      <c r="S1540" s="26"/>
      <c r="T1540" s="27"/>
      <c r="AT1540" s="9" t="s">
        <v>95</v>
      </c>
      <c r="AU1540" s="9" t="s">
        <v>46</v>
      </c>
    </row>
    <row r="1541" spans="2:47" s="1" customFormat="1" ht="292.5">
      <c r="B1541" s="18"/>
      <c r="D1541" s="107" t="s">
        <v>239</v>
      </c>
      <c r="F1541" s="128" t="s">
        <v>834</v>
      </c>
      <c r="I1541" s="38"/>
      <c r="L1541" s="18"/>
      <c r="M1541" s="109"/>
      <c r="N1541" s="26"/>
      <c r="O1541" s="26"/>
      <c r="P1541" s="26"/>
      <c r="Q1541" s="26"/>
      <c r="R1541" s="26"/>
      <c r="S1541" s="26"/>
      <c r="T1541" s="27"/>
      <c r="AT1541" s="9" t="s">
        <v>239</v>
      </c>
      <c r="AU1541" s="9" t="s">
        <v>46</v>
      </c>
    </row>
    <row r="1542" spans="2:51" s="7" customFormat="1" ht="12">
      <c r="B1542" s="110"/>
      <c r="D1542" s="107" t="s">
        <v>97</v>
      </c>
      <c r="E1542" s="111" t="s">
        <v>0</v>
      </c>
      <c r="F1542" s="112" t="s">
        <v>1703</v>
      </c>
      <c r="H1542" s="113">
        <v>1</v>
      </c>
      <c r="I1542" s="114"/>
      <c r="L1542" s="110"/>
      <c r="M1542" s="115"/>
      <c r="N1542" s="116"/>
      <c r="O1542" s="116"/>
      <c r="P1542" s="116"/>
      <c r="Q1542" s="116"/>
      <c r="R1542" s="116"/>
      <c r="S1542" s="116"/>
      <c r="T1542" s="117"/>
      <c r="AT1542" s="111" t="s">
        <v>97</v>
      </c>
      <c r="AU1542" s="111" t="s">
        <v>46</v>
      </c>
      <c r="AV1542" s="7" t="s">
        <v>46</v>
      </c>
      <c r="AW1542" s="7" t="s">
        <v>22</v>
      </c>
      <c r="AX1542" s="7" t="s">
        <v>43</v>
      </c>
      <c r="AY1542" s="111" t="s">
        <v>86</v>
      </c>
    </row>
    <row r="1543" spans="2:65" s="1" customFormat="1" ht="36" customHeight="1">
      <c r="B1543" s="93"/>
      <c r="C1543" s="94" t="s">
        <v>1704</v>
      </c>
      <c r="D1543" s="94" t="s">
        <v>88</v>
      </c>
      <c r="E1543" s="95" t="s">
        <v>1456</v>
      </c>
      <c r="F1543" s="96" t="s">
        <v>1705</v>
      </c>
      <c r="G1543" s="97" t="s">
        <v>171</v>
      </c>
      <c r="H1543" s="98">
        <v>1</v>
      </c>
      <c r="I1543" s="99"/>
      <c r="J1543" s="100">
        <f>ROUND(I1543*H1543,2)</f>
        <v>0</v>
      </c>
      <c r="K1543" s="96" t="s">
        <v>0</v>
      </c>
      <c r="L1543" s="18"/>
      <c r="M1543" s="101" t="s">
        <v>0</v>
      </c>
      <c r="N1543" s="102" t="s">
        <v>30</v>
      </c>
      <c r="O1543" s="26"/>
      <c r="P1543" s="103">
        <f>O1543*H1543</f>
        <v>0</v>
      </c>
      <c r="Q1543" s="103">
        <v>0</v>
      </c>
      <c r="R1543" s="103">
        <f>Q1543*H1543</f>
        <v>0</v>
      </c>
      <c r="S1543" s="103">
        <v>0</v>
      </c>
      <c r="T1543" s="104">
        <f>S1543*H1543</f>
        <v>0</v>
      </c>
      <c r="AR1543" s="105" t="s">
        <v>176</v>
      </c>
      <c r="AT1543" s="105" t="s">
        <v>88</v>
      </c>
      <c r="AU1543" s="105" t="s">
        <v>46</v>
      </c>
      <c r="AY1543" s="9" t="s">
        <v>86</v>
      </c>
      <c r="BE1543" s="106">
        <f>IF(N1543="základní",J1543,0)</f>
        <v>0</v>
      </c>
      <c r="BF1543" s="106">
        <f>IF(N1543="snížená",J1543,0)</f>
        <v>0</v>
      </c>
      <c r="BG1543" s="106">
        <f>IF(N1543="zákl. přenesená",J1543,0)</f>
        <v>0</v>
      </c>
      <c r="BH1543" s="106">
        <f>IF(N1543="sníž. přenesená",J1543,0)</f>
        <v>0</v>
      </c>
      <c r="BI1543" s="106">
        <f>IF(N1543="nulová",J1543,0)</f>
        <v>0</v>
      </c>
      <c r="BJ1543" s="9" t="s">
        <v>44</v>
      </c>
      <c r="BK1543" s="106">
        <f>ROUND(I1543*H1543,2)</f>
        <v>0</v>
      </c>
      <c r="BL1543" s="9" t="s">
        <v>176</v>
      </c>
      <c r="BM1543" s="105" t="s">
        <v>1706</v>
      </c>
    </row>
    <row r="1544" spans="2:47" s="1" customFormat="1" ht="19.5">
      <c r="B1544" s="18"/>
      <c r="D1544" s="107" t="s">
        <v>95</v>
      </c>
      <c r="F1544" s="108" t="s">
        <v>1705</v>
      </c>
      <c r="I1544" s="38"/>
      <c r="L1544" s="18"/>
      <c r="M1544" s="109"/>
      <c r="N1544" s="26"/>
      <c r="O1544" s="26"/>
      <c r="P1544" s="26"/>
      <c r="Q1544" s="26"/>
      <c r="R1544" s="26"/>
      <c r="S1544" s="26"/>
      <c r="T1544" s="27"/>
      <c r="AT1544" s="9" t="s">
        <v>95</v>
      </c>
      <c r="AU1544" s="9" t="s">
        <v>46</v>
      </c>
    </row>
    <row r="1545" spans="2:47" s="1" customFormat="1" ht="292.5">
      <c r="B1545" s="18"/>
      <c r="D1545" s="107" t="s">
        <v>239</v>
      </c>
      <c r="F1545" s="128" t="s">
        <v>834</v>
      </c>
      <c r="I1545" s="38"/>
      <c r="L1545" s="18"/>
      <c r="M1545" s="109"/>
      <c r="N1545" s="26"/>
      <c r="O1545" s="26"/>
      <c r="P1545" s="26"/>
      <c r="Q1545" s="26"/>
      <c r="R1545" s="26"/>
      <c r="S1545" s="26"/>
      <c r="T1545" s="27"/>
      <c r="AT1545" s="9" t="s">
        <v>239</v>
      </c>
      <c r="AU1545" s="9" t="s">
        <v>46</v>
      </c>
    </row>
    <row r="1546" spans="2:51" s="7" customFormat="1" ht="12">
      <c r="B1546" s="110"/>
      <c r="D1546" s="107" t="s">
        <v>97</v>
      </c>
      <c r="E1546" s="111" t="s">
        <v>0</v>
      </c>
      <c r="F1546" s="112" t="s">
        <v>1707</v>
      </c>
      <c r="H1546" s="113">
        <v>1</v>
      </c>
      <c r="I1546" s="114"/>
      <c r="L1546" s="110"/>
      <c r="M1546" s="115"/>
      <c r="N1546" s="116"/>
      <c r="O1546" s="116"/>
      <c r="P1546" s="116"/>
      <c r="Q1546" s="116"/>
      <c r="R1546" s="116"/>
      <c r="S1546" s="116"/>
      <c r="T1546" s="117"/>
      <c r="AT1546" s="111" t="s">
        <v>97</v>
      </c>
      <c r="AU1546" s="111" t="s">
        <v>46</v>
      </c>
      <c r="AV1546" s="7" t="s">
        <v>46</v>
      </c>
      <c r="AW1546" s="7" t="s">
        <v>22</v>
      </c>
      <c r="AX1546" s="7" t="s">
        <v>43</v>
      </c>
      <c r="AY1546" s="111" t="s">
        <v>86</v>
      </c>
    </row>
    <row r="1547" spans="2:65" s="1" customFormat="1" ht="36" customHeight="1">
      <c r="B1547" s="93"/>
      <c r="C1547" s="94" t="s">
        <v>1708</v>
      </c>
      <c r="D1547" s="94" t="s">
        <v>88</v>
      </c>
      <c r="E1547" s="95" t="s">
        <v>1460</v>
      </c>
      <c r="F1547" s="96" t="s">
        <v>1709</v>
      </c>
      <c r="G1547" s="97" t="s">
        <v>171</v>
      </c>
      <c r="H1547" s="98">
        <v>1</v>
      </c>
      <c r="I1547" s="99"/>
      <c r="J1547" s="100">
        <f>ROUND(I1547*H1547,2)</f>
        <v>0</v>
      </c>
      <c r="K1547" s="96" t="s">
        <v>0</v>
      </c>
      <c r="L1547" s="18"/>
      <c r="M1547" s="101" t="s">
        <v>0</v>
      </c>
      <c r="N1547" s="102" t="s">
        <v>30</v>
      </c>
      <c r="O1547" s="26"/>
      <c r="P1547" s="103">
        <f>O1547*H1547</f>
        <v>0</v>
      </c>
      <c r="Q1547" s="103">
        <v>0</v>
      </c>
      <c r="R1547" s="103">
        <f>Q1547*H1547</f>
        <v>0</v>
      </c>
      <c r="S1547" s="103">
        <v>0</v>
      </c>
      <c r="T1547" s="104">
        <f>S1547*H1547</f>
        <v>0</v>
      </c>
      <c r="AR1547" s="105" t="s">
        <v>176</v>
      </c>
      <c r="AT1547" s="105" t="s">
        <v>88</v>
      </c>
      <c r="AU1547" s="105" t="s">
        <v>46</v>
      </c>
      <c r="AY1547" s="9" t="s">
        <v>86</v>
      </c>
      <c r="BE1547" s="106">
        <f>IF(N1547="základní",J1547,0)</f>
        <v>0</v>
      </c>
      <c r="BF1547" s="106">
        <f>IF(N1547="snížená",J1547,0)</f>
        <v>0</v>
      </c>
      <c r="BG1547" s="106">
        <f>IF(N1547="zákl. přenesená",J1547,0)</f>
        <v>0</v>
      </c>
      <c r="BH1547" s="106">
        <f>IF(N1547="sníž. přenesená",J1547,0)</f>
        <v>0</v>
      </c>
      <c r="BI1547" s="106">
        <f>IF(N1547="nulová",J1547,0)</f>
        <v>0</v>
      </c>
      <c r="BJ1547" s="9" t="s">
        <v>44</v>
      </c>
      <c r="BK1547" s="106">
        <f>ROUND(I1547*H1547,2)</f>
        <v>0</v>
      </c>
      <c r="BL1547" s="9" t="s">
        <v>176</v>
      </c>
      <c r="BM1547" s="105" t="s">
        <v>1710</v>
      </c>
    </row>
    <row r="1548" spans="2:47" s="1" customFormat="1" ht="19.5">
      <c r="B1548" s="18"/>
      <c r="D1548" s="107" t="s">
        <v>95</v>
      </c>
      <c r="F1548" s="108" t="s">
        <v>1709</v>
      </c>
      <c r="I1548" s="38"/>
      <c r="L1548" s="18"/>
      <c r="M1548" s="109"/>
      <c r="N1548" s="26"/>
      <c r="O1548" s="26"/>
      <c r="P1548" s="26"/>
      <c r="Q1548" s="26"/>
      <c r="R1548" s="26"/>
      <c r="S1548" s="26"/>
      <c r="T1548" s="27"/>
      <c r="AT1548" s="9" t="s">
        <v>95</v>
      </c>
      <c r="AU1548" s="9" t="s">
        <v>46</v>
      </c>
    </row>
    <row r="1549" spans="2:47" s="1" customFormat="1" ht="292.5">
      <c r="B1549" s="18"/>
      <c r="D1549" s="107" t="s">
        <v>239</v>
      </c>
      <c r="F1549" s="128" t="s">
        <v>834</v>
      </c>
      <c r="I1549" s="38"/>
      <c r="L1549" s="18"/>
      <c r="M1549" s="109"/>
      <c r="N1549" s="26"/>
      <c r="O1549" s="26"/>
      <c r="P1549" s="26"/>
      <c r="Q1549" s="26"/>
      <c r="R1549" s="26"/>
      <c r="S1549" s="26"/>
      <c r="T1549" s="27"/>
      <c r="AT1549" s="9" t="s">
        <v>239</v>
      </c>
      <c r="AU1549" s="9" t="s">
        <v>46</v>
      </c>
    </row>
    <row r="1550" spans="2:51" s="7" customFormat="1" ht="12">
      <c r="B1550" s="110"/>
      <c r="D1550" s="107" t="s">
        <v>97</v>
      </c>
      <c r="E1550" s="111" t="s">
        <v>0</v>
      </c>
      <c r="F1550" s="112" t="s">
        <v>1711</v>
      </c>
      <c r="H1550" s="113">
        <v>1</v>
      </c>
      <c r="I1550" s="114"/>
      <c r="L1550" s="110"/>
      <c r="M1550" s="115"/>
      <c r="N1550" s="116"/>
      <c r="O1550" s="116"/>
      <c r="P1550" s="116"/>
      <c r="Q1550" s="116"/>
      <c r="R1550" s="116"/>
      <c r="S1550" s="116"/>
      <c r="T1550" s="117"/>
      <c r="AT1550" s="111" t="s">
        <v>97</v>
      </c>
      <c r="AU1550" s="111" t="s">
        <v>46</v>
      </c>
      <c r="AV1550" s="7" t="s">
        <v>46</v>
      </c>
      <c r="AW1550" s="7" t="s">
        <v>22</v>
      </c>
      <c r="AX1550" s="7" t="s">
        <v>43</v>
      </c>
      <c r="AY1550" s="111" t="s">
        <v>86</v>
      </c>
    </row>
    <row r="1551" spans="2:65" s="1" customFormat="1" ht="36" customHeight="1">
      <c r="B1551" s="93"/>
      <c r="C1551" s="94" t="s">
        <v>1712</v>
      </c>
      <c r="D1551" s="94" t="s">
        <v>88</v>
      </c>
      <c r="E1551" s="95" t="s">
        <v>1464</v>
      </c>
      <c r="F1551" s="96" t="s">
        <v>1713</v>
      </c>
      <c r="G1551" s="97" t="s">
        <v>171</v>
      </c>
      <c r="H1551" s="98">
        <v>1</v>
      </c>
      <c r="I1551" s="99"/>
      <c r="J1551" s="100">
        <f>ROUND(I1551*H1551,2)</f>
        <v>0</v>
      </c>
      <c r="K1551" s="96" t="s">
        <v>0</v>
      </c>
      <c r="L1551" s="18"/>
      <c r="M1551" s="101" t="s">
        <v>0</v>
      </c>
      <c r="N1551" s="102" t="s">
        <v>30</v>
      </c>
      <c r="O1551" s="26"/>
      <c r="P1551" s="103">
        <f>O1551*H1551</f>
        <v>0</v>
      </c>
      <c r="Q1551" s="103">
        <v>0</v>
      </c>
      <c r="R1551" s="103">
        <f>Q1551*H1551</f>
        <v>0</v>
      </c>
      <c r="S1551" s="103">
        <v>0</v>
      </c>
      <c r="T1551" s="104">
        <f>S1551*H1551</f>
        <v>0</v>
      </c>
      <c r="AR1551" s="105" t="s">
        <v>176</v>
      </c>
      <c r="AT1551" s="105" t="s">
        <v>88</v>
      </c>
      <c r="AU1551" s="105" t="s">
        <v>46</v>
      </c>
      <c r="AY1551" s="9" t="s">
        <v>86</v>
      </c>
      <c r="BE1551" s="106">
        <f>IF(N1551="základní",J1551,0)</f>
        <v>0</v>
      </c>
      <c r="BF1551" s="106">
        <f>IF(N1551="snížená",J1551,0)</f>
        <v>0</v>
      </c>
      <c r="BG1551" s="106">
        <f>IF(N1551="zákl. přenesená",J1551,0)</f>
        <v>0</v>
      </c>
      <c r="BH1551" s="106">
        <f>IF(N1551="sníž. přenesená",J1551,0)</f>
        <v>0</v>
      </c>
      <c r="BI1551" s="106">
        <f>IF(N1551="nulová",J1551,0)</f>
        <v>0</v>
      </c>
      <c r="BJ1551" s="9" t="s">
        <v>44</v>
      </c>
      <c r="BK1551" s="106">
        <f>ROUND(I1551*H1551,2)</f>
        <v>0</v>
      </c>
      <c r="BL1551" s="9" t="s">
        <v>176</v>
      </c>
      <c r="BM1551" s="105" t="s">
        <v>1714</v>
      </c>
    </row>
    <row r="1552" spans="2:47" s="1" customFormat="1" ht="19.5">
      <c r="B1552" s="18"/>
      <c r="D1552" s="107" t="s">
        <v>95</v>
      </c>
      <c r="F1552" s="108" t="s">
        <v>1713</v>
      </c>
      <c r="I1552" s="38"/>
      <c r="L1552" s="18"/>
      <c r="M1552" s="109"/>
      <c r="N1552" s="26"/>
      <c r="O1552" s="26"/>
      <c r="P1552" s="26"/>
      <c r="Q1552" s="26"/>
      <c r="R1552" s="26"/>
      <c r="S1552" s="26"/>
      <c r="T1552" s="27"/>
      <c r="AT1552" s="9" t="s">
        <v>95</v>
      </c>
      <c r="AU1552" s="9" t="s">
        <v>46</v>
      </c>
    </row>
    <row r="1553" spans="2:47" s="1" customFormat="1" ht="292.5">
      <c r="B1553" s="18"/>
      <c r="D1553" s="107" t="s">
        <v>239</v>
      </c>
      <c r="F1553" s="128" t="s">
        <v>834</v>
      </c>
      <c r="I1553" s="38"/>
      <c r="L1553" s="18"/>
      <c r="M1553" s="109"/>
      <c r="N1553" s="26"/>
      <c r="O1553" s="26"/>
      <c r="P1553" s="26"/>
      <c r="Q1553" s="26"/>
      <c r="R1553" s="26"/>
      <c r="S1553" s="26"/>
      <c r="T1553" s="27"/>
      <c r="AT1553" s="9" t="s">
        <v>239</v>
      </c>
      <c r="AU1553" s="9" t="s">
        <v>46</v>
      </c>
    </row>
    <row r="1554" spans="2:51" s="7" customFormat="1" ht="12">
      <c r="B1554" s="110"/>
      <c r="D1554" s="107" t="s">
        <v>97</v>
      </c>
      <c r="E1554" s="111" t="s">
        <v>0</v>
      </c>
      <c r="F1554" s="112" t="s">
        <v>1715</v>
      </c>
      <c r="H1554" s="113">
        <v>1</v>
      </c>
      <c r="I1554" s="114"/>
      <c r="L1554" s="110"/>
      <c r="M1554" s="115"/>
      <c r="N1554" s="116"/>
      <c r="O1554" s="116"/>
      <c r="P1554" s="116"/>
      <c r="Q1554" s="116"/>
      <c r="R1554" s="116"/>
      <c r="S1554" s="116"/>
      <c r="T1554" s="117"/>
      <c r="AT1554" s="111" t="s">
        <v>97</v>
      </c>
      <c r="AU1554" s="111" t="s">
        <v>46</v>
      </c>
      <c r="AV1554" s="7" t="s">
        <v>46</v>
      </c>
      <c r="AW1554" s="7" t="s">
        <v>22</v>
      </c>
      <c r="AX1554" s="7" t="s">
        <v>43</v>
      </c>
      <c r="AY1554" s="111" t="s">
        <v>86</v>
      </c>
    </row>
    <row r="1555" spans="2:65" s="1" customFormat="1" ht="36" customHeight="1">
      <c r="B1555" s="93"/>
      <c r="C1555" s="94" t="s">
        <v>1716</v>
      </c>
      <c r="D1555" s="94" t="s">
        <v>88</v>
      </c>
      <c r="E1555" s="95" t="s">
        <v>1468</v>
      </c>
      <c r="F1555" s="96" t="s">
        <v>1717</v>
      </c>
      <c r="G1555" s="97" t="s">
        <v>171</v>
      </c>
      <c r="H1555" s="98">
        <v>1</v>
      </c>
      <c r="I1555" s="99"/>
      <c r="J1555" s="100">
        <f>ROUND(I1555*H1555,2)</f>
        <v>0</v>
      </c>
      <c r="K1555" s="96" t="s">
        <v>0</v>
      </c>
      <c r="L1555" s="18"/>
      <c r="M1555" s="101" t="s">
        <v>0</v>
      </c>
      <c r="N1555" s="102" t="s">
        <v>30</v>
      </c>
      <c r="O1555" s="26"/>
      <c r="P1555" s="103">
        <f>O1555*H1555</f>
        <v>0</v>
      </c>
      <c r="Q1555" s="103">
        <v>0</v>
      </c>
      <c r="R1555" s="103">
        <f>Q1555*H1555</f>
        <v>0</v>
      </c>
      <c r="S1555" s="103">
        <v>0</v>
      </c>
      <c r="T1555" s="104">
        <f>S1555*H1555</f>
        <v>0</v>
      </c>
      <c r="AR1555" s="105" t="s">
        <v>176</v>
      </c>
      <c r="AT1555" s="105" t="s">
        <v>88</v>
      </c>
      <c r="AU1555" s="105" t="s">
        <v>46</v>
      </c>
      <c r="AY1555" s="9" t="s">
        <v>86</v>
      </c>
      <c r="BE1555" s="106">
        <f>IF(N1555="základní",J1555,0)</f>
        <v>0</v>
      </c>
      <c r="BF1555" s="106">
        <f>IF(N1555="snížená",J1555,0)</f>
        <v>0</v>
      </c>
      <c r="BG1555" s="106">
        <f>IF(N1555="zákl. přenesená",J1555,0)</f>
        <v>0</v>
      </c>
      <c r="BH1555" s="106">
        <f>IF(N1555="sníž. přenesená",J1555,0)</f>
        <v>0</v>
      </c>
      <c r="BI1555" s="106">
        <f>IF(N1555="nulová",J1555,0)</f>
        <v>0</v>
      </c>
      <c r="BJ1555" s="9" t="s">
        <v>44</v>
      </c>
      <c r="BK1555" s="106">
        <f>ROUND(I1555*H1555,2)</f>
        <v>0</v>
      </c>
      <c r="BL1555" s="9" t="s">
        <v>176</v>
      </c>
      <c r="BM1555" s="105" t="s">
        <v>1718</v>
      </c>
    </row>
    <row r="1556" spans="2:47" s="1" customFormat="1" ht="19.5">
      <c r="B1556" s="18"/>
      <c r="D1556" s="107" t="s">
        <v>95</v>
      </c>
      <c r="F1556" s="108" t="s">
        <v>1717</v>
      </c>
      <c r="I1556" s="38"/>
      <c r="L1556" s="18"/>
      <c r="M1556" s="109"/>
      <c r="N1556" s="26"/>
      <c r="O1556" s="26"/>
      <c r="P1556" s="26"/>
      <c r="Q1556" s="26"/>
      <c r="R1556" s="26"/>
      <c r="S1556" s="26"/>
      <c r="T1556" s="27"/>
      <c r="AT1556" s="9" t="s">
        <v>95</v>
      </c>
      <c r="AU1556" s="9" t="s">
        <v>46</v>
      </c>
    </row>
    <row r="1557" spans="2:47" s="1" customFormat="1" ht="292.5">
      <c r="B1557" s="18"/>
      <c r="D1557" s="107" t="s">
        <v>239</v>
      </c>
      <c r="F1557" s="128" t="s">
        <v>834</v>
      </c>
      <c r="I1557" s="38"/>
      <c r="L1557" s="18"/>
      <c r="M1557" s="109"/>
      <c r="N1557" s="26"/>
      <c r="O1557" s="26"/>
      <c r="P1557" s="26"/>
      <c r="Q1557" s="26"/>
      <c r="R1557" s="26"/>
      <c r="S1557" s="26"/>
      <c r="T1557" s="27"/>
      <c r="AT1557" s="9" t="s">
        <v>239</v>
      </c>
      <c r="AU1557" s="9" t="s">
        <v>46</v>
      </c>
    </row>
    <row r="1558" spans="2:51" s="7" customFormat="1" ht="12">
      <c r="B1558" s="110"/>
      <c r="D1558" s="107" t="s">
        <v>97</v>
      </c>
      <c r="E1558" s="111" t="s">
        <v>0</v>
      </c>
      <c r="F1558" s="112" t="s">
        <v>1719</v>
      </c>
      <c r="H1558" s="113">
        <v>1</v>
      </c>
      <c r="I1558" s="114"/>
      <c r="L1558" s="110"/>
      <c r="M1558" s="115"/>
      <c r="N1558" s="116"/>
      <c r="O1558" s="116"/>
      <c r="P1558" s="116"/>
      <c r="Q1558" s="116"/>
      <c r="R1558" s="116"/>
      <c r="S1558" s="116"/>
      <c r="T1558" s="117"/>
      <c r="AT1558" s="111" t="s">
        <v>97</v>
      </c>
      <c r="AU1558" s="111" t="s">
        <v>46</v>
      </c>
      <c r="AV1558" s="7" t="s">
        <v>46</v>
      </c>
      <c r="AW1558" s="7" t="s">
        <v>22</v>
      </c>
      <c r="AX1558" s="7" t="s">
        <v>43</v>
      </c>
      <c r="AY1558" s="111" t="s">
        <v>86</v>
      </c>
    </row>
    <row r="1559" spans="2:65" s="1" customFormat="1" ht="36" customHeight="1">
      <c r="B1559" s="93"/>
      <c r="C1559" s="94" t="s">
        <v>1720</v>
      </c>
      <c r="D1559" s="94" t="s">
        <v>88</v>
      </c>
      <c r="E1559" s="95" t="s">
        <v>1472</v>
      </c>
      <c r="F1559" s="96" t="s">
        <v>1721</v>
      </c>
      <c r="G1559" s="97" t="s">
        <v>171</v>
      </c>
      <c r="H1559" s="98">
        <v>1</v>
      </c>
      <c r="I1559" s="99"/>
      <c r="J1559" s="100">
        <f>ROUND(I1559*H1559,2)</f>
        <v>0</v>
      </c>
      <c r="K1559" s="96" t="s">
        <v>0</v>
      </c>
      <c r="L1559" s="18"/>
      <c r="M1559" s="101" t="s">
        <v>0</v>
      </c>
      <c r="N1559" s="102" t="s">
        <v>30</v>
      </c>
      <c r="O1559" s="26"/>
      <c r="P1559" s="103">
        <f>O1559*H1559</f>
        <v>0</v>
      </c>
      <c r="Q1559" s="103">
        <v>0</v>
      </c>
      <c r="R1559" s="103">
        <f>Q1559*H1559</f>
        <v>0</v>
      </c>
      <c r="S1559" s="103">
        <v>0</v>
      </c>
      <c r="T1559" s="104">
        <f>S1559*H1559</f>
        <v>0</v>
      </c>
      <c r="AR1559" s="105" t="s">
        <v>176</v>
      </c>
      <c r="AT1559" s="105" t="s">
        <v>88</v>
      </c>
      <c r="AU1559" s="105" t="s">
        <v>46</v>
      </c>
      <c r="AY1559" s="9" t="s">
        <v>86</v>
      </c>
      <c r="BE1559" s="106">
        <f>IF(N1559="základní",J1559,0)</f>
        <v>0</v>
      </c>
      <c r="BF1559" s="106">
        <f>IF(N1559="snížená",J1559,0)</f>
        <v>0</v>
      </c>
      <c r="BG1559" s="106">
        <f>IF(N1559="zákl. přenesená",J1559,0)</f>
        <v>0</v>
      </c>
      <c r="BH1559" s="106">
        <f>IF(N1559="sníž. přenesená",J1559,0)</f>
        <v>0</v>
      </c>
      <c r="BI1559" s="106">
        <f>IF(N1559="nulová",J1559,0)</f>
        <v>0</v>
      </c>
      <c r="BJ1559" s="9" t="s">
        <v>44</v>
      </c>
      <c r="BK1559" s="106">
        <f>ROUND(I1559*H1559,2)</f>
        <v>0</v>
      </c>
      <c r="BL1559" s="9" t="s">
        <v>176</v>
      </c>
      <c r="BM1559" s="105" t="s">
        <v>1722</v>
      </c>
    </row>
    <row r="1560" spans="2:47" s="1" customFormat="1" ht="19.5">
      <c r="B1560" s="18"/>
      <c r="D1560" s="107" t="s">
        <v>95</v>
      </c>
      <c r="F1560" s="108" t="s">
        <v>1721</v>
      </c>
      <c r="I1560" s="38"/>
      <c r="L1560" s="18"/>
      <c r="M1560" s="109"/>
      <c r="N1560" s="26"/>
      <c r="O1560" s="26"/>
      <c r="P1560" s="26"/>
      <c r="Q1560" s="26"/>
      <c r="R1560" s="26"/>
      <c r="S1560" s="26"/>
      <c r="T1560" s="27"/>
      <c r="AT1560" s="9" t="s">
        <v>95</v>
      </c>
      <c r="AU1560" s="9" t="s">
        <v>46</v>
      </c>
    </row>
    <row r="1561" spans="2:47" s="1" customFormat="1" ht="292.5">
      <c r="B1561" s="18"/>
      <c r="D1561" s="107" t="s">
        <v>239</v>
      </c>
      <c r="F1561" s="128" t="s">
        <v>834</v>
      </c>
      <c r="I1561" s="38"/>
      <c r="L1561" s="18"/>
      <c r="M1561" s="109"/>
      <c r="N1561" s="26"/>
      <c r="O1561" s="26"/>
      <c r="P1561" s="26"/>
      <c r="Q1561" s="26"/>
      <c r="R1561" s="26"/>
      <c r="S1561" s="26"/>
      <c r="T1561" s="27"/>
      <c r="AT1561" s="9" t="s">
        <v>239</v>
      </c>
      <c r="AU1561" s="9" t="s">
        <v>46</v>
      </c>
    </row>
    <row r="1562" spans="2:51" s="7" customFormat="1" ht="12">
      <c r="B1562" s="110"/>
      <c r="D1562" s="107" t="s">
        <v>97</v>
      </c>
      <c r="E1562" s="111" t="s">
        <v>0</v>
      </c>
      <c r="F1562" s="112" t="s">
        <v>1723</v>
      </c>
      <c r="H1562" s="113">
        <v>1</v>
      </c>
      <c r="I1562" s="114"/>
      <c r="L1562" s="110"/>
      <c r="M1562" s="115"/>
      <c r="N1562" s="116"/>
      <c r="O1562" s="116"/>
      <c r="P1562" s="116"/>
      <c r="Q1562" s="116"/>
      <c r="R1562" s="116"/>
      <c r="S1562" s="116"/>
      <c r="T1562" s="117"/>
      <c r="AT1562" s="111" t="s">
        <v>97</v>
      </c>
      <c r="AU1562" s="111" t="s">
        <v>46</v>
      </c>
      <c r="AV1562" s="7" t="s">
        <v>46</v>
      </c>
      <c r="AW1562" s="7" t="s">
        <v>22</v>
      </c>
      <c r="AX1562" s="7" t="s">
        <v>43</v>
      </c>
      <c r="AY1562" s="111" t="s">
        <v>86</v>
      </c>
    </row>
    <row r="1563" spans="2:65" s="1" customFormat="1" ht="36" customHeight="1">
      <c r="B1563" s="93"/>
      <c r="C1563" s="94" t="s">
        <v>1724</v>
      </c>
      <c r="D1563" s="94" t="s">
        <v>88</v>
      </c>
      <c r="E1563" s="95" t="s">
        <v>1476</v>
      </c>
      <c r="F1563" s="96" t="s">
        <v>1725</v>
      </c>
      <c r="G1563" s="97" t="s">
        <v>171</v>
      </c>
      <c r="H1563" s="98">
        <v>1</v>
      </c>
      <c r="I1563" s="99"/>
      <c r="J1563" s="100">
        <f>ROUND(I1563*H1563,2)</f>
        <v>0</v>
      </c>
      <c r="K1563" s="96" t="s">
        <v>0</v>
      </c>
      <c r="L1563" s="18"/>
      <c r="M1563" s="101" t="s">
        <v>0</v>
      </c>
      <c r="N1563" s="102" t="s">
        <v>30</v>
      </c>
      <c r="O1563" s="26"/>
      <c r="P1563" s="103">
        <f>O1563*H1563</f>
        <v>0</v>
      </c>
      <c r="Q1563" s="103">
        <v>0</v>
      </c>
      <c r="R1563" s="103">
        <f>Q1563*H1563</f>
        <v>0</v>
      </c>
      <c r="S1563" s="103">
        <v>0</v>
      </c>
      <c r="T1563" s="104">
        <f>S1563*H1563</f>
        <v>0</v>
      </c>
      <c r="AR1563" s="105" t="s">
        <v>176</v>
      </c>
      <c r="AT1563" s="105" t="s">
        <v>88</v>
      </c>
      <c r="AU1563" s="105" t="s">
        <v>46</v>
      </c>
      <c r="AY1563" s="9" t="s">
        <v>86</v>
      </c>
      <c r="BE1563" s="106">
        <f>IF(N1563="základní",J1563,0)</f>
        <v>0</v>
      </c>
      <c r="BF1563" s="106">
        <f>IF(N1563="snížená",J1563,0)</f>
        <v>0</v>
      </c>
      <c r="BG1563" s="106">
        <f>IF(N1563="zákl. přenesená",J1563,0)</f>
        <v>0</v>
      </c>
      <c r="BH1563" s="106">
        <f>IF(N1563="sníž. přenesená",J1563,0)</f>
        <v>0</v>
      </c>
      <c r="BI1563" s="106">
        <f>IF(N1563="nulová",J1563,0)</f>
        <v>0</v>
      </c>
      <c r="BJ1563" s="9" t="s">
        <v>44</v>
      </c>
      <c r="BK1563" s="106">
        <f>ROUND(I1563*H1563,2)</f>
        <v>0</v>
      </c>
      <c r="BL1563" s="9" t="s">
        <v>176</v>
      </c>
      <c r="BM1563" s="105" t="s">
        <v>1726</v>
      </c>
    </row>
    <row r="1564" spans="2:47" s="1" customFormat="1" ht="19.5">
      <c r="B1564" s="18"/>
      <c r="D1564" s="107" t="s">
        <v>95</v>
      </c>
      <c r="F1564" s="108" t="s">
        <v>1725</v>
      </c>
      <c r="I1564" s="38"/>
      <c r="L1564" s="18"/>
      <c r="M1564" s="109"/>
      <c r="N1564" s="26"/>
      <c r="O1564" s="26"/>
      <c r="P1564" s="26"/>
      <c r="Q1564" s="26"/>
      <c r="R1564" s="26"/>
      <c r="S1564" s="26"/>
      <c r="T1564" s="27"/>
      <c r="AT1564" s="9" t="s">
        <v>95</v>
      </c>
      <c r="AU1564" s="9" t="s">
        <v>46</v>
      </c>
    </row>
    <row r="1565" spans="2:47" s="1" customFormat="1" ht="292.5">
      <c r="B1565" s="18"/>
      <c r="D1565" s="107" t="s">
        <v>239</v>
      </c>
      <c r="F1565" s="128" t="s">
        <v>834</v>
      </c>
      <c r="I1565" s="38"/>
      <c r="L1565" s="18"/>
      <c r="M1565" s="109"/>
      <c r="N1565" s="26"/>
      <c r="O1565" s="26"/>
      <c r="P1565" s="26"/>
      <c r="Q1565" s="26"/>
      <c r="R1565" s="26"/>
      <c r="S1565" s="26"/>
      <c r="T1565" s="27"/>
      <c r="AT1565" s="9" t="s">
        <v>239</v>
      </c>
      <c r="AU1565" s="9" t="s">
        <v>46</v>
      </c>
    </row>
    <row r="1566" spans="2:51" s="7" customFormat="1" ht="12">
      <c r="B1566" s="110"/>
      <c r="D1566" s="107" t="s">
        <v>97</v>
      </c>
      <c r="E1566" s="111" t="s">
        <v>0</v>
      </c>
      <c r="F1566" s="112" t="s">
        <v>1727</v>
      </c>
      <c r="H1566" s="113">
        <v>1</v>
      </c>
      <c r="I1566" s="114"/>
      <c r="L1566" s="110"/>
      <c r="M1566" s="115"/>
      <c r="N1566" s="116"/>
      <c r="O1566" s="116"/>
      <c r="P1566" s="116"/>
      <c r="Q1566" s="116"/>
      <c r="R1566" s="116"/>
      <c r="S1566" s="116"/>
      <c r="T1566" s="117"/>
      <c r="AT1566" s="111" t="s">
        <v>97</v>
      </c>
      <c r="AU1566" s="111" t="s">
        <v>46</v>
      </c>
      <c r="AV1566" s="7" t="s">
        <v>46</v>
      </c>
      <c r="AW1566" s="7" t="s">
        <v>22</v>
      </c>
      <c r="AX1566" s="7" t="s">
        <v>43</v>
      </c>
      <c r="AY1566" s="111" t="s">
        <v>86</v>
      </c>
    </row>
    <row r="1567" spans="2:65" s="1" customFormat="1" ht="36" customHeight="1">
      <c r="B1567" s="93"/>
      <c r="C1567" s="94" t="s">
        <v>1728</v>
      </c>
      <c r="D1567" s="94" t="s">
        <v>88</v>
      </c>
      <c r="E1567" s="95" t="s">
        <v>1480</v>
      </c>
      <c r="F1567" s="96" t="s">
        <v>1729</v>
      </c>
      <c r="G1567" s="97" t="s">
        <v>171</v>
      </c>
      <c r="H1567" s="98">
        <v>1</v>
      </c>
      <c r="I1567" s="99"/>
      <c r="J1567" s="100">
        <f>ROUND(I1567*H1567,2)</f>
        <v>0</v>
      </c>
      <c r="K1567" s="96" t="s">
        <v>0</v>
      </c>
      <c r="L1567" s="18"/>
      <c r="M1567" s="101" t="s">
        <v>0</v>
      </c>
      <c r="N1567" s="102" t="s">
        <v>30</v>
      </c>
      <c r="O1567" s="26"/>
      <c r="P1567" s="103">
        <f>O1567*H1567</f>
        <v>0</v>
      </c>
      <c r="Q1567" s="103">
        <v>0</v>
      </c>
      <c r="R1567" s="103">
        <f>Q1567*H1567</f>
        <v>0</v>
      </c>
      <c r="S1567" s="103">
        <v>0</v>
      </c>
      <c r="T1567" s="104">
        <f>S1567*H1567</f>
        <v>0</v>
      </c>
      <c r="AR1567" s="105" t="s">
        <v>176</v>
      </c>
      <c r="AT1567" s="105" t="s">
        <v>88</v>
      </c>
      <c r="AU1567" s="105" t="s">
        <v>46</v>
      </c>
      <c r="AY1567" s="9" t="s">
        <v>86</v>
      </c>
      <c r="BE1567" s="106">
        <f>IF(N1567="základní",J1567,0)</f>
        <v>0</v>
      </c>
      <c r="BF1567" s="106">
        <f>IF(N1567="snížená",J1567,0)</f>
        <v>0</v>
      </c>
      <c r="BG1567" s="106">
        <f>IF(N1567="zákl. přenesená",J1567,0)</f>
        <v>0</v>
      </c>
      <c r="BH1567" s="106">
        <f>IF(N1567="sníž. přenesená",J1567,0)</f>
        <v>0</v>
      </c>
      <c r="BI1567" s="106">
        <f>IF(N1567="nulová",J1567,0)</f>
        <v>0</v>
      </c>
      <c r="BJ1567" s="9" t="s">
        <v>44</v>
      </c>
      <c r="BK1567" s="106">
        <f>ROUND(I1567*H1567,2)</f>
        <v>0</v>
      </c>
      <c r="BL1567" s="9" t="s">
        <v>176</v>
      </c>
      <c r="BM1567" s="105" t="s">
        <v>1730</v>
      </c>
    </row>
    <row r="1568" spans="2:47" s="1" customFormat="1" ht="19.5">
      <c r="B1568" s="18"/>
      <c r="D1568" s="107" t="s">
        <v>95</v>
      </c>
      <c r="F1568" s="108" t="s">
        <v>1729</v>
      </c>
      <c r="I1568" s="38"/>
      <c r="L1568" s="18"/>
      <c r="M1568" s="109"/>
      <c r="N1568" s="26"/>
      <c r="O1568" s="26"/>
      <c r="P1568" s="26"/>
      <c r="Q1568" s="26"/>
      <c r="R1568" s="26"/>
      <c r="S1568" s="26"/>
      <c r="T1568" s="27"/>
      <c r="AT1568" s="9" t="s">
        <v>95</v>
      </c>
      <c r="AU1568" s="9" t="s">
        <v>46</v>
      </c>
    </row>
    <row r="1569" spans="2:47" s="1" customFormat="1" ht="292.5">
      <c r="B1569" s="18"/>
      <c r="D1569" s="107" t="s">
        <v>239</v>
      </c>
      <c r="F1569" s="128" t="s">
        <v>834</v>
      </c>
      <c r="I1569" s="38"/>
      <c r="L1569" s="18"/>
      <c r="M1569" s="109"/>
      <c r="N1569" s="26"/>
      <c r="O1569" s="26"/>
      <c r="P1569" s="26"/>
      <c r="Q1569" s="26"/>
      <c r="R1569" s="26"/>
      <c r="S1569" s="26"/>
      <c r="T1569" s="27"/>
      <c r="AT1569" s="9" t="s">
        <v>239</v>
      </c>
      <c r="AU1569" s="9" t="s">
        <v>46</v>
      </c>
    </row>
    <row r="1570" spans="2:51" s="7" customFormat="1" ht="12">
      <c r="B1570" s="110"/>
      <c r="D1570" s="107" t="s">
        <v>97</v>
      </c>
      <c r="E1570" s="111" t="s">
        <v>0</v>
      </c>
      <c r="F1570" s="112" t="s">
        <v>1731</v>
      </c>
      <c r="H1570" s="113">
        <v>1</v>
      </c>
      <c r="I1570" s="114"/>
      <c r="L1570" s="110"/>
      <c r="M1570" s="115"/>
      <c r="N1570" s="116"/>
      <c r="O1570" s="116"/>
      <c r="P1570" s="116"/>
      <c r="Q1570" s="116"/>
      <c r="R1570" s="116"/>
      <c r="S1570" s="116"/>
      <c r="T1570" s="117"/>
      <c r="AT1570" s="111" t="s">
        <v>97</v>
      </c>
      <c r="AU1570" s="111" t="s">
        <v>46</v>
      </c>
      <c r="AV1570" s="7" t="s">
        <v>46</v>
      </c>
      <c r="AW1570" s="7" t="s">
        <v>22</v>
      </c>
      <c r="AX1570" s="7" t="s">
        <v>43</v>
      </c>
      <c r="AY1570" s="111" t="s">
        <v>86</v>
      </c>
    </row>
    <row r="1571" spans="2:65" s="1" customFormat="1" ht="36" customHeight="1">
      <c r="B1571" s="93"/>
      <c r="C1571" s="94" t="s">
        <v>1732</v>
      </c>
      <c r="D1571" s="94" t="s">
        <v>88</v>
      </c>
      <c r="E1571" s="95" t="s">
        <v>1484</v>
      </c>
      <c r="F1571" s="96" t="s">
        <v>1733</v>
      </c>
      <c r="G1571" s="97" t="s">
        <v>171</v>
      </c>
      <c r="H1571" s="98">
        <v>1</v>
      </c>
      <c r="I1571" s="99"/>
      <c r="J1571" s="100">
        <f>ROUND(I1571*H1571,2)</f>
        <v>0</v>
      </c>
      <c r="K1571" s="96" t="s">
        <v>0</v>
      </c>
      <c r="L1571" s="18"/>
      <c r="M1571" s="101" t="s">
        <v>0</v>
      </c>
      <c r="N1571" s="102" t="s">
        <v>30</v>
      </c>
      <c r="O1571" s="26"/>
      <c r="P1571" s="103">
        <f>O1571*H1571</f>
        <v>0</v>
      </c>
      <c r="Q1571" s="103">
        <v>0</v>
      </c>
      <c r="R1571" s="103">
        <f>Q1571*H1571</f>
        <v>0</v>
      </c>
      <c r="S1571" s="103">
        <v>0</v>
      </c>
      <c r="T1571" s="104">
        <f>S1571*H1571</f>
        <v>0</v>
      </c>
      <c r="AR1571" s="105" t="s">
        <v>176</v>
      </c>
      <c r="AT1571" s="105" t="s">
        <v>88</v>
      </c>
      <c r="AU1571" s="105" t="s">
        <v>46</v>
      </c>
      <c r="AY1571" s="9" t="s">
        <v>86</v>
      </c>
      <c r="BE1571" s="106">
        <f>IF(N1571="základní",J1571,0)</f>
        <v>0</v>
      </c>
      <c r="BF1571" s="106">
        <f>IF(N1571="snížená",J1571,0)</f>
        <v>0</v>
      </c>
      <c r="BG1571" s="106">
        <f>IF(N1571="zákl. přenesená",J1571,0)</f>
        <v>0</v>
      </c>
      <c r="BH1571" s="106">
        <f>IF(N1571="sníž. přenesená",J1571,0)</f>
        <v>0</v>
      </c>
      <c r="BI1571" s="106">
        <f>IF(N1571="nulová",J1571,0)</f>
        <v>0</v>
      </c>
      <c r="BJ1571" s="9" t="s">
        <v>44</v>
      </c>
      <c r="BK1571" s="106">
        <f>ROUND(I1571*H1571,2)</f>
        <v>0</v>
      </c>
      <c r="BL1571" s="9" t="s">
        <v>176</v>
      </c>
      <c r="BM1571" s="105" t="s">
        <v>1734</v>
      </c>
    </row>
    <row r="1572" spans="2:47" s="1" customFormat="1" ht="19.5">
      <c r="B1572" s="18"/>
      <c r="D1572" s="107" t="s">
        <v>95</v>
      </c>
      <c r="F1572" s="108" t="s">
        <v>1733</v>
      </c>
      <c r="I1572" s="38"/>
      <c r="L1572" s="18"/>
      <c r="M1572" s="109"/>
      <c r="N1572" s="26"/>
      <c r="O1572" s="26"/>
      <c r="P1572" s="26"/>
      <c r="Q1572" s="26"/>
      <c r="R1572" s="26"/>
      <c r="S1572" s="26"/>
      <c r="T1572" s="27"/>
      <c r="AT1572" s="9" t="s">
        <v>95</v>
      </c>
      <c r="AU1572" s="9" t="s">
        <v>46</v>
      </c>
    </row>
    <row r="1573" spans="2:47" s="1" customFormat="1" ht="292.5">
      <c r="B1573" s="18"/>
      <c r="D1573" s="107" t="s">
        <v>239</v>
      </c>
      <c r="F1573" s="128" t="s">
        <v>834</v>
      </c>
      <c r="I1573" s="38"/>
      <c r="L1573" s="18"/>
      <c r="M1573" s="109"/>
      <c r="N1573" s="26"/>
      <c r="O1573" s="26"/>
      <c r="P1573" s="26"/>
      <c r="Q1573" s="26"/>
      <c r="R1573" s="26"/>
      <c r="S1573" s="26"/>
      <c r="T1573" s="27"/>
      <c r="AT1573" s="9" t="s">
        <v>239</v>
      </c>
      <c r="AU1573" s="9" t="s">
        <v>46</v>
      </c>
    </row>
    <row r="1574" spans="2:51" s="7" customFormat="1" ht="12">
      <c r="B1574" s="110"/>
      <c r="D1574" s="107" t="s">
        <v>97</v>
      </c>
      <c r="E1574" s="111" t="s">
        <v>0</v>
      </c>
      <c r="F1574" s="112" t="s">
        <v>1735</v>
      </c>
      <c r="H1574" s="113">
        <v>1</v>
      </c>
      <c r="I1574" s="114"/>
      <c r="L1574" s="110"/>
      <c r="M1574" s="115"/>
      <c r="N1574" s="116"/>
      <c r="O1574" s="116"/>
      <c r="P1574" s="116"/>
      <c r="Q1574" s="116"/>
      <c r="R1574" s="116"/>
      <c r="S1574" s="116"/>
      <c r="T1574" s="117"/>
      <c r="AT1574" s="111" t="s">
        <v>97</v>
      </c>
      <c r="AU1574" s="111" t="s">
        <v>46</v>
      </c>
      <c r="AV1574" s="7" t="s">
        <v>46</v>
      </c>
      <c r="AW1574" s="7" t="s">
        <v>22</v>
      </c>
      <c r="AX1574" s="7" t="s">
        <v>43</v>
      </c>
      <c r="AY1574" s="111" t="s">
        <v>86</v>
      </c>
    </row>
    <row r="1575" spans="2:65" s="1" customFormat="1" ht="36" customHeight="1">
      <c r="B1575" s="93"/>
      <c r="C1575" s="94" t="s">
        <v>1736</v>
      </c>
      <c r="D1575" s="94" t="s">
        <v>88</v>
      </c>
      <c r="E1575" s="95" t="s">
        <v>1488</v>
      </c>
      <c r="F1575" s="96" t="s">
        <v>1737</v>
      </c>
      <c r="G1575" s="97" t="s">
        <v>171</v>
      </c>
      <c r="H1575" s="98">
        <v>1</v>
      </c>
      <c r="I1575" s="99"/>
      <c r="J1575" s="100">
        <f>ROUND(I1575*H1575,2)</f>
        <v>0</v>
      </c>
      <c r="K1575" s="96" t="s">
        <v>0</v>
      </c>
      <c r="L1575" s="18"/>
      <c r="M1575" s="101" t="s">
        <v>0</v>
      </c>
      <c r="N1575" s="102" t="s">
        <v>30</v>
      </c>
      <c r="O1575" s="26"/>
      <c r="P1575" s="103">
        <f>O1575*H1575</f>
        <v>0</v>
      </c>
      <c r="Q1575" s="103">
        <v>0</v>
      </c>
      <c r="R1575" s="103">
        <f>Q1575*H1575</f>
        <v>0</v>
      </c>
      <c r="S1575" s="103">
        <v>0</v>
      </c>
      <c r="T1575" s="104">
        <f>S1575*H1575</f>
        <v>0</v>
      </c>
      <c r="AR1575" s="105" t="s">
        <v>176</v>
      </c>
      <c r="AT1575" s="105" t="s">
        <v>88</v>
      </c>
      <c r="AU1575" s="105" t="s">
        <v>46</v>
      </c>
      <c r="AY1575" s="9" t="s">
        <v>86</v>
      </c>
      <c r="BE1575" s="106">
        <f>IF(N1575="základní",J1575,0)</f>
        <v>0</v>
      </c>
      <c r="BF1575" s="106">
        <f>IF(N1575="snížená",J1575,0)</f>
        <v>0</v>
      </c>
      <c r="BG1575" s="106">
        <f>IF(N1575="zákl. přenesená",J1575,0)</f>
        <v>0</v>
      </c>
      <c r="BH1575" s="106">
        <f>IF(N1575="sníž. přenesená",J1575,0)</f>
        <v>0</v>
      </c>
      <c r="BI1575" s="106">
        <f>IF(N1575="nulová",J1575,0)</f>
        <v>0</v>
      </c>
      <c r="BJ1575" s="9" t="s">
        <v>44</v>
      </c>
      <c r="BK1575" s="106">
        <f>ROUND(I1575*H1575,2)</f>
        <v>0</v>
      </c>
      <c r="BL1575" s="9" t="s">
        <v>176</v>
      </c>
      <c r="BM1575" s="105" t="s">
        <v>1738</v>
      </c>
    </row>
    <row r="1576" spans="2:47" s="1" customFormat="1" ht="19.5">
      <c r="B1576" s="18"/>
      <c r="D1576" s="107" t="s">
        <v>95</v>
      </c>
      <c r="F1576" s="108" t="s">
        <v>1737</v>
      </c>
      <c r="I1576" s="38"/>
      <c r="L1576" s="18"/>
      <c r="M1576" s="109"/>
      <c r="N1576" s="26"/>
      <c r="O1576" s="26"/>
      <c r="P1576" s="26"/>
      <c r="Q1576" s="26"/>
      <c r="R1576" s="26"/>
      <c r="S1576" s="26"/>
      <c r="T1576" s="27"/>
      <c r="AT1576" s="9" t="s">
        <v>95</v>
      </c>
      <c r="AU1576" s="9" t="s">
        <v>46</v>
      </c>
    </row>
    <row r="1577" spans="2:47" s="1" customFormat="1" ht="292.5">
      <c r="B1577" s="18"/>
      <c r="D1577" s="107" t="s">
        <v>239</v>
      </c>
      <c r="F1577" s="128" t="s">
        <v>834</v>
      </c>
      <c r="I1577" s="38"/>
      <c r="L1577" s="18"/>
      <c r="M1577" s="109"/>
      <c r="N1577" s="26"/>
      <c r="O1577" s="26"/>
      <c r="P1577" s="26"/>
      <c r="Q1577" s="26"/>
      <c r="R1577" s="26"/>
      <c r="S1577" s="26"/>
      <c r="T1577" s="27"/>
      <c r="AT1577" s="9" t="s">
        <v>239</v>
      </c>
      <c r="AU1577" s="9" t="s">
        <v>46</v>
      </c>
    </row>
    <row r="1578" spans="2:51" s="7" customFormat="1" ht="12">
      <c r="B1578" s="110"/>
      <c r="D1578" s="107" t="s">
        <v>97</v>
      </c>
      <c r="E1578" s="111" t="s">
        <v>0</v>
      </c>
      <c r="F1578" s="112" t="s">
        <v>1739</v>
      </c>
      <c r="H1578" s="113">
        <v>1</v>
      </c>
      <c r="I1578" s="114"/>
      <c r="L1578" s="110"/>
      <c r="M1578" s="115"/>
      <c r="N1578" s="116"/>
      <c r="O1578" s="116"/>
      <c r="P1578" s="116"/>
      <c r="Q1578" s="116"/>
      <c r="R1578" s="116"/>
      <c r="S1578" s="116"/>
      <c r="T1578" s="117"/>
      <c r="AT1578" s="111" t="s">
        <v>97</v>
      </c>
      <c r="AU1578" s="111" t="s">
        <v>46</v>
      </c>
      <c r="AV1578" s="7" t="s">
        <v>46</v>
      </c>
      <c r="AW1578" s="7" t="s">
        <v>22</v>
      </c>
      <c r="AX1578" s="7" t="s">
        <v>43</v>
      </c>
      <c r="AY1578" s="111" t="s">
        <v>86</v>
      </c>
    </row>
    <row r="1579" spans="2:65" s="1" customFormat="1" ht="36" customHeight="1">
      <c r="B1579" s="93"/>
      <c r="C1579" s="94" t="s">
        <v>1740</v>
      </c>
      <c r="D1579" s="94" t="s">
        <v>88</v>
      </c>
      <c r="E1579" s="95" t="s">
        <v>1492</v>
      </c>
      <c r="F1579" s="96" t="s">
        <v>1741</v>
      </c>
      <c r="G1579" s="97" t="s">
        <v>171</v>
      </c>
      <c r="H1579" s="98">
        <v>1</v>
      </c>
      <c r="I1579" s="99"/>
      <c r="J1579" s="100">
        <f>ROUND(I1579*H1579,2)</f>
        <v>0</v>
      </c>
      <c r="K1579" s="96" t="s">
        <v>0</v>
      </c>
      <c r="L1579" s="18"/>
      <c r="M1579" s="101" t="s">
        <v>0</v>
      </c>
      <c r="N1579" s="102" t="s">
        <v>30</v>
      </c>
      <c r="O1579" s="26"/>
      <c r="P1579" s="103">
        <f>O1579*H1579</f>
        <v>0</v>
      </c>
      <c r="Q1579" s="103">
        <v>0</v>
      </c>
      <c r="R1579" s="103">
        <f>Q1579*H1579</f>
        <v>0</v>
      </c>
      <c r="S1579" s="103">
        <v>0</v>
      </c>
      <c r="T1579" s="104">
        <f>S1579*H1579</f>
        <v>0</v>
      </c>
      <c r="AR1579" s="105" t="s">
        <v>176</v>
      </c>
      <c r="AT1579" s="105" t="s">
        <v>88</v>
      </c>
      <c r="AU1579" s="105" t="s">
        <v>46</v>
      </c>
      <c r="AY1579" s="9" t="s">
        <v>86</v>
      </c>
      <c r="BE1579" s="106">
        <f>IF(N1579="základní",J1579,0)</f>
        <v>0</v>
      </c>
      <c r="BF1579" s="106">
        <f>IF(N1579="snížená",J1579,0)</f>
        <v>0</v>
      </c>
      <c r="BG1579" s="106">
        <f>IF(N1579="zákl. přenesená",J1579,0)</f>
        <v>0</v>
      </c>
      <c r="BH1579" s="106">
        <f>IF(N1579="sníž. přenesená",J1579,0)</f>
        <v>0</v>
      </c>
      <c r="BI1579" s="106">
        <f>IF(N1579="nulová",J1579,0)</f>
        <v>0</v>
      </c>
      <c r="BJ1579" s="9" t="s">
        <v>44</v>
      </c>
      <c r="BK1579" s="106">
        <f>ROUND(I1579*H1579,2)</f>
        <v>0</v>
      </c>
      <c r="BL1579" s="9" t="s">
        <v>176</v>
      </c>
      <c r="BM1579" s="105" t="s">
        <v>1742</v>
      </c>
    </row>
    <row r="1580" spans="2:47" s="1" customFormat="1" ht="19.5">
      <c r="B1580" s="18"/>
      <c r="D1580" s="107" t="s">
        <v>95</v>
      </c>
      <c r="F1580" s="108" t="s">
        <v>1741</v>
      </c>
      <c r="I1580" s="38"/>
      <c r="L1580" s="18"/>
      <c r="M1580" s="109"/>
      <c r="N1580" s="26"/>
      <c r="O1580" s="26"/>
      <c r="P1580" s="26"/>
      <c r="Q1580" s="26"/>
      <c r="R1580" s="26"/>
      <c r="S1580" s="26"/>
      <c r="T1580" s="27"/>
      <c r="AT1580" s="9" t="s">
        <v>95</v>
      </c>
      <c r="AU1580" s="9" t="s">
        <v>46</v>
      </c>
    </row>
    <row r="1581" spans="2:47" s="1" customFormat="1" ht="292.5">
      <c r="B1581" s="18"/>
      <c r="D1581" s="107" t="s">
        <v>239</v>
      </c>
      <c r="F1581" s="128" t="s">
        <v>834</v>
      </c>
      <c r="I1581" s="38"/>
      <c r="L1581" s="18"/>
      <c r="M1581" s="109"/>
      <c r="N1581" s="26"/>
      <c r="O1581" s="26"/>
      <c r="P1581" s="26"/>
      <c r="Q1581" s="26"/>
      <c r="R1581" s="26"/>
      <c r="S1581" s="26"/>
      <c r="T1581" s="27"/>
      <c r="AT1581" s="9" t="s">
        <v>239</v>
      </c>
      <c r="AU1581" s="9" t="s">
        <v>46</v>
      </c>
    </row>
    <row r="1582" spans="2:51" s="7" customFormat="1" ht="12">
      <c r="B1582" s="110"/>
      <c r="D1582" s="107" t="s">
        <v>97</v>
      </c>
      <c r="E1582" s="111" t="s">
        <v>0</v>
      </c>
      <c r="F1582" s="112" t="s">
        <v>1743</v>
      </c>
      <c r="H1582" s="113">
        <v>1</v>
      </c>
      <c r="I1582" s="114"/>
      <c r="L1582" s="110"/>
      <c r="M1582" s="115"/>
      <c r="N1582" s="116"/>
      <c r="O1582" s="116"/>
      <c r="P1582" s="116"/>
      <c r="Q1582" s="116"/>
      <c r="R1582" s="116"/>
      <c r="S1582" s="116"/>
      <c r="T1582" s="117"/>
      <c r="AT1582" s="111" t="s">
        <v>97</v>
      </c>
      <c r="AU1582" s="111" t="s">
        <v>46</v>
      </c>
      <c r="AV1582" s="7" t="s">
        <v>46</v>
      </c>
      <c r="AW1582" s="7" t="s">
        <v>22</v>
      </c>
      <c r="AX1582" s="7" t="s">
        <v>43</v>
      </c>
      <c r="AY1582" s="111" t="s">
        <v>86</v>
      </c>
    </row>
    <row r="1583" spans="2:65" s="1" customFormat="1" ht="36" customHeight="1">
      <c r="B1583" s="93"/>
      <c r="C1583" s="94" t="s">
        <v>1744</v>
      </c>
      <c r="D1583" s="94" t="s">
        <v>88</v>
      </c>
      <c r="E1583" s="95" t="s">
        <v>1496</v>
      </c>
      <c r="F1583" s="96" t="s">
        <v>1745</v>
      </c>
      <c r="G1583" s="97" t="s">
        <v>171</v>
      </c>
      <c r="H1583" s="98">
        <v>1</v>
      </c>
      <c r="I1583" s="99"/>
      <c r="J1583" s="100">
        <f>ROUND(I1583*H1583,2)</f>
        <v>0</v>
      </c>
      <c r="K1583" s="96" t="s">
        <v>0</v>
      </c>
      <c r="L1583" s="18"/>
      <c r="M1583" s="101" t="s">
        <v>0</v>
      </c>
      <c r="N1583" s="102" t="s">
        <v>30</v>
      </c>
      <c r="O1583" s="26"/>
      <c r="P1583" s="103">
        <f>O1583*H1583</f>
        <v>0</v>
      </c>
      <c r="Q1583" s="103">
        <v>0</v>
      </c>
      <c r="R1583" s="103">
        <f>Q1583*H1583</f>
        <v>0</v>
      </c>
      <c r="S1583" s="103">
        <v>0</v>
      </c>
      <c r="T1583" s="104">
        <f>S1583*H1583</f>
        <v>0</v>
      </c>
      <c r="AR1583" s="105" t="s">
        <v>176</v>
      </c>
      <c r="AT1583" s="105" t="s">
        <v>88</v>
      </c>
      <c r="AU1583" s="105" t="s">
        <v>46</v>
      </c>
      <c r="AY1583" s="9" t="s">
        <v>86</v>
      </c>
      <c r="BE1583" s="106">
        <f>IF(N1583="základní",J1583,0)</f>
        <v>0</v>
      </c>
      <c r="BF1583" s="106">
        <f>IF(N1583="snížená",J1583,0)</f>
        <v>0</v>
      </c>
      <c r="BG1583" s="106">
        <f>IF(N1583="zákl. přenesená",J1583,0)</f>
        <v>0</v>
      </c>
      <c r="BH1583" s="106">
        <f>IF(N1583="sníž. přenesená",J1583,0)</f>
        <v>0</v>
      </c>
      <c r="BI1583" s="106">
        <f>IF(N1583="nulová",J1583,0)</f>
        <v>0</v>
      </c>
      <c r="BJ1583" s="9" t="s">
        <v>44</v>
      </c>
      <c r="BK1583" s="106">
        <f>ROUND(I1583*H1583,2)</f>
        <v>0</v>
      </c>
      <c r="BL1583" s="9" t="s">
        <v>176</v>
      </c>
      <c r="BM1583" s="105" t="s">
        <v>1746</v>
      </c>
    </row>
    <row r="1584" spans="2:47" s="1" customFormat="1" ht="19.5">
      <c r="B1584" s="18"/>
      <c r="D1584" s="107" t="s">
        <v>95</v>
      </c>
      <c r="F1584" s="108" t="s">
        <v>1745</v>
      </c>
      <c r="I1584" s="38"/>
      <c r="L1584" s="18"/>
      <c r="M1584" s="109"/>
      <c r="N1584" s="26"/>
      <c r="O1584" s="26"/>
      <c r="P1584" s="26"/>
      <c r="Q1584" s="26"/>
      <c r="R1584" s="26"/>
      <c r="S1584" s="26"/>
      <c r="T1584" s="27"/>
      <c r="AT1584" s="9" t="s">
        <v>95</v>
      </c>
      <c r="AU1584" s="9" t="s">
        <v>46</v>
      </c>
    </row>
    <row r="1585" spans="2:47" s="1" customFormat="1" ht="292.5">
      <c r="B1585" s="18"/>
      <c r="D1585" s="107" t="s">
        <v>239</v>
      </c>
      <c r="F1585" s="128" t="s">
        <v>834</v>
      </c>
      <c r="I1585" s="38"/>
      <c r="L1585" s="18"/>
      <c r="M1585" s="109"/>
      <c r="N1585" s="26"/>
      <c r="O1585" s="26"/>
      <c r="P1585" s="26"/>
      <c r="Q1585" s="26"/>
      <c r="R1585" s="26"/>
      <c r="S1585" s="26"/>
      <c r="T1585" s="27"/>
      <c r="AT1585" s="9" t="s">
        <v>239</v>
      </c>
      <c r="AU1585" s="9" t="s">
        <v>46</v>
      </c>
    </row>
    <row r="1586" spans="2:51" s="7" customFormat="1" ht="12">
      <c r="B1586" s="110"/>
      <c r="D1586" s="107" t="s">
        <v>97</v>
      </c>
      <c r="E1586" s="111" t="s">
        <v>0</v>
      </c>
      <c r="F1586" s="112" t="s">
        <v>1747</v>
      </c>
      <c r="H1586" s="113">
        <v>1</v>
      </c>
      <c r="I1586" s="114"/>
      <c r="L1586" s="110"/>
      <c r="M1586" s="115"/>
      <c r="N1586" s="116"/>
      <c r="O1586" s="116"/>
      <c r="P1586" s="116"/>
      <c r="Q1586" s="116"/>
      <c r="R1586" s="116"/>
      <c r="S1586" s="116"/>
      <c r="T1586" s="117"/>
      <c r="AT1586" s="111" t="s">
        <v>97</v>
      </c>
      <c r="AU1586" s="111" t="s">
        <v>46</v>
      </c>
      <c r="AV1586" s="7" t="s">
        <v>46</v>
      </c>
      <c r="AW1586" s="7" t="s">
        <v>22</v>
      </c>
      <c r="AX1586" s="7" t="s">
        <v>43</v>
      </c>
      <c r="AY1586" s="111" t="s">
        <v>86</v>
      </c>
    </row>
    <row r="1587" spans="2:65" s="1" customFormat="1" ht="36" customHeight="1">
      <c r="B1587" s="93"/>
      <c r="C1587" s="94" t="s">
        <v>1748</v>
      </c>
      <c r="D1587" s="94" t="s">
        <v>88</v>
      </c>
      <c r="E1587" s="95" t="s">
        <v>1500</v>
      </c>
      <c r="F1587" s="96" t="s">
        <v>1749</v>
      </c>
      <c r="G1587" s="97" t="s">
        <v>171</v>
      </c>
      <c r="H1587" s="98">
        <v>1</v>
      </c>
      <c r="I1587" s="99"/>
      <c r="J1587" s="100">
        <f>ROUND(I1587*H1587,2)</f>
        <v>0</v>
      </c>
      <c r="K1587" s="96" t="s">
        <v>0</v>
      </c>
      <c r="L1587" s="18"/>
      <c r="M1587" s="101" t="s">
        <v>0</v>
      </c>
      <c r="N1587" s="102" t="s">
        <v>30</v>
      </c>
      <c r="O1587" s="26"/>
      <c r="P1587" s="103">
        <f>O1587*H1587</f>
        <v>0</v>
      </c>
      <c r="Q1587" s="103">
        <v>0</v>
      </c>
      <c r="R1587" s="103">
        <f>Q1587*H1587</f>
        <v>0</v>
      </c>
      <c r="S1587" s="103">
        <v>0</v>
      </c>
      <c r="T1587" s="104">
        <f>S1587*H1587</f>
        <v>0</v>
      </c>
      <c r="AR1587" s="105" t="s">
        <v>176</v>
      </c>
      <c r="AT1587" s="105" t="s">
        <v>88</v>
      </c>
      <c r="AU1587" s="105" t="s">
        <v>46</v>
      </c>
      <c r="AY1587" s="9" t="s">
        <v>86</v>
      </c>
      <c r="BE1587" s="106">
        <f>IF(N1587="základní",J1587,0)</f>
        <v>0</v>
      </c>
      <c r="BF1587" s="106">
        <f>IF(N1587="snížená",J1587,0)</f>
        <v>0</v>
      </c>
      <c r="BG1587" s="106">
        <f>IF(N1587="zákl. přenesená",J1587,0)</f>
        <v>0</v>
      </c>
      <c r="BH1587" s="106">
        <f>IF(N1587="sníž. přenesená",J1587,0)</f>
        <v>0</v>
      </c>
      <c r="BI1587" s="106">
        <f>IF(N1587="nulová",J1587,0)</f>
        <v>0</v>
      </c>
      <c r="BJ1587" s="9" t="s">
        <v>44</v>
      </c>
      <c r="BK1587" s="106">
        <f>ROUND(I1587*H1587,2)</f>
        <v>0</v>
      </c>
      <c r="BL1587" s="9" t="s">
        <v>176</v>
      </c>
      <c r="BM1587" s="105" t="s">
        <v>1750</v>
      </c>
    </row>
    <row r="1588" spans="2:47" s="1" customFormat="1" ht="19.5">
      <c r="B1588" s="18"/>
      <c r="D1588" s="107" t="s">
        <v>95</v>
      </c>
      <c r="F1588" s="108" t="s">
        <v>1749</v>
      </c>
      <c r="I1588" s="38"/>
      <c r="L1588" s="18"/>
      <c r="M1588" s="109"/>
      <c r="N1588" s="26"/>
      <c r="O1588" s="26"/>
      <c r="P1588" s="26"/>
      <c r="Q1588" s="26"/>
      <c r="R1588" s="26"/>
      <c r="S1588" s="26"/>
      <c r="T1588" s="27"/>
      <c r="AT1588" s="9" t="s">
        <v>95</v>
      </c>
      <c r="AU1588" s="9" t="s">
        <v>46</v>
      </c>
    </row>
    <row r="1589" spans="2:47" s="1" customFormat="1" ht="292.5">
      <c r="B1589" s="18"/>
      <c r="D1589" s="107" t="s">
        <v>239</v>
      </c>
      <c r="F1589" s="128" t="s">
        <v>834</v>
      </c>
      <c r="I1589" s="38"/>
      <c r="L1589" s="18"/>
      <c r="M1589" s="109"/>
      <c r="N1589" s="26"/>
      <c r="O1589" s="26"/>
      <c r="P1589" s="26"/>
      <c r="Q1589" s="26"/>
      <c r="R1589" s="26"/>
      <c r="S1589" s="26"/>
      <c r="T1589" s="27"/>
      <c r="AT1589" s="9" t="s">
        <v>239</v>
      </c>
      <c r="AU1589" s="9" t="s">
        <v>46</v>
      </c>
    </row>
    <row r="1590" spans="2:51" s="7" customFormat="1" ht="12">
      <c r="B1590" s="110"/>
      <c r="D1590" s="107" t="s">
        <v>97</v>
      </c>
      <c r="E1590" s="111" t="s">
        <v>0</v>
      </c>
      <c r="F1590" s="112" t="s">
        <v>1751</v>
      </c>
      <c r="H1590" s="113">
        <v>1</v>
      </c>
      <c r="I1590" s="114"/>
      <c r="L1590" s="110"/>
      <c r="M1590" s="115"/>
      <c r="N1590" s="116"/>
      <c r="O1590" s="116"/>
      <c r="P1590" s="116"/>
      <c r="Q1590" s="116"/>
      <c r="R1590" s="116"/>
      <c r="S1590" s="116"/>
      <c r="T1590" s="117"/>
      <c r="AT1590" s="111" t="s">
        <v>97</v>
      </c>
      <c r="AU1590" s="111" t="s">
        <v>46</v>
      </c>
      <c r="AV1590" s="7" t="s">
        <v>46</v>
      </c>
      <c r="AW1590" s="7" t="s">
        <v>22</v>
      </c>
      <c r="AX1590" s="7" t="s">
        <v>43</v>
      </c>
      <c r="AY1590" s="111" t="s">
        <v>86</v>
      </c>
    </row>
    <row r="1591" spans="2:65" s="1" customFormat="1" ht="36" customHeight="1">
      <c r="B1591" s="93"/>
      <c r="C1591" s="94" t="s">
        <v>1752</v>
      </c>
      <c r="D1591" s="94" t="s">
        <v>88</v>
      </c>
      <c r="E1591" s="95" t="s">
        <v>1504</v>
      </c>
      <c r="F1591" s="96" t="s">
        <v>1753</v>
      </c>
      <c r="G1591" s="97" t="s">
        <v>171</v>
      </c>
      <c r="H1591" s="98">
        <v>1</v>
      </c>
      <c r="I1591" s="99"/>
      <c r="J1591" s="100">
        <f>ROUND(I1591*H1591,2)</f>
        <v>0</v>
      </c>
      <c r="K1591" s="96" t="s">
        <v>0</v>
      </c>
      <c r="L1591" s="18"/>
      <c r="M1591" s="101" t="s">
        <v>0</v>
      </c>
      <c r="N1591" s="102" t="s">
        <v>30</v>
      </c>
      <c r="O1591" s="26"/>
      <c r="P1591" s="103">
        <f>O1591*H1591</f>
        <v>0</v>
      </c>
      <c r="Q1591" s="103">
        <v>0</v>
      </c>
      <c r="R1591" s="103">
        <f>Q1591*H1591</f>
        <v>0</v>
      </c>
      <c r="S1591" s="103">
        <v>0</v>
      </c>
      <c r="T1591" s="104">
        <f>S1591*H1591</f>
        <v>0</v>
      </c>
      <c r="AR1591" s="105" t="s">
        <v>176</v>
      </c>
      <c r="AT1591" s="105" t="s">
        <v>88</v>
      </c>
      <c r="AU1591" s="105" t="s">
        <v>46</v>
      </c>
      <c r="AY1591" s="9" t="s">
        <v>86</v>
      </c>
      <c r="BE1591" s="106">
        <f>IF(N1591="základní",J1591,0)</f>
        <v>0</v>
      </c>
      <c r="BF1591" s="106">
        <f>IF(N1591="snížená",J1591,0)</f>
        <v>0</v>
      </c>
      <c r="BG1591" s="106">
        <f>IF(N1591="zákl. přenesená",J1591,0)</f>
        <v>0</v>
      </c>
      <c r="BH1591" s="106">
        <f>IF(N1591="sníž. přenesená",J1591,0)</f>
        <v>0</v>
      </c>
      <c r="BI1591" s="106">
        <f>IF(N1591="nulová",J1591,0)</f>
        <v>0</v>
      </c>
      <c r="BJ1591" s="9" t="s">
        <v>44</v>
      </c>
      <c r="BK1591" s="106">
        <f>ROUND(I1591*H1591,2)</f>
        <v>0</v>
      </c>
      <c r="BL1591" s="9" t="s">
        <v>176</v>
      </c>
      <c r="BM1591" s="105" t="s">
        <v>1754</v>
      </c>
    </row>
    <row r="1592" spans="2:47" s="1" customFormat="1" ht="19.5">
      <c r="B1592" s="18"/>
      <c r="D1592" s="107" t="s">
        <v>95</v>
      </c>
      <c r="F1592" s="108" t="s">
        <v>1753</v>
      </c>
      <c r="I1592" s="38"/>
      <c r="L1592" s="18"/>
      <c r="M1592" s="109"/>
      <c r="N1592" s="26"/>
      <c r="O1592" s="26"/>
      <c r="P1592" s="26"/>
      <c r="Q1592" s="26"/>
      <c r="R1592" s="26"/>
      <c r="S1592" s="26"/>
      <c r="T1592" s="27"/>
      <c r="AT1592" s="9" t="s">
        <v>95</v>
      </c>
      <c r="AU1592" s="9" t="s">
        <v>46</v>
      </c>
    </row>
    <row r="1593" spans="2:47" s="1" customFormat="1" ht="292.5">
      <c r="B1593" s="18"/>
      <c r="D1593" s="107" t="s">
        <v>239</v>
      </c>
      <c r="F1593" s="128" t="s">
        <v>834</v>
      </c>
      <c r="I1593" s="38"/>
      <c r="L1593" s="18"/>
      <c r="M1593" s="109"/>
      <c r="N1593" s="26"/>
      <c r="O1593" s="26"/>
      <c r="P1593" s="26"/>
      <c r="Q1593" s="26"/>
      <c r="R1593" s="26"/>
      <c r="S1593" s="26"/>
      <c r="T1593" s="27"/>
      <c r="AT1593" s="9" t="s">
        <v>239</v>
      </c>
      <c r="AU1593" s="9" t="s">
        <v>46</v>
      </c>
    </row>
    <row r="1594" spans="2:51" s="7" customFormat="1" ht="12">
      <c r="B1594" s="110"/>
      <c r="D1594" s="107" t="s">
        <v>97</v>
      </c>
      <c r="E1594" s="111" t="s">
        <v>0</v>
      </c>
      <c r="F1594" s="112" t="s">
        <v>1755</v>
      </c>
      <c r="H1594" s="113">
        <v>1</v>
      </c>
      <c r="I1594" s="114"/>
      <c r="L1594" s="110"/>
      <c r="M1594" s="115"/>
      <c r="N1594" s="116"/>
      <c r="O1594" s="116"/>
      <c r="P1594" s="116"/>
      <c r="Q1594" s="116"/>
      <c r="R1594" s="116"/>
      <c r="S1594" s="116"/>
      <c r="T1594" s="117"/>
      <c r="AT1594" s="111" t="s">
        <v>97</v>
      </c>
      <c r="AU1594" s="111" t="s">
        <v>46</v>
      </c>
      <c r="AV1594" s="7" t="s">
        <v>46</v>
      </c>
      <c r="AW1594" s="7" t="s">
        <v>22</v>
      </c>
      <c r="AX1594" s="7" t="s">
        <v>43</v>
      </c>
      <c r="AY1594" s="111" t="s">
        <v>86</v>
      </c>
    </row>
    <row r="1595" spans="2:65" s="1" customFormat="1" ht="36" customHeight="1">
      <c r="B1595" s="93"/>
      <c r="C1595" s="94" t="s">
        <v>1756</v>
      </c>
      <c r="D1595" s="94" t="s">
        <v>88</v>
      </c>
      <c r="E1595" s="95" t="s">
        <v>1508</v>
      </c>
      <c r="F1595" s="96" t="s">
        <v>1757</v>
      </c>
      <c r="G1595" s="97" t="s">
        <v>171</v>
      </c>
      <c r="H1595" s="98">
        <v>1</v>
      </c>
      <c r="I1595" s="99"/>
      <c r="J1595" s="100">
        <f>ROUND(I1595*H1595,2)</f>
        <v>0</v>
      </c>
      <c r="K1595" s="96" t="s">
        <v>0</v>
      </c>
      <c r="L1595" s="18"/>
      <c r="M1595" s="101" t="s">
        <v>0</v>
      </c>
      <c r="N1595" s="102" t="s">
        <v>30</v>
      </c>
      <c r="O1595" s="26"/>
      <c r="P1595" s="103">
        <f>O1595*H1595</f>
        <v>0</v>
      </c>
      <c r="Q1595" s="103">
        <v>0</v>
      </c>
      <c r="R1595" s="103">
        <f>Q1595*H1595</f>
        <v>0</v>
      </c>
      <c r="S1595" s="103">
        <v>0</v>
      </c>
      <c r="T1595" s="104">
        <f>S1595*H1595</f>
        <v>0</v>
      </c>
      <c r="AR1595" s="105" t="s">
        <v>176</v>
      </c>
      <c r="AT1595" s="105" t="s">
        <v>88</v>
      </c>
      <c r="AU1595" s="105" t="s">
        <v>46</v>
      </c>
      <c r="AY1595" s="9" t="s">
        <v>86</v>
      </c>
      <c r="BE1595" s="106">
        <f>IF(N1595="základní",J1595,0)</f>
        <v>0</v>
      </c>
      <c r="BF1595" s="106">
        <f>IF(N1595="snížená",J1595,0)</f>
        <v>0</v>
      </c>
      <c r="BG1595" s="106">
        <f>IF(N1595="zákl. přenesená",J1595,0)</f>
        <v>0</v>
      </c>
      <c r="BH1595" s="106">
        <f>IF(N1595="sníž. přenesená",J1595,0)</f>
        <v>0</v>
      </c>
      <c r="BI1595" s="106">
        <f>IF(N1595="nulová",J1595,0)</f>
        <v>0</v>
      </c>
      <c r="BJ1595" s="9" t="s">
        <v>44</v>
      </c>
      <c r="BK1595" s="106">
        <f>ROUND(I1595*H1595,2)</f>
        <v>0</v>
      </c>
      <c r="BL1595" s="9" t="s">
        <v>176</v>
      </c>
      <c r="BM1595" s="105" t="s">
        <v>1758</v>
      </c>
    </row>
    <row r="1596" spans="2:47" s="1" customFormat="1" ht="19.5">
      <c r="B1596" s="18"/>
      <c r="D1596" s="107" t="s">
        <v>95</v>
      </c>
      <c r="F1596" s="108" t="s">
        <v>1757</v>
      </c>
      <c r="I1596" s="38"/>
      <c r="L1596" s="18"/>
      <c r="M1596" s="109"/>
      <c r="N1596" s="26"/>
      <c r="O1596" s="26"/>
      <c r="P1596" s="26"/>
      <c r="Q1596" s="26"/>
      <c r="R1596" s="26"/>
      <c r="S1596" s="26"/>
      <c r="T1596" s="27"/>
      <c r="AT1596" s="9" t="s">
        <v>95</v>
      </c>
      <c r="AU1596" s="9" t="s">
        <v>46</v>
      </c>
    </row>
    <row r="1597" spans="2:47" s="1" customFormat="1" ht="292.5">
      <c r="B1597" s="18"/>
      <c r="D1597" s="107" t="s">
        <v>239</v>
      </c>
      <c r="F1597" s="128" t="s">
        <v>834</v>
      </c>
      <c r="I1597" s="38"/>
      <c r="L1597" s="18"/>
      <c r="M1597" s="109"/>
      <c r="N1597" s="26"/>
      <c r="O1597" s="26"/>
      <c r="P1597" s="26"/>
      <c r="Q1597" s="26"/>
      <c r="R1597" s="26"/>
      <c r="S1597" s="26"/>
      <c r="T1597" s="27"/>
      <c r="AT1597" s="9" t="s">
        <v>239</v>
      </c>
      <c r="AU1597" s="9" t="s">
        <v>46</v>
      </c>
    </row>
    <row r="1598" spans="2:51" s="7" customFormat="1" ht="12">
      <c r="B1598" s="110"/>
      <c r="D1598" s="107" t="s">
        <v>97</v>
      </c>
      <c r="E1598" s="111" t="s">
        <v>0</v>
      </c>
      <c r="F1598" s="112" t="s">
        <v>1759</v>
      </c>
      <c r="H1598" s="113">
        <v>1</v>
      </c>
      <c r="I1598" s="114"/>
      <c r="L1598" s="110"/>
      <c r="M1598" s="115"/>
      <c r="N1598" s="116"/>
      <c r="O1598" s="116"/>
      <c r="P1598" s="116"/>
      <c r="Q1598" s="116"/>
      <c r="R1598" s="116"/>
      <c r="S1598" s="116"/>
      <c r="T1598" s="117"/>
      <c r="AT1598" s="111" t="s">
        <v>97</v>
      </c>
      <c r="AU1598" s="111" t="s">
        <v>46</v>
      </c>
      <c r="AV1598" s="7" t="s">
        <v>46</v>
      </c>
      <c r="AW1598" s="7" t="s">
        <v>22</v>
      </c>
      <c r="AX1598" s="7" t="s">
        <v>43</v>
      </c>
      <c r="AY1598" s="111" t="s">
        <v>86</v>
      </c>
    </row>
    <row r="1599" spans="2:65" s="1" customFormat="1" ht="36" customHeight="1">
      <c r="B1599" s="93"/>
      <c r="C1599" s="94" t="s">
        <v>1760</v>
      </c>
      <c r="D1599" s="94" t="s">
        <v>88</v>
      </c>
      <c r="E1599" s="95" t="s">
        <v>1512</v>
      </c>
      <c r="F1599" s="96" t="s">
        <v>1761</v>
      </c>
      <c r="G1599" s="97" t="s">
        <v>171</v>
      </c>
      <c r="H1599" s="98">
        <v>1</v>
      </c>
      <c r="I1599" s="99"/>
      <c r="J1599" s="100">
        <f>ROUND(I1599*H1599,2)</f>
        <v>0</v>
      </c>
      <c r="K1599" s="96" t="s">
        <v>0</v>
      </c>
      <c r="L1599" s="18"/>
      <c r="M1599" s="101" t="s">
        <v>0</v>
      </c>
      <c r="N1599" s="102" t="s">
        <v>30</v>
      </c>
      <c r="O1599" s="26"/>
      <c r="P1599" s="103">
        <f>O1599*H1599</f>
        <v>0</v>
      </c>
      <c r="Q1599" s="103">
        <v>0</v>
      </c>
      <c r="R1599" s="103">
        <f>Q1599*H1599</f>
        <v>0</v>
      </c>
      <c r="S1599" s="103">
        <v>0</v>
      </c>
      <c r="T1599" s="104">
        <f>S1599*H1599</f>
        <v>0</v>
      </c>
      <c r="AR1599" s="105" t="s">
        <v>176</v>
      </c>
      <c r="AT1599" s="105" t="s">
        <v>88</v>
      </c>
      <c r="AU1599" s="105" t="s">
        <v>46</v>
      </c>
      <c r="AY1599" s="9" t="s">
        <v>86</v>
      </c>
      <c r="BE1599" s="106">
        <f>IF(N1599="základní",J1599,0)</f>
        <v>0</v>
      </c>
      <c r="BF1599" s="106">
        <f>IF(N1599="snížená",J1599,0)</f>
        <v>0</v>
      </c>
      <c r="BG1599" s="106">
        <f>IF(N1599="zákl. přenesená",J1599,0)</f>
        <v>0</v>
      </c>
      <c r="BH1599" s="106">
        <f>IF(N1599="sníž. přenesená",J1599,0)</f>
        <v>0</v>
      </c>
      <c r="BI1599" s="106">
        <f>IF(N1599="nulová",J1599,0)</f>
        <v>0</v>
      </c>
      <c r="BJ1599" s="9" t="s">
        <v>44</v>
      </c>
      <c r="BK1599" s="106">
        <f>ROUND(I1599*H1599,2)</f>
        <v>0</v>
      </c>
      <c r="BL1599" s="9" t="s">
        <v>176</v>
      </c>
      <c r="BM1599" s="105" t="s">
        <v>1762</v>
      </c>
    </row>
    <row r="1600" spans="2:47" s="1" customFormat="1" ht="19.5">
      <c r="B1600" s="18"/>
      <c r="D1600" s="107" t="s">
        <v>95</v>
      </c>
      <c r="F1600" s="108" t="s">
        <v>1761</v>
      </c>
      <c r="I1600" s="38"/>
      <c r="L1600" s="18"/>
      <c r="M1600" s="109"/>
      <c r="N1600" s="26"/>
      <c r="O1600" s="26"/>
      <c r="P1600" s="26"/>
      <c r="Q1600" s="26"/>
      <c r="R1600" s="26"/>
      <c r="S1600" s="26"/>
      <c r="T1600" s="27"/>
      <c r="AT1600" s="9" t="s">
        <v>95</v>
      </c>
      <c r="AU1600" s="9" t="s">
        <v>46</v>
      </c>
    </row>
    <row r="1601" spans="2:47" s="1" customFormat="1" ht="292.5">
      <c r="B1601" s="18"/>
      <c r="D1601" s="107" t="s">
        <v>239</v>
      </c>
      <c r="F1601" s="128" t="s">
        <v>834</v>
      </c>
      <c r="I1601" s="38"/>
      <c r="L1601" s="18"/>
      <c r="M1601" s="109"/>
      <c r="N1601" s="26"/>
      <c r="O1601" s="26"/>
      <c r="P1601" s="26"/>
      <c r="Q1601" s="26"/>
      <c r="R1601" s="26"/>
      <c r="S1601" s="26"/>
      <c r="T1601" s="27"/>
      <c r="AT1601" s="9" t="s">
        <v>239</v>
      </c>
      <c r="AU1601" s="9" t="s">
        <v>46</v>
      </c>
    </row>
    <row r="1602" spans="2:51" s="7" customFormat="1" ht="12">
      <c r="B1602" s="110"/>
      <c r="D1602" s="107" t="s">
        <v>97</v>
      </c>
      <c r="E1602" s="111" t="s">
        <v>0</v>
      </c>
      <c r="F1602" s="112" t="s">
        <v>1763</v>
      </c>
      <c r="H1602" s="113">
        <v>1</v>
      </c>
      <c r="I1602" s="114"/>
      <c r="L1602" s="110"/>
      <c r="M1602" s="115"/>
      <c r="N1602" s="116"/>
      <c r="O1602" s="116"/>
      <c r="P1602" s="116"/>
      <c r="Q1602" s="116"/>
      <c r="R1602" s="116"/>
      <c r="S1602" s="116"/>
      <c r="T1602" s="117"/>
      <c r="AT1602" s="111" t="s">
        <v>97</v>
      </c>
      <c r="AU1602" s="111" t="s">
        <v>46</v>
      </c>
      <c r="AV1602" s="7" t="s">
        <v>46</v>
      </c>
      <c r="AW1602" s="7" t="s">
        <v>22</v>
      </c>
      <c r="AX1602" s="7" t="s">
        <v>43</v>
      </c>
      <c r="AY1602" s="111" t="s">
        <v>86</v>
      </c>
    </row>
    <row r="1603" spans="2:65" s="1" customFormat="1" ht="36" customHeight="1">
      <c r="B1603" s="93"/>
      <c r="C1603" s="94" t="s">
        <v>1764</v>
      </c>
      <c r="D1603" s="94" t="s">
        <v>88</v>
      </c>
      <c r="E1603" s="95" t="s">
        <v>1516</v>
      </c>
      <c r="F1603" s="96" t="s">
        <v>1765</v>
      </c>
      <c r="G1603" s="97" t="s">
        <v>171</v>
      </c>
      <c r="H1603" s="98">
        <v>1</v>
      </c>
      <c r="I1603" s="99"/>
      <c r="J1603" s="100">
        <f>ROUND(I1603*H1603,2)</f>
        <v>0</v>
      </c>
      <c r="K1603" s="96" t="s">
        <v>0</v>
      </c>
      <c r="L1603" s="18"/>
      <c r="M1603" s="101" t="s">
        <v>0</v>
      </c>
      <c r="N1603" s="102" t="s">
        <v>30</v>
      </c>
      <c r="O1603" s="26"/>
      <c r="P1603" s="103">
        <f>O1603*H1603</f>
        <v>0</v>
      </c>
      <c r="Q1603" s="103">
        <v>0</v>
      </c>
      <c r="R1603" s="103">
        <f>Q1603*H1603</f>
        <v>0</v>
      </c>
      <c r="S1603" s="103">
        <v>0</v>
      </c>
      <c r="T1603" s="104">
        <f>S1603*H1603</f>
        <v>0</v>
      </c>
      <c r="AR1603" s="105" t="s">
        <v>176</v>
      </c>
      <c r="AT1603" s="105" t="s">
        <v>88</v>
      </c>
      <c r="AU1603" s="105" t="s">
        <v>46</v>
      </c>
      <c r="AY1603" s="9" t="s">
        <v>86</v>
      </c>
      <c r="BE1603" s="106">
        <f>IF(N1603="základní",J1603,0)</f>
        <v>0</v>
      </c>
      <c r="BF1603" s="106">
        <f>IF(N1603="snížená",J1603,0)</f>
        <v>0</v>
      </c>
      <c r="BG1603" s="106">
        <f>IF(N1603="zákl. přenesená",J1603,0)</f>
        <v>0</v>
      </c>
      <c r="BH1603" s="106">
        <f>IF(N1603="sníž. přenesená",J1603,0)</f>
        <v>0</v>
      </c>
      <c r="BI1603" s="106">
        <f>IF(N1603="nulová",J1603,0)</f>
        <v>0</v>
      </c>
      <c r="BJ1603" s="9" t="s">
        <v>44</v>
      </c>
      <c r="BK1603" s="106">
        <f>ROUND(I1603*H1603,2)</f>
        <v>0</v>
      </c>
      <c r="BL1603" s="9" t="s">
        <v>176</v>
      </c>
      <c r="BM1603" s="105" t="s">
        <v>1766</v>
      </c>
    </row>
    <row r="1604" spans="2:47" s="1" customFormat="1" ht="19.5">
      <c r="B1604" s="18"/>
      <c r="D1604" s="107" t="s">
        <v>95</v>
      </c>
      <c r="F1604" s="108" t="s">
        <v>1765</v>
      </c>
      <c r="I1604" s="38"/>
      <c r="L1604" s="18"/>
      <c r="M1604" s="109"/>
      <c r="N1604" s="26"/>
      <c r="O1604" s="26"/>
      <c r="P1604" s="26"/>
      <c r="Q1604" s="26"/>
      <c r="R1604" s="26"/>
      <c r="S1604" s="26"/>
      <c r="T1604" s="27"/>
      <c r="AT1604" s="9" t="s">
        <v>95</v>
      </c>
      <c r="AU1604" s="9" t="s">
        <v>46</v>
      </c>
    </row>
    <row r="1605" spans="2:47" s="1" customFormat="1" ht="292.5">
      <c r="B1605" s="18"/>
      <c r="D1605" s="107" t="s">
        <v>239</v>
      </c>
      <c r="F1605" s="128" t="s">
        <v>834</v>
      </c>
      <c r="I1605" s="38"/>
      <c r="L1605" s="18"/>
      <c r="M1605" s="109"/>
      <c r="N1605" s="26"/>
      <c r="O1605" s="26"/>
      <c r="P1605" s="26"/>
      <c r="Q1605" s="26"/>
      <c r="R1605" s="26"/>
      <c r="S1605" s="26"/>
      <c r="T1605" s="27"/>
      <c r="AT1605" s="9" t="s">
        <v>239</v>
      </c>
      <c r="AU1605" s="9" t="s">
        <v>46</v>
      </c>
    </row>
    <row r="1606" spans="2:51" s="7" customFormat="1" ht="12">
      <c r="B1606" s="110"/>
      <c r="D1606" s="107" t="s">
        <v>97</v>
      </c>
      <c r="E1606" s="111" t="s">
        <v>0</v>
      </c>
      <c r="F1606" s="112" t="s">
        <v>1767</v>
      </c>
      <c r="H1606" s="113">
        <v>1</v>
      </c>
      <c r="I1606" s="114"/>
      <c r="L1606" s="110"/>
      <c r="M1606" s="115"/>
      <c r="N1606" s="116"/>
      <c r="O1606" s="116"/>
      <c r="P1606" s="116"/>
      <c r="Q1606" s="116"/>
      <c r="R1606" s="116"/>
      <c r="S1606" s="116"/>
      <c r="T1606" s="117"/>
      <c r="AT1606" s="111" t="s">
        <v>97</v>
      </c>
      <c r="AU1606" s="111" t="s">
        <v>46</v>
      </c>
      <c r="AV1606" s="7" t="s">
        <v>46</v>
      </c>
      <c r="AW1606" s="7" t="s">
        <v>22</v>
      </c>
      <c r="AX1606" s="7" t="s">
        <v>43</v>
      </c>
      <c r="AY1606" s="111" t="s">
        <v>86</v>
      </c>
    </row>
    <row r="1607" spans="2:65" s="1" customFormat="1" ht="36" customHeight="1">
      <c r="B1607" s="93"/>
      <c r="C1607" s="94" t="s">
        <v>1768</v>
      </c>
      <c r="D1607" s="94" t="s">
        <v>88</v>
      </c>
      <c r="E1607" s="95" t="s">
        <v>1520</v>
      </c>
      <c r="F1607" s="96" t="s">
        <v>1769</v>
      </c>
      <c r="G1607" s="97" t="s">
        <v>171</v>
      </c>
      <c r="H1607" s="98">
        <v>1</v>
      </c>
      <c r="I1607" s="99"/>
      <c r="J1607" s="100">
        <f>ROUND(I1607*H1607,2)</f>
        <v>0</v>
      </c>
      <c r="K1607" s="96" t="s">
        <v>0</v>
      </c>
      <c r="L1607" s="18"/>
      <c r="M1607" s="101" t="s">
        <v>0</v>
      </c>
      <c r="N1607" s="102" t="s">
        <v>30</v>
      </c>
      <c r="O1607" s="26"/>
      <c r="P1607" s="103">
        <f>O1607*H1607</f>
        <v>0</v>
      </c>
      <c r="Q1607" s="103">
        <v>0</v>
      </c>
      <c r="R1607" s="103">
        <f>Q1607*H1607</f>
        <v>0</v>
      </c>
      <c r="S1607" s="103">
        <v>0</v>
      </c>
      <c r="T1607" s="104">
        <f>S1607*H1607</f>
        <v>0</v>
      </c>
      <c r="AR1607" s="105" t="s">
        <v>176</v>
      </c>
      <c r="AT1607" s="105" t="s">
        <v>88</v>
      </c>
      <c r="AU1607" s="105" t="s">
        <v>46</v>
      </c>
      <c r="AY1607" s="9" t="s">
        <v>86</v>
      </c>
      <c r="BE1607" s="106">
        <f>IF(N1607="základní",J1607,0)</f>
        <v>0</v>
      </c>
      <c r="BF1607" s="106">
        <f>IF(N1607="snížená",J1607,0)</f>
        <v>0</v>
      </c>
      <c r="BG1607" s="106">
        <f>IF(N1607="zákl. přenesená",J1607,0)</f>
        <v>0</v>
      </c>
      <c r="BH1607" s="106">
        <f>IF(N1607="sníž. přenesená",J1607,0)</f>
        <v>0</v>
      </c>
      <c r="BI1607" s="106">
        <f>IF(N1607="nulová",J1607,0)</f>
        <v>0</v>
      </c>
      <c r="BJ1607" s="9" t="s">
        <v>44</v>
      </c>
      <c r="BK1607" s="106">
        <f>ROUND(I1607*H1607,2)</f>
        <v>0</v>
      </c>
      <c r="BL1607" s="9" t="s">
        <v>176</v>
      </c>
      <c r="BM1607" s="105" t="s">
        <v>1770</v>
      </c>
    </row>
    <row r="1608" spans="2:47" s="1" customFormat="1" ht="19.5">
      <c r="B1608" s="18"/>
      <c r="D1608" s="107" t="s">
        <v>95</v>
      </c>
      <c r="F1608" s="108" t="s">
        <v>1769</v>
      </c>
      <c r="I1608" s="38"/>
      <c r="L1608" s="18"/>
      <c r="M1608" s="109"/>
      <c r="N1608" s="26"/>
      <c r="O1608" s="26"/>
      <c r="P1608" s="26"/>
      <c r="Q1608" s="26"/>
      <c r="R1608" s="26"/>
      <c r="S1608" s="26"/>
      <c r="T1608" s="27"/>
      <c r="AT1608" s="9" t="s">
        <v>95</v>
      </c>
      <c r="AU1608" s="9" t="s">
        <v>46</v>
      </c>
    </row>
    <row r="1609" spans="2:47" s="1" customFormat="1" ht="292.5">
      <c r="B1609" s="18"/>
      <c r="D1609" s="107" t="s">
        <v>239</v>
      </c>
      <c r="F1609" s="128" t="s">
        <v>834</v>
      </c>
      <c r="I1609" s="38"/>
      <c r="L1609" s="18"/>
      <c r="M1609" s="109"/>
      <c r="N1609" s="26"/>
      <c r="O1609" s="26"/>
      <c r="P1609" s="26"/>
      <c r="Q1609" s="26"/>
      <c r="R1609" s="26"/>
      <c r="S1609" s="26"/>
      <c r="T1609" s="27"/>
      <c r="AT1609" s="9" t="s">
        <v>239</v>
      </c>
      <c r="AU1609" s="9" t="s">
        <v>46</v>
      </c>
    </row>
    <row r="1610" spans="2:51" s="7" customFormat="1" ht="12">
      <c r="B1610" s="110"/>
      <c r="D1610" s="107" t="s">
        <v>97</v>
      </c>
      <c r="E1610" s="111" t="s">
        <v>0</v>
      </c>
      <c r="F1610" s="112" t="s">
        <v>1771</v>
      </c>
      <c r="H1610" s="113">
        <v>1</v>
      </c>
      <c r="I1610" s="114"/>
      <c r="L1610" s="110"/>
      <c r="M1610" s="115"/>
      <c r="N1610" s="116"/>
      <c r="O1610" s="116"/>
      <c r="P1610" s="116"/>
      <c r="Q1610" s="116"/>
      <c r="R1610" s="116"/>
      <c r="S1610" s="116"/>
      <c r="T1610" s="117"/>
      <c r="AT1610" s="111" t="s">
        <v>97</v>
      </c>
      <c r="AU1610" s="111" t="s">
        <v>46</v>
      </c>
      <c r="AV1610" s="7" t="s">
        <v>46</v>
      </c>
      <c r="AW1610" s="7" t="s">
        <v>22</v>
      </c>
      <c r="AX1610" s="7" t="s">
        <v>43</v>
      </c>
      <c r="AY1610" s="111" t="s">
        <v>86</v>
      </c>
    </row>
    <row r="1611" spans="2:65" s="1" customFormat="1" ht="36" customHeight="1">
      <c r="B1611" s="93"/>
      <c r="C1611" s="94" t="s">
        <v>1772</v>
      </c>
      <c r="D1611" s="94" t="s">
        <v>88</v>
      </c>
      <c r="E1611" s="95" t="s">
        <v>1524</v>
      </c>
      <c r="F1611" s="96" t="s">
        <v>1773</v>
      </c>
      <c r="G1611" s="97" t="s">
        <v>171</v>
      </c>
      <c r="H1611" s="98">
        <v>1</v>
      </c>
      <c r="I1611" s="99"/>
      <c r="J1611" s="100">
        <f>ROUND(I1611*H1611,2)</f>
        <v>0</v>
      </c>
      <c r="K1611" s="96" t="s">
        <v>0</v>
      </c>
      <c r="L1611" s="18"/>
      <c r="M1611" s="101" t="s">
        <v>0</v>
      </c>
      <c r="N1611" s="102" t="s">
        <v>30</v>
      </c>
      <c r="O1611" s="26"/>
      <c r="P1611" s="103">
        <f>O1611*H1611</f>
        <v>0</v>
      </c>
      <c r="Q1611" s="103">
        <v>0</v>
      </c>
      <c r="R1611" s="103">
        <f>Q1611*H1611</f>
        <v>0</v>
      </c>
      <c r="S1611" s="103">
        <v>0</v>
      </c>
      <c r="T1611" s="104">
        <f>S1611*H1611</f>
        <v>0</v>
      </c>
      <c r="AR1611" s="105" t="s">
        <v>176</v>
      </c>
      <c r="AT1611" s="105" t="s">
        <v>88</v>
      </c>
      <c r="AU1611" s="105" t="s">
        <v>46</v>
      </c>
      <c r="AY1611" s="9" t="s">
        <v>86</v>
      </c>
      <c r="BE1611" s="106">
        <f>IF(N1611="základní",J1611,0)</f>
        <v>0</v>
      </c>
      <c r="BF1611" s="106">
        <f>IF(N1611="snížená",J1611,0)</f>
        <v>0</v>
      </c>
      <c r="BG1611" s="106">
        <f>IF(N1611="zákl. přenesená",J1611,0)</f>
        <v>0</v>
      </c>
      <c r="BH1611" s="106">
        <f>IF(N1611="sníž. přenesená",J1611,0)</f>
        <v>0</v>
      </c>
      <c r="BI1611" s="106">
        <f>IF(N1611="nulová",J1611,0)</f>
        <v>0</v>
      </c>
      <c r="BJ1611" s="9" t="s">
        <v>44</v>
      </c>
      <c r="BK1611" s="106">
        <f>ROUND(I1611*H1611,2)</f>
        <v>0</v>
      </c>
      <c r="BL1611" s="9" t="s">
        <v>176</v>
      </c>
      <c r="BM1611" s="105" t="s">
        <v>1774</v>
      </c>
    </row>
    <row r="1612" spans="2:47" s="1" customFormat="1" ht="19.5">
      <c r="B1612" s="18"/>
      <c r="D1612" s="107" t="s">
        <v>95</v>
      </c>
      <c r="F1612" s="108" t="s">
        <v>1773</v>
      </c>
      <c r="I1612" s="38"/>
      <c r="L1612" s="18"/>
      <c r="M1612" s="109"/>
      <c r="N1612" s="26"/>
      <c r="O1612" s="26"/>
      <c r="P1612" s="26"/>
      <c r="Q1612" s="26"/>
      <c r="R1612" s="26"/>
      <c r="S1612" s="26"/>
      <c r="T1612" s="27"/>
      <c r="AT1612" s="9" t="s">
        <v>95</v>
      </c>
      <c r="AU1612" s="9" t="s">
        <v>46</v>
      </c>
    </row>
    <row r="1613" spans="2:47" s="1" customFormat="1" ht="292.5">
      <c r="B1613" s="18"/>
      <c r="D1613" s="107" t="s">
        <v>239</v>
      </c>
      <c r="F1613" s="128" t="s">
        <v>834</v>
      </c>
      <c r="I1613" s="38"/>
      <c r="L1613" s="18"/>
      <c r="M1613" s="109"/>
      <c r="N1613" s="26"/>
      <c r="O1613" s="26"/>
      <c r="P1613" s="26"/>
      <c r="Q1613" s="26"/>
      <c r="R1613" s="26"/>
      <c r="S1613" s="26"/>
      <c r="T1613" s="27"/>
      <c r="AT1613" s="9" t="s">
        <v>239</v>
      </c>
      <c r="AU1613" s="9" t="s">
        <v>46</v>
      </c>
    </row>
    <row r="1614" spans="2:51" s="7" customFormat="1" ht="12">
      <c r="B1614" s="110"/>
      <c r="D1614" s="107" t="s">
        <v>97</v>
      </c>
      <c r="E1614" s="111" t="s">
        <v>0</v>
      </c>
      <c r="F1614" s="112" t="s">
        <v>1775</v>
      </c>
      <c r="H1614" s="113">
        <v>1</v>
      </c>
      <c r="I1614" s="114"/>
      <c r="L1614" s="110"/>
      <c r="M1614" s="115"/>
      <c r="N1614" s="116"/>
      <c r="O1614" s="116"/>
      <c r="P1614" s="116"/>
      <c r="Q1614" s="116"/>
      <c r="R1614" s="116"/>
      <c r="S1614" s="116"/>
      <c r="T1614" s="117"/>
      <c r="AT1614" s="111" t="s">
        <v>97</v>
      </c>
      <c r="AU1614" s="111" t="s">
        <v>46</v>
      </c>
      <c r="AV1614" s="7" t="s">
        <v>46</v>
      </c>
      <c r="AW1614" s="7" t="s">
        <v>22</v>
      </c>
      <c r="AX1614" s="7" t="s">
        <v>43</v>
      </c>
      <c r="AY1614" s="111" t="s">
        <v>86</v>
      </c>
    </row>
    <row r="1615" spans="2:65" s="1" customFormat="1" ht="36" customHeight="1">
      <c r="B1615" s="93"/>
      <c r="C1615" s="94" t="s">
        <v>1776</v>
      </c>
      <c r="D1615" s="94" t="s">
        <v>88</v>
      </c>
      <c r="E1615" s="95" t="s">
        <v>1528</v>
      </c>
      <c r="F1615" s="96" t="s">
        <v>1777</v>
      </c>
      <c r="G1615" s="97" t="s">
        <v>171</v>
      </c>
      <c r="H1615" s="98">
        <v>1</v>
      </c>
      <c r="I1615" s="99"/>
      <c r="J1615" s="100">
        <f>ROUND(I1615*H1615,2)</f>
        <v>0</v>
      </c>
      <c r="K1615" s="96" t="s">
        <v>0</v>
      </c>
      <c r="L1615" s="18"/>
      <c r="M1615" s="101" t="s">
        <v>0</v>
      </c>
      <c r="N1615" s="102" t="s">
        <v>30</v>
      </c>
      <c r="O1615" s="26"/>
      <c r="P1615" s="103">
        <f>O1615*H1615</f>
        <v>0</v>
      </c>
      <c r="Q1615" s="103">
        <v>0</v>
      </c>
      <c r="R1615" s="103">
        <f>Q1615*H1615</f>
        <v>0</v>
      </c>
      <c r="S1615" s="103">
        <v>0</v>
      </c>
      <c r="T1615" s="104">
        <f>S1615*H1615</f>
        <v>0</v>
      </c>
      <c r="AR1615" s="105" t="s">
        <v>176</v>
      </c>
      <c r="AT1615" s="105" t="s">
        <v>88</v>
      </c>
      <c r="AU1615" s="105" t="s">
        <v>46</v>
      </c>
      <c r="AY1615" s="9" t="s">
        <v>86</v>
      </c>
      <c r="BE1615" s="106">
        <f>IF(N1615="základní",J1615,0)</f>
        <v>0</v>
      </c>
      <c r="BF1615" s="106">
        <f>IF(N1615="snížená",J1615,0)</f>
        <v>0</v>
      </c>
      <c r="BG1615" s="106">
        <f>IF(N1615="zákl. přenesená",J1615,0)</f>
        <v>0</v>
      </c>
      <c r="BH1615" s="106">
        <f>IF(N1615="sníž. přenesená",J1615,0)</f>
        <v>0</v>
      </c>
      <c r="BI1615" s="106">
        <f>IF(N1615="nulová",J1615,0)</f>
        <v>0</v>
      </c>
      <c r="BJ1615" s="9" t="s">
        <v>44</v>
      </c>
      <c r="BK1615" s="106">
        <f>ROUND(I1615*H1615,2)</f>
        <v>0</v>
      </c>
      <c r="BL1615" s="9" t="s">
        <v>176</v>
      </c>
      <c r="BM1615" s="105" t="s">
        <v>1778</v>
      </c>
    </row>
    <row r="1616" spans="2:47" s="1" customFormat="1" ht="19.5">
      <c r="B1616" s="18"/>
      <c r="D1616" s="107" t="s">
        <v>95</v>
      </c>
      <c r="F1616" s="108" t="s">
        <v>1777</v>
      </c>
      <c r="I1616" s="38"/>
      <c r="L1616" s="18"/>
      <c r="M1616" s="109"/>
      <c r="N1616" s="26"/>
      <c r="O1616" s="26"/>
      <c r="P1616" s="26"/>
      <c r="Q1616" s="26"/>
      <c r="R1616" s="26"/>
      <c r="S1616" s="26"/>
      <c r="T1616" s="27"/>
      <c r="AT1616" s="9" t="s">
        <v>95</v>
      </c>
      <c r="AU1616" s="9" t="s">
        <v>46</v>
      </c>
    </row>
    <row r="1617" spans="2:47" s="1" customFormat="1" ht="292.5">
      <c r="B1617" s="18"/>
      <c r="D1617" s="107" t="s">
        <v>239</v>
      </c>
      <c r="F1617" s="128" t="s">
        <v>834</v>
      </c>
      <c r="I1617" s="38"/>
      <c r="L1617" s="18"/>
      <c r="M1617" s="109"/>
      <c r="N1617" s="26"/>
      <c r="O1617" s="26"/>
      <c r="P1617" s="26"/>
      <c r="Q1617" s="26"/>
      <c r="R1617" s="26"/>
      <c r="S1617" s="26"/>
      <c r="T1617" s="27"/>
      <c r="AT1617" s="9" t="s">
        <v>239</v>
      </c>
      <c r="AU1617" s="9" t="s">
        <v>46</v>
      </c>
    </row>
    <row r="1618" spans="2:51" s="7" customFormat="1" ht="12">
      <c r="B1618" s="110"/>
      <c r="D1618" s="107" t="s">
        <v>97</v>
      </c>
      <c r="E1618" s="111" t="s">
        <v>0</v>
      </c>
      <c r="F1618" s="112" t="s">
        <v>1779</v>
      </c>
      <c r="H1618" s="113">
        <v>1</v>
      </c>
      <c r="I1618" s="114"/>
      <c r="L1618" s="110"/>
      <c r="M1618" s="115"/>
      <c r="N1618" s="116"/>
      <c r="O1618" s="116"/>
      <c r="P1618" s="116"/>
      <c r="Q1618" s="116"/>
      <c r="R1618" s="116"/>
      <c r="S1618" s="116"/>
      <c r="T1618" s="117"/>
      <c r="AT1618" s="111" t="s">
        <v>97</v>
      </c>
      <c r="AU1618" s="111" t="s">
        <v>46</v>
      </c>
      <c r="AV1618" s="7" t="s">
        <v>46</v>
      </c>
      <c r="AW1618" s="7" t="s">
        <v>22</v>
      </c>
      <c r="AX1618" s="7" t="s">
        <v>43</v>
      </c>
      <c r="AY1618" s="111" t="s">
        <v>86</v>
      </c>
    </row>
    <row r="1619" spans="2:65" s="1" customFormat="1" ht="36" customHeight="1">
      <c r="B1619" s="93"/>
      <c r="C1619" s="94" t="s">
        <v>1780</v>
      </c>
      <c r="D1619" s="94" t="s">
        <v>88</v>
      </c>
      <c r="E1619" s="95" t="s">
        <v>1532</v>
      </c>
      <c r="F1619" s="96" t="s">
        <v>1781</v>
      </c>
      <c r="G1619" s="97" t="s">
        <v>171</v>
      </c>
      <c r="H1619" s="98">
        <v>1</v>
      </c>
      <c r="I1619" s="99"/>
      <c r="J1619" s="100">
        <f>ROUND(I1619*H1619,2)</f>
        <v>0</v>
      </c>
      <c r="K1619" s="96" t="s">
        <v>0</v>
      </c>
      <c r="L1619" s="18"/>
      <c r="M1619" s="101" t="s">
        <v>0</v>
      </c>
      <c r="N1619" s="102" t="s">
        <v>30</v>
      </c>
      <c r="O1619" s="26"/>
      <c r="P1619" s="103">
        <f>O1619*H1619</f>
        <v>0</v>
      </c>
      <c r="Q1619" s="103">
        <v>0</v>
      </c>
      <c r="R1619" s="103">
        <f>Q1619*H1619</f>
        <v>0</v>
      </c>
      <c r="S1619" s="103">
        <v>0</v>
      </c>
      <c r="T1619" s="104">
        <f>S1619*H1619</f>
        <v>0</v>
      </c>
      <c r="AR1619" s="105" t="s">
        <v>176</v>
      </c>
      <c r="AT1619" s="105" t="s">
        <v>88</v>
      </c>
      <c r="AU1619" s="105" t="s">
        <v>46</v>
      </c>
      <c r="AY1619" s="9" t="s">
        <v>86</v>
      </c>
      <c r="BE1619" s="106">
        <f>IF(N1619="základní",J1619,0)</f>
        <v>0</v>
      </c>
      <c r="BF1619" s="106">
        <f>IF(N1619="snížená",J1619,0)</f>
        <v>0</v>
      </c>
      <c r="BG1619" s="106">
        <f>IF(N1619="zákl. přenesená",J1619,0)</f>
        <v>0</v>
      </c>
      <c r="BH1619" s="106">
        <f>IF(N1619="sníž. přenesená",J1619,0)</f>
        <v>0</v>
      </c>
      <c r="BI1619" s="106">
        <f>IF(N1619="nulová",J1619,0)</f>
        <v>0</v>
      </c>
      <c r="BJ1619" s="9" t="s">
        <v>44</v>
      </c>
      <c r="BK1619" s="106">
        <f>ROUND(I1619*H1619,2)</f>
        <v>0</v>
      </c>
      <c r="BL1619" s="9" t="s">
        <v>176</v>
      </c>
      <c r="BM1619" s="105" t="s">
        <v>1782</v>
      </c>
    </row>
    <row r="1620" spans="2:47" s="1" customFormat="1" ht="19.5">
      <c r="B1620" s="18"/>
      <c r="D1620" s="107" t="s">
        <v>95</v>
      </c>
      <c r="F1620" s="108" t="s">
        <v>1781</v>
      </c>
      <c r="I1620" s="38"/>
      <c r="L1620" s="18"/>
      <c r="M1620" s="109"/>
      <c r="N1620" s="26"/>
      <c r="O1620" s="26"/>
      <c r="P1620" s="26"/>
      <c r="Q1620" s="26"/>
      <c r="R1620" s="26"/>
      <c r="S1620" s="26"/>
      <c r="T1620" s="27"/>
      <c r="AT1620" s="9" t="s">
        <v>95</v>
      </c>
      <c r="AU1620" s="9" t="s">
        <v>46</v>
      </c>
    </row>
    <row r="1621" spans="2:47" s="1" customFormat="1" ht="292.5">
      <c r="B1621" s="18"/>
      <c r="D1621" s="107" t="s">
        <v>239</v>
      </c>
      <c r="F1621" s="128" t="s">
        <v>834</v>
      </c>
      <c r="I1621" s="38"/>
      <c r="L1621" s="18"/>
      <c r="M1621" s="109"/>
      <c r="N1621" s="26"/>
      <c r="O1621" s="26"/>
      <c r="P1621" s="26"/>
      <c r="Q1621" s="26"/>
      <c r="R1621" s="26"/>
      <c r="S1621" s="26"/>
      <c r="T1621" s="27"/>
      <c r="AT1621" s="9" t="s">
        <v>239</v>
      </c>
      <c r="AU1621" s="9" t="s">
        <v>46</v>
      </c>
    </row>
    <row r="1622" spans="2:51" s="7" customFormat="1" ht="12">
      <c r="B1622" s="110"/>
      <c r="D1622" s="107" t="s">
        <v>97</v>
      </c>
      <c r="E1622" s="111" t="s">
        <v>0</v>
      </c>
      <c r="F1622" s="112" t="s">
        <v>1783</v>
      </c>
      <c r="H1622" s="113">
        <v>1</v>
      </c>
      <c r="I1622" s="114"/>
      <c r="L1622" s="110"/>
      <c r="M1622" s="115"/>
      <c r="N1622" s="116"/>
      <c r="O1622" s="116"/>
      <c r="P1622" s="116"/>
      <c r="Q1622" s="116"/>
      <c r="R1622" s="116"/>
      <c r="S1622" s="116"/>
      <c r="T1622" s="117"/>
      <c r="AT1622" s="111" t="s">
        <v>97</v>
      </c>
      <c r="AU1622" s="111" t="s">
        <v>46</v>
      </c>
      <c r="AV1622" s="7" t="s">
        <v>46</v>
      </c>
      <c r="AW1622" s="7" t="s">
        <v>22</v>
      </c>
      <c r="AX1622" s="7" t="s">
        <v>43</v>
      </c>
      <c r="AY1622" s="111" t="s">
        <v>86</v>
      </c>
    </row>
    <row r="1623" spans="2:65" s="1" customFormat="1" ht="36" customHeight="1">
      <c r="B1623" s="93"/>
      <c r="C1623" s="94" t="s">
        <v>1784</v>
      </c>
      <c r="D1623" s="94" t="s">
        <v>88</v>
      </c>
      <c r="E1623" s="95" t="s">
        <v>1536</v>
      </c>
      <c r="F1623" s="96" t="s">
        <v>1785</v>
      </c>
      <c r="G1623" s="97" t="s">
        <v>171</v>
      </c>
      <c r="H1623" s="98">
        <v>1</v>
      </c>
      <c r="I1623" s="99"/>
      <c r="J1623" s="100">
        <f>ROUND(I1623*H1623,2)</f>
        <v>0</v>
      </c>
      <c r="K1623" s="96" t="s">
        <v>0</v>
      </c>
      <c r="L1623" s="18"/>
      <c r="M1623" s="101" t="s">
        <v>0</v>
      </c>
      <c r="N1623" s="102" t="s">
        <v>30</v>
      </c>
      <c r="O1623" s="26"/>
      <c r="P1623" s="103">
        <f>O1623*H1623</f>
        <v>0</v>
      </c>
      <c r="Q1623" s="103">
        <v>0</v>
      </c>
      <c r="R1623" s="103">
        <f>Q1623*H1623</f>
        <v>0</v>
      </c>
      <c r="S1623" s="103">
        <v>0</v>
      </c>
      <c r="T1623" s="104">
        <f>S1623*H1623</f>
        <v>0</v>
      </c>
      <c r="AR1623" s="105" t="s">
        <v>176</v>
      </c>
      <c r="AT1623" s="105" t="s">
        <v>88</v>
      </c>
      <c r="AU1623" s="105" t="s">
        <v>46</v>
      </c>
      <c r="AY1623" s="9" t="s">
        <v>86</v>
      </c>
      <c r="BE1623" s="106">
        <f>IF(N1623="základní",J1623,0)</f>
        <v>0</v>
      </c>
      <c r="BF1623" s="106">
        <f>IF(N1623="snížená",J1623,0)</f>
        <v>0</v>
      </c>
      <c r="BG1623" s="106">
        <f>IF(N1623="zákl. přenesená",J1623,0)</f>
        <v>0</v>
      </c>
      <c r="BH1623" s="106">
        <f>IF(N1623="sníž. přenesená",J1623,0)</f>
        <v>0</v>
      </c>
      <c r="BI1623" s="106">
        <f>IF(N1623="nulová",J1623,0)</f>
        <v>0</v>
      </c>
      <c r="BJ1623" s="9" t="s">
        <v>44</v>
      </c>
      <c r="BK1623" s="106">
        <f>ROUND(I1623*H1623,2)</f>
        <v>0</v>
      </c>
      <c r="BL1623" s="9" t="s">
        <v>176</v>
      </c>
      <c r="BM1623" s="105" t="s">
        <v>1786</v>
      </c>
    </row>
    <row r="1624" spans="2:47" s="1" customFormat="1" ht="19.5">
      <c r="B1624" s="18"/>
      <c r="D1624" s="107" t="s">
        <v>95</v>
      </c>
      <c r="F1624" s="108" t="s">
        <v>1785</v>
      </c>
      <c r="I1624" s="38"/>
      <c r="L1624" s="18"/>
      <c r="M1624" s="109"/>
      <c r="N1624" s="26"/>
      <c r="O1624" s="26"/>
      <c r="P1624" s="26"/>
      <c r="Q1624" s="26"/>
      <c r="R1624" s="26"/>
      <c r="S1624" s="26"/>
      <c r="T1624" s="27"/>
      <c r="AT1624" s="9" t="s">
        <v>95</v>
      </c>
      <c r="AU1624" s="9" t="s">
        <v>46</v>
      </c>
    </row>
    <row r="1625" spans="2:47" s="1" customFormat="1" ht="292.5">
      <c r="B1625" s="18"/>
      <c r="D1625" s="107" t="s">
        <v>239</v>
      </c>
      <c r="F1625" s="128" t="s">
        <v>834</v>
      </c>
      <c r="I1625" s="38"/>
      <c r="L1625" s="18"/>
      <c r="M1625" s="109"/>
      <c r="N1625" s="26"/>
      <c r="O1625" s="26"/>
      <c r="P1625" s="26"/>
      <c r="Q1625" s="26"/>
      <c r="R1625" s="26"/>
      <c r="S1625" s="26"/>
      <c r="T1625" s="27"/>
      <c r="AT1625" s="9" t="s">
        <v>239</v>
      </c>
      <c r="AU1625" s="9" t="s">
        <v>46</v>
      </c>
    </row>
    <row r="1626" spans="2:51" s="7" customFormat="1" ht="12">
      <c r="B1626" s="110"/>
      <c r="D1626" s="107" t="s">
        <v>97</v>
      </c>
      <c r="E1626" s="111" t="s">
        <v>0</v>
      </c>
      <c r="F1626" s="112" t="s">
        <v>1787</v>
      </c>
      <c r="H1626" s="113">
        <v>1</v>
      </c>
      <c r="I1626" s="114"/>
      <c r="L1626" s="110"/>
      <c r="M1626" s="115"/>
      <c r="N1626" s="116"/>
      <c r="O1626" s="116"/>
      <c r="P1626" s="116"/>
      <c r="Q1626" s="116"/>
      <c r="R1626" s="116"/>
      <c r="S1626" s="116"/>
      <c r="T1626" s="117"/>
      <c r="AT1626" s="111" t="s">
        <v>97</v>
      </c>
      <c r="AU1626" s="111" t="s">
        <v>46</v>
      </c>
      <c r="AV1626" s="7" t="s">
        <v>46</v>
      </c>
      <c r="AW1626" s="7" t="s">
        <v>22</v>
      </c>
      <c r="AX1626" s="7" t="s">
        <v>43</v>
      </c>
      <c r="AY1626" s="111" t="s">
        <v>86</v>
      </c>
    </row>
    <row r="1627" spans="2:65" s="1" customFormat="1" ht="36" customHeight="1">
      <c r="B1627" s="93"/>
      <c r="C1627" s="94" t="s">
        <v>1788</v>
      </c>
      <c r="D1627" s="94" t="s">
        <v>88</v>
      </c>
      <c r="E1627" s="95" t="s">
        <v>1540</v>
      </c>
      <c r="F1627" s="96" t="s">
        <v>1789</v>
      </c>
      <c r="G1627" s="97" t="s">
        <v>171</v>
      </c>
      <c r="H1627" s="98">
        <v>1</v>
      </c>
      <c r="I1627" s="99"/>
      <c r="J1627" s="100">
        <f>ROUND(I1627*H1627,2)</f>
        <v>0</v>
      </c>
      <c r="K1627" s="96" t="s">
        <v>0</v>
      </c>
      <c r="L1627" s="18"/>
      <c r="M1627" s="101" t="s">
        <v>0</v>
      </c>
      <c r="N1627" s="102" t="s">
        <v>30</v>
      </c>
      <c r="O1627" s="26"/>
      <c r="P1627" s="103">
        <f>O1627*H1627</f>
        <v>0</v>
      </c>
      <c r="Q1627" s="103">
        <v>0</v>
      </c>
      <c r="R1627" s="103">
        <f>Q1627*H1627</f>
        <v>0</v>
      </c>
      <c r="S1627" s="103">
        <v>0</v>
      </c>
      <c r="T1627" s="104">
        <f>S1627*H1627</f>
        <v>0</v>
      </c>
      <c r="AR1627" s="105" t="s">
        <v>176</v>
      </c>
      <c r="AT1627" s="105" t="s">
        <v>88</v>
      </c>
      <c r="AU1627" s="105" t="s">
        <v>46</v>
      </c>
      <c r="AY1627" s="9" t="s">
        <v>86</v>
      </c>
      <c r="BE1627" s="106">
        <f>IF(N1627="základní",J1627,0)</f>
        <v>0</v>
      </c>
      <c r="BF1627" s="106">
        <f>IF(N1627="snížená",J1627,0)</f>
        <v>0</v>
      </c>
      <c r="BG1627" s="106">
        <f>IF(N1627="zákl. přenesená",J1627,0)</f>
        <v>0</v>
      </c>
      <c r="BH1627" s="106">
        <f>IF(N1627="sníž. přenesená",J1627,0)</f>
        <v>0</v>
      </c>
      <c r="BI1627" s="106">
        <f>IF(N1627="nulová",J1627,0)</f>
        <v>0</v>
      </c>
      <c r="BJ1627" s="9" t="s">
        <v>44</v>
      </c>
      <c r="BK1627" s="106">
        <f>ROUND(I1627*H1627,2)</f>
        <v>0</v>
      </c>
      <c r="BL1627" s="9" t="s">
        <v>176</v>
      </c>
      <c r="BM1627" s="105" t="s">
        <v>1790</v>
      </c>
    </row>
    <row r="1628" spans="2:47" s="1" customFormat="1" ht="19.5">
      <c r="B1628" s="18"/>
      <c r="D1628" s="107" t="s">
        <v>95</v>
      </c>
      <c r="F1628" s="108" t="s">
        <v>1789</v>
      </c>
      <c r="I1628" s="38"/>
      <c r="L1628" s="18"/>
      <c r="M1628" s="109"/>
      <c r="N1628" s="26"/>
      <c r="O1628" s="26"/>
      <c r="P1628" s="26"/>
      <c r="Q1628" s="26"/>
      <c r="R1628" s="26"/>
      <c r="S1628" s="26"/>
      <c r="T1628" s="27"/>
      <c r="AT1628" s="9" t="s">
        <v>95</v>
      </c>
      <c r="AU1628" s="9" t="s">
        <v>46</v>
      </c>
    </row>
    <row r="1629" spans="2:47" s="1" customFormat="1" ht="292.5">
      <c r="B1629" s="18"/>
      <c r="D1629" s="107" t="s">
        <v>239</v>
      </c>
      <c r="F1629" s="128" t="s">
        <v>834</v>
      </c>
      <c r="I1629" s="38"/>
      <c r="L1629" s="18"/>
      <c r="M1629" s="109"/>
      <c r="N1629" s="26"/>
      <c r="O1629" s="26"/>
      <c r="P1629" s="26"/>
      <c r="Q1629" s="26"/>
      <c r="R1629" s="26"/>
      <c r="S1629" s="26"/>
      <c r="T1629" s="27"/>
      <c r="AT1629" s="9" t="s">
        <v>239</v>
      </c>
      <c r="AU1629" s="9" t="s">
        <v>46</v>
      </c>
    </row>
    <row r="1630" spans="2:51" s="7" customFormat="1" ht="12">
      <c r="B1630" s="110"/>
      <c r="D1630" s="107" t="s">
        <v>97</v>
      </c>
      <c r="E1630" s="111" t="s">
        <v>0</v>
      </c>
      <c r="F1630" s="112" t="s">
        <v>1791</v>
      </c>
      <c r="H1630" s="113">
        <v>1</v>
      </c>
      <c r="I1630" s="114"/>
      <c r="L1630" s="110"/>
      <c r="M1630" s="115"/>
      <c r="N1630" s="116"/>
      <c r="O1630" s="116"/>
      <c r="P1630" s="116"/>
      <c r="Q1630" s="116"/>
      <c r="R1630" s="116"/>
      <c r="S1630" s="116"/>
      <c r="T1630" s="117"/>
      <c r="AT1630" s="111" t="s">
        <v>97</v>
      </c>
      <c r="AU1630" s="111" t="s">
        <v>46</v>
      </c>
      <c r="AV1630" s="7" t="s">
        <v>46</v>
      </c>
      <c r="AW1630" s="7" t="s">
        <v>22</v>
      </c>
      <c r="AX1630" s="7" t="s">
        <v>43</v>
      </c>
      <c r="AY1630" s="111" t="s">
        <v>86</v>
      </c>
    </row>
    <row r="1631" spans="2:65" s="1" customFormat="1" ht="36" customHeight="1">
      <c r="B1631" s="93"/>
      <c r="C1631" s="94" t="s">
        <v>1792</v>
      </c>
      <c r="D1631" s="94" t="s">
        <v>88</v>
      </c>
      <c r="E1631" s="95" t="s">
        <v>1544</v>
      </c>
      <c r="F1631" s="96" t="s">
        <v>1793</v>
      </c>
      <c r="G1631" s="97" t="s">
        <v>171</v>
      </c>
      <c r="H1631" s="98">
        <v>1</v>
      </c>
      <c r="I1631" s="99"/>
      <c r="J1631" s="100">
        <f>ROUND(I1631*H1631,2)</f>
        <v>0</v>
      </c>
      <c r="K1631" s="96" t="s">
        <v>0</v>
      </c>
      <c r="L1631" s="18"/>
      <c r="M1631" s="101" t="s">
        <v>0</v>
      </c>
      <c r="N1631" s="102" t="s">
        <v>30</v>
      </c>
      <c r="O1631" s="26"/>
      <c r="P1631" s="103">
        <f>O1631*H1631</f>
        <v>0</v>
      </c>
      <c r="Q1631" s="103">
        <v>0</v>
      </c>
      <c r="R1631" s="103">
        <f>Q1631*H1631</f>
        <v>0</v>
      </c>
      <c r="S1631" s="103">
        <v>0</v>
      </c>
      <c r="T1631" s="104">
        <f>S1631*H1631</f>
        <v>0</v>
      </c>
      <c r="AR1631" s="105" t="s">
        <v>176</v>
      </c>
      <c r="AT1631" s="105" t="s">
        <v>88</v>
      </c>
      <c r="AU1631" s="105" t="s">
        <v>46</v>
      </c>
      <c r="AY1631" s="9" t="s">
        <v>86</v>
      </c>
      <c r="BE1631" s="106">
        <f>IF(N1631="základní",J1631,0)</f>
        <v>0</v>
      </c>
      <c r="BF1631" s="106">
        <f>IF(N1631="snížená",J1631,0)</f>
        <v>0</v>
      </c>
      <c r="BG1631" s="106">
        <f>IF(N1631="zákl. přenesená",J1631,0)</f>
        <v>0</v>
      </c>
      <c r="BH1631" s="106">
        <f>IF(N1631="sníž. přenesená",J1631,0)</f>
        <v>0</v>
      </c>
      <c r="BI1631" s="106">
        <f>IF(N1631="nulová",J1631,0)</f>
        <v>0</v>
      </c>
      <c r="BJ1631" s="9" t="s">
        <v>44</v>
      </c>
      <c r="BK1631" s="106">
        <f>ROUND(I1631*H1631,2)</f>
        <v>0</v>
      </c>
      <c r="BL1631" s="9" t="s">
        <v>176</v>
      </c>
      <c r="BM1631" s="105" t="s">
        <v>1794</v>
      </c>
    </row>
    <row r="1632" spans="2:47" s="1" customFormat="1" ht="19.5">
      <c r="B1632" s="18"/>
      <c r="D1632" s="107" t="s">
        <v>95</v>
      </c>
      <c r="F1632" s="108" t="s">
        <v>1793</v>
      </c>
      <c r="I1632" s="38"/>
      <c r="L1632" s="18"/>
      <c r="M1632" s="109"/>
      <c r="N1632" s="26"/>
      <c r="O1632" s="26"/>
      <c r="P1632" s="26"/>
      <c r="Q1632" s="26"/>
      <c r="R1632" s="26"/>
      <c r="S1632" s="26"/>
      <c r="T1632" s="27"/>
      <c r="AT1632" s="9" t="s">
        <v>95</v>
      </c>
      <c r="AU1632" s="9" t="s">
        <v>46</v>
      </c>
    </row>
    <row r="1633" spans="2:47" s="1" customFormat="1" ht="292.5">
      <c r="B1633" s="18"/>
      <c r="D1633" s="107" t="s">
        <v>239</v>
      </c>
      <c r="F1633" s="128" t="s">
        <v>834</v>
      </c>
      <c r="I1633" s="38"/>
      <c r="L1633" s="18"/>
      <c r="M1633" s="109"/>
      <c r="N1633" s="26"/>
      <c r="O1633" s="26"/>
      <c r="P1633" s="26"/>
      <c r="Q1633" s="26"/>
      <c r="R1633" s="26"/>
      <c r="S1633" s="26"/>
      <c r="T1633" s="27"/>
      <c r="AT1633" s="9" t="s">
        <v>239</v>
      </c>
      <c r="AU1633" s="9" t="s">
        <v>46</v>
      </c>
    </row>
    <row r="1634" spans="2:51" s="7" customFormat="1" ht="12">
      <c r="B1634" s="110"/>
      <c r="D1634" s="107" t="s">
        <v>97</v>
      </c>
      <c r="E1634" s="111" t="s">
        <v>0</v>
      </c>
      <c r="F1634" s="112" t="s">
        <v>1795</v>
      </c>
      <c r="H1634" s="113">
        <v>1</v>
      </c>
      <c r="I1634" s="114"/>
      <c r="L1634" s="110"/>
      <c r="M1634" s="115"/>
      <c r="N1634" s="116"/>
      <c r="O1634" s="116"/>
      <c r="P1634" s="116"/>
      <c r="Q1634" s="116"/>
      <c r="R1634" s="116"/>
      <c r="S1634" s="116"/>
      <c r="T1634" s="117"/>
      <c r="AT1634" s="111" t="s">
        <v>97</v>
      </c>
      <c r="AU1634" s="111" t="s">
        <v>46</v>
      </c>
      <c r="AV1634" s="7" t="s">
        <v>46</v>
      </c>
      <c r="AW1634" s="7" t="s">
        <v>22</v>
      </c>
      <c r="AX1634" s="7" t="s">
        <v>43</v>
      </c>
      <c r="AY1634" s="111" t="s">
        <v>86</v>
      </c>
    </row>
    <row r="1635" spans="2:65" s="1" customFormat="1" ht="36" customHeight="1">
      <c r="B1635" s="93"/>
      <c r="C1635" s="94" t="s">
        <v>1796</v>
      </c>
      <c r="D1635" s="94" t="s">
        <v>88</v>
      </c>
      <c r="E1635" s="95" t="s">
        <v>1548</v>
      </c>
      <c r="F1635" s="96" t="s">
        <v>1797</v>
      </c>
      <c r="G1635" s="97" t="s">
        <v>171</v>
      </c>
      <c r="H1635" s="98">
        <v>1</v>
      </c>
      <c r="I1635" s="99"/>
      <c r="J1635" s="100">
        <f>ROUND(I1635*H1635,2)</f>
        <v>0</v>
      </c>
      <c r="K1635" s="96" t="s">
        <v>0</v>
      </c>
      <c r="L1635" s="18"/>
      <c r="M1635" s="101" t="s">
        <v>0</v>
      </c>
      <c r="N1635" s="102" t="s">
        <v>30</v>
      </c>
      <c r="O1635" s="26"/>
      <c r="P1635" s="103">
        <f>O1635*H1635</f>
        <v>0</v>
      </c>
      <c r="Q1635" s="103">
        <v>0</v>
      </c>
      <c r="R1635" s="103">
        <f>Q1635*H1635</f>
        <v>0</v>
      </c>
      <c r="S1635" s="103">
        <v>0</v>
      </c>
      <c r="T1635" s="104">
        <f>S1635*H1635</f>
        <v>0</v>
      </c>
      <c r="AR1635" s="105" t="s">
        <v>176</v>
      </c>
      <c r="AT1635" s="105" t="s">
        <v>88</v>
      </c>
      <c r="AU1635" s="105" t="s">
        <v>46</v>
      </c>
      <c r="AY1635" s="9" t="s">
        <v>86</v>
      </c>
      <c r="BE1635" s="106">
        <f>IF(N1635="základní",J1635,0)</f>
        <v>0</v>
      </c>
      <c r="BF1635" s="106">
        <f>IF(N1635="snížená",J1635,0)</f>
        <v>0</v>
      </c>
      <c r="BG1635" s="106">
        <f>IF(N1635="zákl. přenesená",J1635,0)</f>
        <v>0</v>
      </c>
      <c r="BH1635" s="106">
        <f>IF(N1635="sníž. přenesená",J1635,0)</f>
        <v>0</v>
      </c>
      <c r="BI1635" s="106">
        <f>IF(N1635="nulová",J1635,0)</f>
        <v>0</v>
      </c>
      <c r="BJ1635" s="9" t="s">
        <v>44</v>
      </c>
      <c r="BK1635" s="106">
        <f>ROUND(I1635*H1635,2)</f>
        <v>0</v>
      </c>
      <c r="BL1635" s="9" t="s">
        <v>176</v>
      </c>
      <c r="BM1635" s="105" t="s">
        <v>1798</v>
      </c>
    </row>
    <row r="1636" spans="2:47" s="1" customFormat="1" ht="19.5">
      <c r="B1636" s="18"/>
      <c r="D1636" s="107" t="s">
        <v>95</v>
      </c>
      <c r="F1636" s="108" t="s">
        <v>1797</v>
      </c>
      <c r="I1636" s="38"/>
      <c r="L1636" s="18"/>
      <c r="M1636" s="109"/>
      <c r="N1636" s="26"/>
      <c r="O1636" s="26"/>
      <c r="P1636" s="26"/>
      <c r="Q1636" s="26"/>
      <c r="R1636" s="26"/>
      <c r="S1636" s="26"/>
      <c r="T1636" s="27"/>
      <c r="AT1636" s="9" t="s">
        <v>95</v>
      </c>
      <c r="AU1636" s="9" t="s">
        <v>46</v>
      </c>
    </row>
    <row r="1637" spans="2:47" s="1" customFormat="1" ht="292.5">
      <c r="B1637" s="18"/>
      <c r="D1637" s="107" t="s">
        <v>239</v>
      </c>
      <c r="F1637" s="128" t="s">
        <v>834</v>
      </c>
      <c r="I1637" s="38"/>
      <c r="L1637" s="18"/>
      <c r="M1637" s="109"/>
      <c r="N1637" s="26"/>
      <c r="O1637" s="26"/>
      <c r="P1637" s="26"/>
      <c r="Q1637" s="26"/>
      <c r="R1637" s="26"/>
      <c r="S1637" s="26"/>
      <c r="T1637" s="27"/>
      <c r="AT1637" s="9" t="s">
        <v>239</v>
      </c>
      <c r="AU1637" s="9" t="s">
        <v>46</v>
      </c>
    </row>
    <row r="1638" spans="2:51" s="7" customFormat="1" ht="12">
      <c r="B1638" s="110"/>
      <c r="D1638" s="107" t="s">
        <v>97</v>
      </c>
      <c r="E1638" s="111" t="s">
        <v>0</v>
      </c>
      <c r="F1638" s="112" t="s">
        <v>1799</v>
      </c>
      <c r="H1638" s="113">
        <v>1</v>
      </c>
      <c r="I1638" s="114"/>
      <c r="L1638" s="110"/>
      <c r="M1638" s="115"/>
      <c r="N1638" s="116"/>
      <c r="O1638" s="116"/>
      <c r="P1638" s="116"/>
      <c r="Q1638" s="116"/>
      <c r="R1638" s="116"/>
      <c r="S1638" s="116"/>
      <c r="T1638" s="117"/>
      <c r="AT1638" s="111" t="s">
        <v>97</v>
      </c>
      <c r="AU1638" s="111" t="s">
        <v>46</v>
      </c>
      <c r="AV1638" s="7" t="s">
        <v>46</v>
      </c>
      <c r="AW1638" s="7" t="s">
        <v>22</v>
      </c>
      <c r="AX1638" s="7" t="s">
        <v>43</v>
      </c>
      <c r="AY1638" s="111" t="s">
        <v>86</v>
      </c>
    </row>
    <row r="1639" spans="2:65" s="1" customFormat="1" ht="36" customHeight="1">
      <c r="B1639" s="93"/>
      <c r="C1639" s="94" t="s">
        <v>1800</v>
      </c>
      <c r="D1639" s="94" t="s">
        <v>88</v>
      </c>
      <c r="E1639" s="95" t="s">
        <v>1552</v>
      </c>
      <c r="F1639" s="96" t="s">
        <v>1801</v>
      </c>
      <c r="G1639" s="97" t="s">
        <v>171</v>
      </c>
      <c r="H1639" s="98">
        <v>1</v>
      </c>
      <c r="I1639" s="99"/>
      <c r="J1639" s="100">
        <f>ROUND(I1639*H1639,2)</f>
        <v>0</v>
      </c>
      <c r="K1639" s="96" t="s">
        <v>0</v>
      </c>
      <c r="L1639" s="18"/>
      <c r="M1639" s="101" t="s">
        <v>0</v>
      </c>
      <c r="N1639" s="102" t="s">
        <v>30</v>
      </c>
      <c r="O1639" s="26"/>
      <c r="P1639" s="103">
        <f>O1639*H1639</f>
        <v>0</v>
      </c>
      <c r="Q1639" s="103">
        <v>0</v>
      </c>
      <c r="R1639" s="103">
        <f>Q1639*H1639</f>
        <v>0</v>
      </c>
      <c r="S1639" s="103">
        <v>0</v>
      </c>
      <c r="T1639" s="104">
        <f>S1639*H1639</f>
        <v>0</v>
      </c>
      <c r="AR1639" s="105" t="s">
        <v>176</v>
      </c>
      <c r="AT1639" s="105" t="s">
        <v>88</v>
      </c>
      <c r="AU1639" s="105" t="s">
        <v>46</v>
      </c>
      <c r="AY1639" s="9" t="s">
        <v>86</v>
      </c>
      <c r="BE1639" s="106">
        <f>IF(N1639="základní",J1639,0)</f>
        <v>0</v>
      </c>
      <c r="BF1639" s="106">
        <f>IF(N1639="snížená",J1639,0)</f>
        <v>0</v>
      </c>
      <c r="BG1639" s="106">
        <f>IF(N1639="zákl. přenesená",J1639,0)</f>
        <v>0</v>
      </c>
      <c r="BH1639" s="106">
        <f>IF(N1639="sníž. přenesená",J1639,0)</f>
        <v>0</v>
      </c>
      <c r="BI1639" s="106">
        <f>IF(N1639="nulová",J1639,0)</f>
        <v>0</v>
      </c>
      <c r="BJ1639" s="9" t="s">
        <v>44</v>
      </c>
      <c r="BK1639" s="106">
        <f>ROUND(I1639*H1639,2)</f>
        <v>0</v>
      </c>
      <c r="BL1639" s="9" t="s">
        <v>176</v>
      </c>
      <c r="BM1639" s="105" t="s">
        <v>1802</v>
      </c>
    </row>
    <row r="1640" spans="2:47" s="1" customFormat="1" ht="19.5">
      <c r="B1640" s="18"/>
      <c r="D1640" s="107" t="s">
        <v>95</v>
      </c>
      <c r="F1640" s="108" t="s">
        <v>1801</v>
      </c>
      <c r="I1640" s="38"/>
      <c r="L1640" s="18"/>
      <c r="M1640" s="109"/>
      <c r="N1640" s="26"/>
      <c r="O1640" s="26"/>
      <c r="P1640" s="26"/>
      <c r="Q1640" s="26"/>
      <c r="R1640" s="26"/>
      <c r="S1640" s="26"/>
      <c r="T1640" s="27"/>
      <c r="AT1640" s="9" t="s">
        <v>95</v>
      </c>
      <c r="AU1640" s="9" t="s">
        <v>46</v>
      </c>
    </row>
    <row r="1641" spans="2:47" s="1" customFormat="1" ht="292.5">
      <c r="B1641" s="18"/>
      <c r="D1641" s="107" t="s">
        <v>239</v>
      </c>
      <c r="F1641" s="128" t="s">
        <v>834</v>
      </c>
      <c r="I1641" s="38"/>
      <c r="L1641" s="18"/>
      <c r="M1641" s="109"/>
      <c r="N1641" s="26"/>
      <c r="O1641" s="26"/>
      <c r="P1641" s="26"/>
      <c r="Q1641" s="26"/>
      <c r="R1641" s="26"/>
      <c r="S1641" s="26"/>
      <c r="T1641" s="27"/>
      <c r="AT1641" s="9" t="s">
        <v>239</v>
      </c>
      <c r="AU1641" s="9" t="s">
        <v>46</v>
      </c>
    </row>
    <row r="1642" spans="2:51" s="7" customFormat="1" ht="12">
      <c r="B1642" s="110"/>
      <c r="D1642" s="107" t="s">
        <v>97</v>
      </c>
      <c r="E1642" s="111" t="s">
        <v>0</v>
      </c>
      <c r="F1642" s="112" t="s">
        <v>1803</v>
      </c>
      <c r="H1642" s="113">
        <v>1</v>
      </c>
      <c r="I1642" s="114"/>
      <c r="L1642" s="110"/>
      <c r="M1642" s="115"/>
      <c r="N1642" s="116"/>
      <c r="O1642" s="116"/>
      <c r="P1642" s="116"/>
      <c r="Q1642" s="116"/>
      <c r="R1642" s="116"/>
      <c r="S1642" s="116"/>
      <c r="T1642" s="117"/>
      <c r="AT1642" s="111" t="s">
        <v>97</v>
      </c>
      <c r="AU1642" s="111" t="s">
        <v>46</v>
      </c>
      <c r="AV1642" s="7" t="s">
        <v>46</v>
      </c>
      <c r="AW1642" s="7" t="s">
        <v>22</v>
      </c>
      <c r="AX1642" s="7" t="s">
        <v>43</v>
      </c>
      <c r="AY1642" s="111" t="s">
        <v>86</v>
      </c>
    </row>
    <row r="1643" spans="2:65" s="1" customFormat="1" ht="36" customHeight="1">
      <c r="B1643" s="93"/>
      <c r="C1643" s="94" t="s">
        <v>1804</v>
      </c>
      <c r="D1643" s="94" t="s">
        <v>88</v>
      </c>
      <c r="E1643" s="95" t="s">
        <v>1556</v>
      </c>
      <c r="F1643" s="96" t="s">
        <v>1805</v>
      </c>
      <c r="G1643" s="97" t="s">
        <v>171</v>
      </c>
      <c r="H1643" s="98">
        <v>1</v>
      </c>
      <c r="I1643" s="99"/>
      <c r="J1643" s="100">
        <f>ROUND(I1643*H1643,2)</f>
        <v>0</v>
      </c>
      <c r="K1643" s="96" t="s">
        <v>0</v>
      </c>
      <c r="L1643" s="18"/>
      <c r="M1643" s="101" t="s">
        <v>0</v>
      </c>
      <c r="N1643" s="102" t="s">
        <v>30</v>
      </c>
      <c r="O1643" s="26"/>
      <c r="P1643" s="103">
        <f>O1643*H1643</f>
        <v>0</v>
      </c>
      <c r="Q1643" s="103">
        <v>0</v>
      </c>
      <c r="R1643" s="103">
        <f>Q1643*H1643</f>
        <v>0</v>
      </c>
      <c r="S1643" s="103">
        <v>0</v>
      </c>
      <c r="T1643" s="104">
        <f>S1643*H1643</f>
        <v>0</v>
      </c>
      <c r="AR1643" s="105" t="s">
        <v>176</v>
      </c>
      <c r="AT1643" s="105" t="s">
        <v>88</v>
      </c>
      <c r="AU1643" s="105" t="s">
        <v>46</v>
      </c>
      <c r="AY1643" s="9" t="s">
        <v>86</v>
      </c>
      <c r="BE1643" s="106">
        <f>IF(N1643="základní",J1643,0)</f>
        <v>0</v>
      </c>
      <c r="BF1643" s="106">
        <f>IF(N1643="snížená",J1643,0)</f>
        <v>0</v>
      </c>
      <c r="BG1643" s="106">
        <f>IF(N1643="zákl. přenesená",J1643,0)</f>
        <v>0</v>
      </c>
      <c r="BH1643" s="106">
        <f>IF(N1643="sníž. přenesená",J1643,0)</f>
        <v>0</v>
      </c>
      <c r="BI1643" s="106">
        <f>IF(N1643="nulová",J1643,0)</f>
        <v>0</v>
      </c>
      <c r="BJ1643" s="9" t="s">
        <v>44</v>
      </c>
      <c r="BK1643" s="106">
        <f>ROUND(I1643*H1643,2)</f>
        <v>0</v>
      </c>
      <c r="BL1643" s="9" t="s">
        <v>176</v>
      </c>
      <c r="BM1643" s="105" t="s">
        <v>1806</v>
      </c>
    </row>
    <row r="1644" spans="2:47" s="1" customFormat="1" ht="19.5">
      <c r="B1644" s="18"/>
      <c r="D1644" s="107" t="s">
        <v>95</v>
      </c>
      <c r="F1644" s="108" t="s">
        <v>1805</v>
      </c>
      <c r="I1644" s="38"/>
      <c r="L1644" s="18"/>
      <c r="M1644" s="109"/>
      <c r="N1644" s="26"/>
      <c r="O1644" s="26"/>
      <c r="P1644" s="26"/>
      <c r="Q1644" s="26"/>
      <c r="R1644" s="26"/>
      <c r="S1644" s="26"/>
      <c r="T1644" s="27"/>
      <c r="AT1644" s="9" t="s">
        <v>95</v>
      </c>
      <c r="AU1644" s="9" t="s">
        <v>46</v>
      </c>
    </row>
    <row r="1645" spans="2:47" s="1" customFormat="1" ht="292.5">
      <c r="B1645" s="18"/>
      <c r="D1645" s="107" t="s">
        <v>239</v>
      </c>
      <c r="F1645" s="128" t="s">
        <v>834</v>
      </c>
      <c r="I1645" s="38"/>
      <c r="L1645" s="18"/>
      <c r="M1645" s="109"/>
      <c r="N1645" s="26"/>
      <c r="O1645" s="26"/>
      <c r="P1645" s="26"/>
      <c r="Q1645" s="26"/>
      <c r="R1645" s="26"/>
      <c r="S1645" s="26"/>
      <c r="T1645" s="27"/>
      <c r="AT1645" s="9" t="s">
        <v>239</v>
      </c>
      <c r="AU1645" s="9" t="s">
        <v>46</v>
      </c>
    </row>
    <row r="1646" spans="2:51" s="7" customFormat="1" ht="12">
      <c r="B1646" s="110"/>
      <c r="D1646" s="107" t="s">
        <v>97</v>
      </c>
      <c r="E1646" s="111" t="s">
        <v>0</v>
      </c>
      <c r="F1646" s="112" t="s">
        <v>1807</v>
      </c>
      <c r="H1646" s="113">
        <v>1</v>
      </c>
      <c r="I1646" s="114"/>
      <c r="L1646" s="110"/>
      <c r="M1646" s="115"/>
      <c r="N1646" s="116"/>
      <c r="O1646" s="116"/>
      <c r="P1646" s="116"/>
      <c r="Q1646" s="116"/>
      <c r="R1646" s="116"/>
      <c r="S1646" s="116"/>
      <c r="T1646" s="117"/>
      <c r="AT1646" s="111" t="s">
        <v>97</v>
      </c>
      <c r="AU1646" s="111" t="s">
        <v>46</v>
      </c>
      <c r="AV1646" s="7" t="s">
        <v>46</v>
      </c>
      <c r="AW1646" s="7" t="s">
        <v>22</v>
      </c>
      <c r="AX1646" s="7" t="s">
        <v>43</v>
      </c>
      <c r="AY1646" s="111" t="s">
        <v>86</v>
      </c>
    </row>
    <row r="1647" spans="2:65" s="1" customFormat="1" ht="36" customHeight="1">
      <c r="B1647" s="93"/>
      <c r="C1647" s="94" t="s">
        <v>1808</v>
      </c>
      <c r="D1647" s="94" t="s">
        <v>88</v>
      </c>
      <c r="E1647" s="95" t="s">
        <v>1560</v>
      </c>
      <c r="F1647" s="96" t="s">
        <v>1809</v>
      </c>
      <c r="G1647" s="97" t="s">
        <v>171</v>
      </c>
      <c r="H1647" s="98">
        <v>1</v>
      </c>
      <c r="I1647" s="99"/>
      <c r="J1647" s="100">
        <f>ROUND(I1647*H1647,2)</f>
        <v>0</v>
      </c>
      <c r="K1647" s="96" t="s">
        <v>0</v>
      </c>
      <c r="L1647" s="18"/>
      <c r="M1647" s="101" t="s">
        <v>0</v>
      </c>
      <c r="N1647" s="102" t="s">
        <v>30</v>
      </c>
      <c r="O1647" s="26"/>
      <c r="P1647" s="103">
        <f>O1647*H1647</f>
        <v>0</v>
      </c>
      <c r="Q1647" s="103">
        <v>0</v>
      </c>
      <c r="R1647" s="103">
        <f>Q1647*H1647</f>
        <v>0</v>
      </c>
      <c r="S1647" s="103">
        <v>0</v>
      </c>
      <c r="T1647" s="104">
        <f>S1647*H1647</f>
        <v>0</v>
      </c>
      <c r="AR1647" s="105" t="s">
        <v>176</v>
      </c>
      <c r="AT1647" s="105" t="s">
        <v>88</v>
      </c>
      <c r="AU1647" s="105" t="s">
        <v>46</v>
      </c>
      <c r="AY1647" s="9" t="s">
        <v>86</v>
      </c>
      <c r="BE1647" s="106">
        <f>IF(N1647="základní",J1647,0)</f>
        <v>0</v>
      </c>
      <c r="BF1647" s="106">
        <f>IF(N1647="snížená",J1647,0)</f>
        <v>0</v>
      </c>
      <c r="BG1647" s="106">
        <f>IF(N1647="zákl. přenesená",J1647,0)</f>
        <v>0</v>
      </c>
      <c r="BH1647" s="106">
        <f>IF(N1647="sníž. přenesená",J1647,0)</f>
        <v>0</v>
      </c>
      <c r="BI1647" s="106">
        <f>IF(N1647="nulová",J1647,0)</f>
        <v>0</v>
      </c>
      <c r="BJ1647" s="9" t="s">
        <v>44</v>
      </c>
      <c r="BK1647" s="106">
        <f>ROUND(I1647*H1647,2)</f>
        <v>0</v>
      </c>
      <c r="BL1647" s="9" t="s">
        <v>176</v>
      </c>
      <c r="BM1647" s="105" t="s">
        <v>1810</v>
      </c>
    </row>
    <row r="1648" spans="2:47" s="1" customFormat="1" ht="19.5">
      <c r="B1648" s="18"/>
      <c r="D1648" s="107" t="s">
        <v>95</v>
      </c>
      <c r="F1648" s="108" t="s">
        <v>1809</v>
      </c>
      <c r="I1648" s="38"/>
      <c r="L1648" s="18"/>
      <c r="M1648" s="109"/>
      <c r="N1648" s="26"/>
      <c r="O1648" s="26"/>
      <c r="P1648" s="26"/>
      <c r="Q1648" s="26"/>
      <c r="R1648" s="26"/>
      <c r="S1648" s="26"/>
      <c r="T1648" s="27"/>
      <c r="AT1648" s="9" t="s">
        <v>95</v>
      </c>
      <c r="AU1648" s="9" t="s">
        <v>46</v>
      </c>
    </row>
    <row r="1649" spans="2:47" s="1" customFormat="1" ht="292.5">
      <c r="B1649" s="18"/>
      <c r="D1649" s="107" t="s">
        <v>239</v>
      </c>
      <c r="F1649" s="128" t="s">
        <v>834</v>
      </c>
      <c r="I1649" s="38"/>
      <c r="L1649" s="18"/>
      <c r="M1649" s="109"/>
      <c r="N1649" s="26"/>
      <c r="O1649" s="26"/>
      <c r="P1649" s="26"/>
      <c r="Q1649" s="26"/>
      <c r="R1649" s="26"/>
      <c r="S1649" s="26"/>
      <c r="T1649" s="27"/>
      <c r="AT1649" s="9" t="s">
        <v>239</v>
      </c>
      <c r="AU1649" s="9" t="s">
        <v>46</v>
      </c>
    </row>
    <row r="1650" spans="2:51" s="7" customFormat="1" ht="12">
      <c r="B1650" s="110"/>
      <c r="D1650" s="107" t="s">
        <v>97</v>
      </c>
      <c r="E1650" s="111" t="s">
        <v>0</v>
      </c>
      <c r="F1650" s="112" t="s">
        <v>1811</v>
      </c>
      <c r="H1650" s="113">
        <v>1</v>
      </c>
      <c r="I1650" s="114"/>
      <c r="L1650" s="110"/>
      <c r="M1650" s="115"/>
      <c r="N1650" s="116"/>
      <c r="O1650" s="116"/>
      <c r="P1650" s="116"/>
      <c r="Q1650" s="116"/>
      <c r="R1650" s="116"/>
      <c r="S1650" s="116"/>
      <c r="T1650" s="117"/>
      <c r="AT1650" s="111" t="s">
        <v>97</v>
      </c>
      <c r="AU1650" s="111" t="s">
        <v>46</v>
      </c>
      <c r="AV1650" s="7" t="s">
        <v>46</v>
      </c>
      <c r="AW1650" s="7" t="s">
        <v>22</v>
      </c>
      <c r="AX1650" s="7" t="s">
        <v>43</v>
      </c>
      <c r="AY1650" s="111" t="s">
        <v>86</v>
      </c>
    </row>
    <row r="1651" spans="2:63" s="6" customFormat="1" ht="22.9" customHeight="1">
      <c r="B1651" s="80"/>
      <c r="D1651" s="81" t="s">
        <v>42</v>
      </c>
      <c r="E1651" s="91" t="s">
        <v>1812</v>
      </c>
      <c r="F1651" s="91" t="s">
        <v>1813</v>
      </c>
      <c r="I1651" s="83"/>
      <c r="J1651" s="92">
        <f>BK1651</f>
        <v>0</v>
      </c>
      <c r="L1651" s="80"/>
      <c r="M1651" s="85"/>
      <c r="N1651" s="86"/>
      <c r="O1651" s="86"/>
      <c r="P1651" s="87">
        <f>SUM(P1652:P1654)</f>
        <v>0</v>
      </c>
      <c r="Q1651" s="86"/>
      <c r="R1651" s="87">
        <f>SUM(R1652:R1654)</f>
        <v>0</v>
      </c>
      <c r="S1651" s="86"/>
      <c r="T1651" s="88">
        <f>SUM(T1652:T1654)</f>
        <v>0</v>
      </c>
      <c r="AR1651" s="81" t="s">
        <v>46</v>
      </c>
      <c r="AT1651" s="89" t="s">
        <v>42</v>
      </c>
      <c r="AU1651" s="89" t="s">
        <v>44</v>
      </c>
      <c r="AY1651" s="81" t="s">
        <v>86</v>
      </c>
      <c r="BK1651" s="90">
        <f>SUM(BK1652:BK1654)</f>
        <v>0</v>
      </c>
    </row>
    <row r="1652" spans="2:65" s="1" customFormat="1" ht="36" customHeight="1">
      <c r="B1652" s="93"/>
      <c r="C1652" s="94" t="s">
        <v>1814</v>
      </c>
      <c r="D1652" s="94" t="s">
        <v>88</v>
      </c>
      <c r="E1652" s="95" t="s">
        <v>1564</v>
      </c>
      <c r="F1652" s="96" t="s">
        <v>1815</v>
      </c>
      <c r="G1652" s="97" t="s">
        <v>171</v>
      </c>
      <c r="H1652" s="98">
        <v>2</v>
      </c>
      <c r="I1652" s="99"/>
      <c r="J1652" s="100">
        <f>ROUND(I1652*H1652,2)</f>
        <v>0</v>
      </c>
      <c r="K1652" s="96" t="s">
        <v>0</v>
      </c>
      <c r="L1652" s="18"/>
      <c r="M1652" s="101" t="s">
        <v>0</v>
      </c>
      <c r="N1652" s="102" t="s">
        <v>30</v>
      </c>
      <c r="O1652" s="26"/>
      <c r="P1652" s="103">
        <f>O1652*H1652</f>
        <v>0</v>
      </c>
      <c r="Q1652" s="103">
        <v>0</v>
      </c>
      <c r="R1652" s="103">
        <f>Q1652*H1652</f>
        <v>0</v>
      </c>
      <c r="S1652" s="103">
        <v>0</v>
      </c>
      <c r="T1652" s="104">
        <f>S1652*H1652</f>
        <v>0</v>
      </c>
      <c r="AR1652" s="105" t="s">
        <v>176</v>
      </c>
      <c r="AT1652" s="105" t="s">
        <v>88</v>
      </c>
      <c r="AU1652" s="105" t="s">
        <v>46</v>
      </c>
      <c r="AY1652" s="9" t="s">
        <v>86</v>
      </c>
      <c r="BE1652" s="106">
        <f>IF(N1652="základní",J1652,0)</f>
        <v>0</v>
      </c>
      <c r="BF1652" s="106">
        <f>IF(N1652="snížená",J1652,0)</f>
        <v>0</v>
      </c>
      <c r="BG1652" s="106">
        <f>IF(N1652="zákl. přenesená",J1652,0)</f>
        <v>0</v>
      </c>
      <c r="BH1652" s="106">
        <f>IF(N1652="sníž. přenesená",J1652,0)</f>
        <v>0</v>
      </c>
      <c r="BI1652" s="106">
        <f>IF(N1652="nulová",J1652,0)</f>
        <v>0</v>
      </c>
      <c r="BJ1652" s="9" t="s">
        <v>44</v>
      </c>
      <c r="BK1652" s="106">
        <f>ROUND(I1652*H1652,2)</f>
        <v>0</v>
      </c>
      <c r="BL1652" s="9" t="s">
        <v>176</v>
      </c>
      <c r="BM1652" s="105" t="s">
        <v>1816</v>
      </c>
    </row>
    <row r="1653" spans="2:47" s="1" customFormat="1" ht="29.25">
      <c r="B1653" s="18"/>
      <c r="D1653" s="107" t="s">
        <v>95</v>
      </c>
      <c r="F1653" s="108" t="s">
        <v>1817</v>
      </c>
      <c r="I1653" s="38"/>
      <c r="L1653" s="18"/>
      <c r="M1653" s="109"/>
      <c r="N1653" s="26"/>
      <c r="O1653" s="26"/>
      <c r="P1653" s="26"/>
      <c r="Q1653" s="26"/>
      <c r="R1653" s="26"/>
      <c r="S1653" s="26"/>
      <c r="T1653" s="27"/>
      <c r="AT1653" s="9" t="s">
        <v>95</v>
      </c>
      <c r="AU1653" s="9" t="s">
        <v>46</v>
      </c>
    </row>
    <row r="1654" spans="2:51" s="7" customFormat="1" ht="12">
      <c r="B1654" s="110"/>
      <c r="D1654" s="107" t="s">
        <v>97</v>
      </c>
      <c r="E1654" s="111" t="s">
        <v>0</v>
      </c>
      <c r="F1654" s="112" t="s">
        <v>1818</v>
      </c>
      <c r="H1654" s="113">
        <v>2</v>
      </c>
      <c r="I1654" s="114"/>
      <c r="L1654" s="110"/>
      <c r="M1654" s="115"/>
      <c r="N1654" s="116"/>
      <c r="O1654" s="116"/>
      <c r="P1654" s="116"/>
      <c r="Q1654" s="116"/>
      <c r="R1654" s="116"/>
      <c r="S1654" s="116"/>
      <c r="T1654" s="117"/>
      <c r="AT1654" s="111" t="s">
        <v>97</v>
      </c>
      <c r="AU1654" s="111" t="s">
        <v>46</v>
      </c>
      <c r="AV1654" s="7" t="s">
        <v>46</v>
      </c>
      <c r="AW1654" s="7" t="s">
        <v>22</v>
      </c>
      <c r="AX1654" s="7" t="s">
        <v>43</v>
      </c>
      <c r="AY1654" s="111" t="s">
        <v>86</v>
      </c>
    </row>
    <row r="1655" spans="2:63" s="6" customFormat="1" ht="22.9" customHeight="1">
      <c r="B1655" s="80"/>
      <c r="D1655" s="81" t="s">
        <v>42</v>
      </c>
      <c r="E1655" s="91" t="s">
        <v>1819</v>
      </c>
      <c r="F1655" s="91" t="s">
        <v>1820</v>
      </c>
      <c r="I1655" s="83"/>
      <c r="J1655" s="92">
        <f>BK1655</f>
        <v>0</v>
      </c>
      <c r="L1655" s="80"/>
      <c r="M1655" s="85"/>
      <c r="N1655" s="86"/>
      <c r="O1655" s="86"/>
      <c r="P1655" s="87">
        <f>SUM(P1656:P1664)</f>
        <v>0</v>
      </c>
      <c r="Q1655" s="86"/>
      <c r="R1655" s="87">
        <f>SUM(R1656:R1664)</f>
        <v>0</v>
      </c>
      <c r="S1655" s="86"/>
      <c r="T1655" s="88">
        <f>SUM(T1656:T1664)</f>
        <v>0</v>
      </c>
      <c r="AR1655" s="81" t="s">
        <v>46</v>
      </c>
      <c r="AT1655" s="89" t="s">
        <v>42</v>
      </c>
      <c r="AU1655" s="89" t="s">
        <v>44</v>
      </c>
      <c r="AY1655" s="81" t="s">
        <v>86</v>
      </c>
      <c r="BK1655" s="90">
        <f>SUM(BK1656:BK1664)</f>
        <v>0</v>
      </c>
    </row>
    <row r="1656" spans="2:65" s="1" customFormat="1" ht="36" customHeight="1">
      <c r="B1656" s="93"/>
      <c r="C1656" s="94" t="s">
        <v>1821</v>
      </c>
      <c r="D1656" s="94" t="s">
        <v>88</v>
      </c>
      <c r="E1656" s="95" t="s">
        <v>1568</v>
      </c>
      <c r="F1656" s="96" t="s">
        <v>1822</v>
      </c>
      <c r="G1656" s="97" t="s">
        <v>91</v>
      </c>
      <c r="H1656" s="98">
        <v>187.22</v>
      </c>
      <c r="I1656" s="99"/>
      <c r="J1656" s="100">
        <f>ROUND(I1656*H1656,2)</f>
        <v>0</v>
      </c>
      <c r="K1656" s="96" t="s">
        <v>0</v>
      </c>
      <c r="L1656" s="18"/>
      <c r="M1656" s="101" t="s">
        <v>0</v>
      </c>
      <c r="N1656" s="102" t="s">
        <v>30</v>
      </c>
      <c r="O1656" s="26"/>
      <c r="P1656" s="103">
        <f>O1656*H1656</f>
        <v>0</v>
      </c>
      <c r="Q1656" s="103">
        <v>0</v>
      </c>
      <c r="R1656" s="103">
        <f>Q1656*H1656</f>
        <v>0</v>
      </c>
      <c r="S1656" s="103">
        <v>0</v>
      </c>
      <c r="T1656" s="104">
        <f>S1656*H1656</f>
        <v>0</v>
      </c>
      <c r="AR1656" s="105" t="s">
        <v>176</v>
      </c>
      <c r="AT1656" s="105" t="s">
        <v>88</v>
      </c>
      <c r="AU1656" s="105" t="s">
        <v>46</v>
      </c>
      <c r="AY1656" s="9" t="s">
        <v>86</v>
      </c>
      <c r="BE1656" s="106">
        <f>IF(N1656="základní",J1656,0)</f>
        <v>0</v>
      </c>
      <c r="BF1656" s="106">
        <f>IF(N1656="snížená",J1656,0)</f>
        <v>0</v>
      </c>
      <c r="BG1656" s="106">
        <f>IF(N1656="zákl. přenesená",J1656,0)</f>
        <v>0</v>
      </c>
      <c r="BH1656" s="106">
        <f>IF(N1656="sníž. přenesená",J1656,0)</f>
        <v>0</v>
      </c>
      <c r="BI1656" s="106">
        <f>IF(N1656="nulová",J1656,0)</f>
        <v>0</v>
      </c>
      <c r="BJ1656" s="9" t="s">
        <v>44</v>
      </c>
      <c r="BK1656" s="106">
        <f>ROUND(I1656*H1656,2)</f>
        <v>0</v>
      </c>
      <c r="BL1656" s="9" t="s">
        <v>176</v>
      </c>
      <c r="BM1656" s="105" t="s">
        <v>1823</v>
      </c>
    </row>
    <row r="1657" spans="2:47" s="1" customFormat="1" ht="68.25">
      <c r="B1657" s="18"/>
      <c r="D1657" s="107" t="s">
        <v>95</v>
      </c>
      <c r="F1657" s="108" t="s">
        <v>1824</v>
      </c>
      <c r="I1657" s="38"/>
      <c r="L1657" s="18"/>
      <c r="M1657" s="109"/>
      <c r="N1657" s="26"/>
      <c r="O1657" s="26"/>
      <c r="P1657" s="26"/>
      <c r="Q1657" s="26"/>
      <c r="R1657" s="26"/>
      <c r="S1657" s="26"/>
      <c r="T1657" s="27"/>
      <c r="AT1657" s="9" t="s">
        <v>95</v>
      </c>
      <c r="AU1657" s="9" t="s">
        <v>46</v>
      </c>
    </row>
    <row r="1658" spans="2:51" s="7" customFormat="1" ht="22.5">
      <c r="B1658" s="110"/>
      <c r="D1658" s="107" t="s">
        <v>97</v>
      </c>
      <c r="E1658" s="111" t="s">
        <v>0</v>
      </c>
      <c r="F1658" s="112" t="s">
        <v>1825</v>
      </c>
      <c r="H1658" s="113">
        <v>34.48</v>
      </c>
      <c r="I1658" s="114"/>
      <c r="L1658" s="110"/>
      <c r="M1658" s="115"/>
      <c r="N1658" s="116"/>
      <c r="O1658" s="116"/>
      <c r="P1658" s="116"/>
      <c r="Q1658" s="116"/>
      <c r="R1658" s="116"/>
      <c r="S1658" s="116"/>
      <c r="T1658" s="117"/>
      <c r="AT1658" s="111" t="s">
        <v>97</v>
      </c>
      <c r="AU1658" s="111" t="s">
        <v>46</v>
      </c>
      <c r="AV1658" s="7" t="s">
        <v>46</v>
      </c>
      <c r="AW1658" s="7" t="s">
        <v>22</v>
      </c>
      <c r="AX1658" s="7" t="s">
        <v>43</v>
      </c>
      <c r="AY1658" s="111" t="s">
        <v>86</v>
      </c>
    </row>
    <row r="1659" spans="2:51" s="7" customFormat="1" ht="22.5">
      <c r="B1659" s="110"/>
      <c r="D1659" s="107" t="s">
        <v>97</v>
      </c>
      <c r="E1659" s="111" t="s">
        <v>0</v>
      </c>
      <c r="F1659" s="112" t="s">
        <v>1826</v>
      </c>
      <c r="H1659" s="113">
        <v>3.9</v>
      </c>
      <c r="I1659" s="114"/>
      <c r="L1659" s="110"/>
      <c r="M1659" s="115"/>
      <c r="N1659" s="116"/>
      <c r="O1659" s="116"/>
      <c r="P1659" s="116"/>
      <c r="Q1659" s="116"/>
      <c r="R1659" s="116"/>
      <c r="S1659" s="116"/>
      <c r="T1659" s="117"/>
      <c r="AT1659" s="111" t="s">
        <v>97</v>
      </c>
      <c r="AU1659" s="111" t="s">
        <v>46</v>
      </c>
      <c r="AV1659" s="7" t="s">
        <v>46</v>
      </c>
      <c r="AW1659" s="7" t="s">
        <v>22</v>
      </c>
      <c r="AX1659" s="7" t="s">
        <v>43</v>
      </c>
      <c r="AY1659" s="111" t="s">
        <v>86</v>
      </c>
    </row>
    <row r="1660" spans="2:51" s="7" customFormat="1" ht="22.5">
      <c r="B1660" s="110"/>
      <c r="D1660" s="107" t="s">
        <v>97</v>
      </c>
      <c r="E1660" s="111" t="s">
        <v>0</v>
      </c>
      <c r="F1660" s="112" t="s">
        <v>1827</v>
      </c>
      <c r="H1660" s="113">
        <v>86.974</v>
      </c>
      <c r="I1660" s="114"/>
      <c r="L1660" s="110"/>
      <c r="M1660" s="115"/>
      <c r="N1660" s="116"/>
      <c r="O1660" s="116"/>
      <c r="P1660" s="116"/>
      <c r="Q1660" s="116"/>
      <c r="R1660" s="116"/>
      <c r="S1660" s="116"/>
      <c r="T1660" s="117"/>
      <c r="AT1660" s="111" t="s">
        <v>97</v>
      </c>
      <c r="AU1660" s="111" t="s">
        <v>46</v>
      </c>
      <c r="AV1660" s="7" t="s">
        <v>46</v>
      </c>
      <c r="AW1660" s="7" t="s">
        <v>22</v>
      </c>
      <c r="AX1660" s="7" t="s">
        <v>43</v>
      </c>
      <c r="AY1660" s="111" t="s">
        <v>86</v>
      </c>
    </row>
    <row r="1661" spans="2:51" s="7" customFormat="1" ht="22.5">
      <c r="B1661" s="110"/>
      <c r="D1661" s="107" t="s">
        <v>97</v>
      </c>
      <c r="E1661" s="111" t="s">
        <v>0</v>
      </c>
      <c r="F1661" s="112" t="s">
        <v>1828</v>
      </c>
      <c r="H1661" s="113">
        <v>13.17</v>
      </c>
      <c r="I1661" s="114"/>
      <c r="L1661" s="110"/>
      <c r="M1661" s="115"/>
      <c r="N1661" s="116"/>
      <c r="O1661" s="116"/>
      <c r="P1661" s="116"/>
      <c r="Q1661" s="116"/>
      <c r="R1661" s="116"/>
      <c r="S1661" s="116"/>
      <c r="T1661" s="117"/>
      <c r="AT1661" s="111" t="s">
        <v>97</v>
      </c>
      <c r="AU1661" s="111" t="s">
        <v>46</v>
      </c>
      <c r="AV1661" s="7" t="s">
        <v>46</v>
      </c>
      <c r="AW1661" s="7" t="s">
        <v>22</v>
      </c>
      <c r="AX1661" s="7" t="s">
        <v>43</v>
      </c>
      <c r="AY1661" s="111" t="s">
        <v>86</v>
      </c>
    </row>
    <row r="1662" spans="2:51" s="7" customFormat="1" ht="22.5">
      <c r="B1662" s="110"/>
      <c r="D1662" s="107" t="s">
        <v>97</v>
      </c>
      <c r="E1662" s="111" t="s">
        <v>0</v>
      </c>
      <c r="F1662" s="112" t="s">
        <v>1829</v>
      </c>
      <c r="H1662" s="113">
        <v>30.09</v>
      </c>
      <c r="I1662" s="114"/>
      <c r="L1662" s="110"/>
      <c r="M1662" s="115"/>
      <c r="N1662" s="116"/>
      <c r="O1662" s="116"/>
      <c r="P1662" s="116"/>
      <c r="Q1662" s="116"/>
      <c r="R1662" s="116"/>
      <c r="S1662" s="116"/>
      <c r="T1662" s="117"/>
      <c r="AT1662" s="111" t="s">
        <v>97</v>
      </c>
      <c r="AU1662" s="111" t="s">
        <v>46</v>
      </c>
      <c r="AV1662" s="7" t="s">
        <v>46</v>
      </c>
      <c r="AW1662" s="7" t="s">
        <v>22</v>
      </c>
      <c r="AX1662" s="7" t="s">
        <v>43</v>
      </c>
      <c r="AY1662" s="111" t="s">
        <v>86</v>
      </c>
    </row>
    <row r="1663" spans="2:51" s="7" customFormat="1" ht="33.75">
      <c r="B1663" s="110"/>
      <c r="D1663" s="107" t="s">
        <v>97</v>
      </c>
      <c r="E1663" s="111" t="s">
        <v>0</v>
      </c>
      <c r="F1663" s="112" t="s">
        <v>1830</v>
      </c>
      <c r="H1663" s="113">
        <v>3.606</v>
      </c>
      <c r="I1663" s="114"/>
      <c r="L1663" s="110"/>
      <c r="M1663" s="115"/>
      <c r="N1663" s="116"/>
      <c r="O1663" s="116"/>
      <c r="P1663" s="116"/>
      <c r="Q1663" s="116"/>
      <c r="R1663" s="116"/>
      <c r="S1663" s="116"/>
      <c r="T1663" s="117"/>
      <c r="AT1663" s="111" t="s">
        <v>97</v>
      </c>
      <c r="AU1663" s="111" t="s">
        <v>46</v>
      </c>
      <c r="AV1663" s="7" t="s">
        <v>46</v>
      </c>
      <c r="AW1663" s="7" t="s">
        <v>22</v>
      </c>
      <c r="AX1663" s="7" t="s">
        <v>43</v>
      </c>
      <c r="AY1663" s="111" t="s">
        <v>86</v>
      </c>
    </row>
    <row r="1664" spans="2:51" s="7" customFormat="1" ht="22.5">
      <c r="B1664" s="110"/>
      <c r="D1664" s="107" t="s">
        <v>97</v>
      </c>
      <c r="E1664" s="111" t="s">
        <v>0</v>
      </c>
      <c r="F1664" s="112" t="s">
        <v>1831</v>
      </c>
      <c r="H1664" s="113">
        <v>15</v>
      </c>
      <c r="I1664" s="114"/>
      <c r="L1664" s="110"/>
      <c r="M1664" s="115"/>
      <c r="N1664" s="116"/>
      <c r="O1664" s="116"/>
      <c r="P1664" s="116"/>
      <c r="Q1664" s="116"/>
      <c r="R1664" s="116"/>
      <c r="S1664" s="116"/>
      <c r="T1664" s="117"/>
      <c r="AT1664" s="111" t="s">
        <v>97</v>
      </c>
      <c r="AU1664" s="111" t="s">
        <v>46</v>
      </c>
      <c r="AV1664" s="7" t="s">
        <v>46</v>
      </c>
      <c r="AW1664" s="7" t="s">
        <v>22</v>
      </c>
      <c r="AX1664" s="7" t="s">
        <v>43</v>
      </c>
      <c r="AY1664" s="111" t="s">
        <v>86</v>
      </c>
    </row>
    <row r="1665" spans="2:63" s="6" customFormat="1" ht="22.9" customHeight="1">
      <c r="B1665" s="80"/>
      <c r="D1665" s="81" t="s">
        <v>42</v>
      </c>
      <c r="E1665" s="91" t="s">
        <v>1832</v>
      </c>
      <c r="F1665" s="91" t="s">
        <v>1833</v>
      </c>
      <c r="I1665" s="83"/>
      <c r="J1665" s="92">
        <f>BK1665</f>
        <v>0</v>
      </c>
      <c r="L1665" s="80"/>
      <c r="M1665" s="85"/>
      <c r="N1665" s="86"/>
      <c r="O1665" s="86"/>
      <c r="P1665" s="87">
        <f>SUM(P1666:P1701)</f>
        <v>0</v>
      </c>
      <c r="Q1665" s="86"/>
      <c r="R1665" s="87">
        <f>SUM(R1666:R1701)</f>
        <v>0.19497974</v>
      </c>
      <c r="S1665" s="86"/>
      <c r="T1665" s="88">
        <f>SUM(T1666:T1701)</f>
        <v>0</v>
      </c>
      <c r="AR1665" s="81" t="s">
        <v>46</v>
      </c>
      <c r="AT1665" s="89" t="s">
        <v>42</v>
      </c>
      <c r="AU1665" s="89" t="s">
        <v>44</v>
      </c>
      <c r="AY1665" s="81" t="s">
        <v>86</v>
      </c>
      <c r="BK1665" s="90">
        <f>SUM(BK1666:BK1701)</f>
        <v>0</v>
      </c>
    </row>
    <row r="1666" spans="2:65" s="1" customFormat="1" ht="24" customHeight="1">
      <c r="B1666" s="93"/>
      <c r="C1666" s="94" t="s">
        <v>1834</v>
      </c>
      <c r="D1666" s="94" t="s">
        <v>88</v>
      </c>
      <c r="E1666" s="95" t="s">
        <v>1835</v>
      </c>
      <c r="F1666" s="96" t="s">
        <v>1836</v>
      </c>
      <c r="G1666" s="97" t="s">
        <v>91</v>
      </c>
      <c r="H1666" s="98">
        <v>631.832</v>
      </c>
      <c r="I1666" s="99"/>
      <c r="J1666" s="100">
        <f>ROUND(I1666*H1666,2)</f>
        <v>0</v>
      </c>
      <c r="K1666" s="96" t="s">
        <v>92</v>
      </c>
      <c r="L1666" s="18"/>
      <c r="M1666" s="101" t="s">
        <v>0</v>
      </c>
      <c r="N1666" s="102" t="s">
        <v>30</v>
      </c>
      <c r="O1666" s="26"/>
      <c r="P1666" s="103">
        <f>O1666*H1666</f>
        <v>0</v>
      </c>
      <c r="Q1666" s="103">
        <v>0</v>
      </c>
      <c r="R1666" s="103">
        <f>Q1666*H1666</f>
        <v>0</v>
      </c>
      <c r="S1666" s="103">
        <v>0</v>
      </c>
      <c r="T1666" s="104">
        <f>S1666*H1666</f>
        <v>0</v>
      </c>
      <c r="AR1666" s="105" t="s">
        <v>176</v>
      </c>
      <c r="AT1666" s="105" t="s">
        <v>88</v>
      </c>
      <c r="AU1666" s="105" t="s">
        <v>46</v>
      </c>
      <c r="AY1666" s="9" t="s">
        <v>86</v>
      </c>
      <c r="BE1666" s="106">
        <f>IF(N1666="základní",J1666,0)</f>
        <v>0</v>
      </c>
      <c r="BF1666" s="106">
        <f>IF(N1666="snížená",J1666,0)</f>
        <v>0</v>
      </c>
      <c r="BG1666" s="106">
        <f>IF(N1666="zákl. přenesená",J1666,0)</f>
        <v>0</v>
      </c>
      <c r="BH1666" s="106">
        <f>IF(N1666="sníž. přenesená",J1666,0)</f>
        <v>0</v>
      </c>
      <c r="BI1666" s="106">
        <f>IF(N1666="nulová",J1666,0)</f>
        <v>0</v>
      </c>
      <c r="BJ1666" s="9" t="s">
        <v>44</v>
      </c>
      <c r="BK1666" s="106">
        <f>ROUND(I1666*H1666,2)</f>
        <v>0</v>
      </c>
      <c r="BL1666" s="9" t="s">
        <v>176</v>
      </c>
      <c r="BM1666" s="105" t="s">
        <v>1837</v>
      </c>
    </row>
    <row r="1667" spans="2:47" s="1" customFormat="1" ht="39">
      <c r="B1667" s="18"/>
      <c r="D1667" s="107" t="s">
        <v>95</v>
      </c>
      <c r="F1667" s="108" t="s">
        <v>1838</v>
      </c>
      <c r="I1667" s="38"/>
      <c r="L1667" s="18"/>
      <c r="M1667" s="109"/>
      <c r="N1667" s="26"/>
      <c r="O1667" s="26"/>
      <c r="P1667" s="26"/>
      <c r="Q1667" s="26"/>
      <c r="R1667" s="26"/>
      <c r="S1667" s="26"/>
      <c r="T1667" s="27"/>
      <c r="AT1667" s="9" t="s">
        <v>95</v>
      </c>
      <c r="AU1667" s="9" t="s">
        <v>46</v>
      </c>
    </row>
    <row r="1668" spans="2:51" s="7" customFormat="1" ht="45">
      <c r="B1668" s="110"/>
      <c r="D1668" s="107" t="s">
        <v>97</v>
      </c>
      <c r="E1668" s="111" t="s">
        <v>0</v>
      </c>
      <c r="F1668" s="112" t="s">
        <v>323</v>
      </c>
      <c r="H1668" s="113">
        <v>36.58</v>
      </c>
      <c r="I1668" s="114"/>
      <c r="L1668" s="110"/>
      <c r="M1668" s="115"/>
      <c r="N1668" s="116"/>
      <c r="O1668" s="116"/>
      <c r="P1668" s="116"/>
      <c r="Q1668" s="116"/>
      <c r="R1668" s="116"/>
      <c r="S1668" s="116"/>
      <c r="T1668" s="117"/>
      <c r="AT1668" s="111" t="s">
        <v>97</v>
      </c>
      <c r="AU1668" s="111" t="s">
        <v>46</v>
      </c>
      <c r="AV1668" s="7" t="s">
        <v>46</v>
      </c>
      <c r="AW1668" s="7" t="s">
        <v>22</v>
      </c>
      <c r="AX1668" s="7" t="s">
        <v>43</v>
      </c>
      <c r="AY1668" s="111" t="s">
        <v>86</v>
      </c>
    </row>
    <row r="1669" spans="2:51" s="7" customFormat="1" ht="45">
      <c r="B1669" s="110"/>
      <c r="D1669" s="107" t="s">
        <v>97</v>
      </c>
      <c r="E1669" s="111" t="s">
        <v>0</v>
      </c>
      <c r="F1669" s="112" t="s">
        <v>324</v>
      </c>
      <c r="H1669" s="113">
        <v>33.153</v>
      </c>
      <c r="I1669" s="114"/>
      <c r="L1669" s="110"/>
      <c r="M1669" s="115"/>
      <c r="N1669" s="116"/>
      <c r="O1669" s="116"/>
      <c r="P1669" s="116"/>
      <c r="Q1669" s="116"/>
      <c r="R1669" s="116"/>
      <c r="S1669" s="116"/>
      <c r="T1669" s="117"/>
      <c r="AT1669" s="111" t="s">
        <v>97</v>
      </c>
      <c r="AU1669" s="111" t="s">
        <v>46</v>
      </c>
      <c r="AV1669" s="7" t="s">
        <v>46</v>
      </c>
      <c r="AW1669" s="7" t="s">
        <v>22</v>
      </c>
      <c r="AX1669" s="7" t="s">
        <v>43</v>
      </c>
      <c r="AY1669" s="111" t="s">
        <v>86</v>
      </c>
    </row>
    <row r="1670" spans="2:51" s="7" customFormat="1" ht="33.75">
      <c r="B1670" s="110"/>
      <c r="D1670" s="107" t="s">
        <v>97</v>
      </c>
      <c r="E1670" s="111" t="s">
        <v>0</v>
      </c>
      <c r="F1670" s="112" t="s">
        <v>325</v>
      </c>
      <c r="H1670" s="113">
        <v>215.319</v>
      </c>
      <c r="I1670" s="114"/>
      <c r="L1670" s="110"/>
      <c r="M1670" s="115"/>
      <c r="N1670" s="116"/>
      <c r="O1670" s="116"/>
      <c r="P1670" s="116"/>
      <c r="Q1670" s="116"/>
      <c r="R1670" s="116"/>
      <c r="S1670" s="116"/>
      <c r="T1670" s="117"/>
      <c r="AT1670" s="111" t="s">
        <v>97</v>
      </c>
      <c r="AU1670" s="111" t="s">
        <v>46</v>
      </c>
      <c r="AV1670" s="7" t="s">
        <v>46</v>
      </c>
      <c r="AW1670" s="7" t="s">
        <v>22</v>
      </c>
      <c r="AX1670" s="7" t="s">
        <v>43</v>
      </c>
      <c r="AY1670" s="111" t="s">
        <v>86</v>
      </c>
    </row>
    <row r="1671" spans="2:51" s="7" customFormat="1" ht="45">
      <c r="B1671" s="110"/>
      <c r="D1671" s="107" t="s">
        <v>97</v>
      </c>
      <c r="E1671" s="111" t="s">
        <v>0</v>
      </c>
      <c r="F1671" s="112" t="s">
        <v>326</v>
      </c>
      <c r="H1671" s="113">
        <v>112.82</v>
      </c>
      <c r="I1671" s="114"/>
      <c r="L1671" s="110"/>
      <c r="M1671" s="115"/>
      <c r="N1671" s="116"/>
      <c r="O1671" s="116"/>
      <c r="P1671" s="116"/>
      <c r="Q1671" s="116"/>
      <c r="R1671" s="116"/>
      <c r="S1671" s="116"/>
      <c r="T1671" s="117"/>
      <c r="AT1671" s="111" t="s">
        <v>97</v>
      </c>
      <c r="AU1671" s="111" t="s">
        <v>46</v>
      </c>
      <c r="AV1671" s="7" t="s">
        <v>46</v>
      </c>
      <c r="AW1671" s="7" t="s">
        <v>22</v>
      </c>
      <c r="AX1671" s="7" t="s">
        <v>43</v>
      </c>
      <c r="AY1671" s="111" t="s">
        <v>86</v>
      </c>
    </row>
    <row r="1672" spans="2:51" s="7" customFormat="1" ht="12">
      <c r="B1672" s="110"/>
      <c r="D1672" s="107" t="s">
        <v>97</v>
      </c>
      <c r="E1672" s="111" t="s">
        <v>0</v>
      </c>
      <c r="F1672" s="112" t="s">
        <v>327</v>
      </c>
      <c r="H1672" s="113">
        <v>176.58</v>
      </c>
      <c r="I1672" s="114"/>
      <c r="L1672" s="110"/>
      <c r="M1672" s="115"/>
      <c r="N1672" s="116"/>
      <c r="O1672" s="116"/>
      <c r="P1672" s="116"/>
      <c r="Q1672" s="116"/>
      <c r="R1672" s="116"/>
      <c r="S1672" s="116"/>
      <c r="T1672" s="117"/>
      <c r="AT1672" s="111" t="s">
        <v>97</v>
      </c>
      <c r="AU1672" s="111" t="s">
        <v>46</v>
      </c>
      <c r="AV1672" s="7" t="s">
        <v>46</v>
      </c>
      <c r="AW1672" s="7" t="s">
        <v>22</v>
      </c>
      <c r="AX1672" s="7" t="s">
        <v>43</v>
      </c>
      <c r="AY1672" s="111" t="s">
        <v>86</v>
      </c>
    </row>
    <row r="1673" spans="2:51" s="7" customFormat="1" ht="22.5">
      <c r="B1673" s="110"/>
      <c r="D1673" s="107" t="s">
        <v>97</v>
      </c>
      <c r="E1673" s="111" t="s">
        <v>0</v>
      </c>
      <c r="F1673" s="112" t="s">
        <v>328</v>
      </c>
      <c r="H1673" s="113">
        <v>57.38</v>
      </c>
      <c r="I1673" s="114"/>
      <c r="L1673" s="110"/>
      <c r="M1673" s="115"/>
      <c r="N1673" s="116"/>
      <c r="O1673" s="116"/>
      <c r="P1673" s="116"/>
      <c r="Q1673" s="116"/>
      <c r="R1673" s="116"/>
      <c r="S1673" s="116"/>
      <c r="T1673" s="117"/>
      <c r="AT1673" s="111" t="s">
        <v>97</v>
      </c>
      <c r="AU1673" s="111" t="s">
        <v>46</v>
      </c>
      <c r="AV1673" s="7" t="s">
        <v>46</v>
      </c>
      <c r="AW1673" s="7" t="s">
        <v>22</v>
      </c>
      <c r="AX1673" s="7" t="s">
        <v>43</v>
      </c>
      <c r="AY1673" s="111" t="s">
        <v>86</v>
      </c>
    </row>
    <row r="1674" spans="2:65" s="1" customFormat="1" ht="16.5" customHeight="1">
      <c r="B1674" s="93"/>
      <c r="C1674" s="118" t="s">
        <v>1839</v>
      </c>
      <c r="D1674" s="118" t="s">
        <v>149</v>
      </c>
      <c r="E1674" s="119" t="s">
        <v>1840</v>
      </c>
      <c r="F1674" s="120" t="s">
        <v>1841</v>
      </c>
      <c r="G1674" s="121" t="s">
        <v>91</v>
      </c>
      <c r="H1674" s="122">
        <v>758.198</v>
      </c>
      <c r="I1674" s="123"/>
      <c r="J1674" s="124">
        <f>ROUND(I1674*H1674,2)</f>
        <v>0</v>
      </c>
      <c r="K1674" s="120" t="s">
        <v>92</v>
      </c>
      <c r="L1674" s="125"/>
      <c r="M1674" s="126" t="s">
        <v>0</v>
      </c>
      <c r="N1674" s="127" t="s">
        <v>30</v>
      </c>
      <c r="O1674" s="26"/>
      <c r="P1674" s="103">
        <f>O1674*H1674</f>
        <v>0</v>
      </c>
      <c r="Q1674" s="103">
        <v>0</v>
      </c>
      <c r="R1674" s="103">
        <f>Q1674*H1674</f>
        <v>0</v>
      </c>
      <c r="S1674" s="103">
        <v>0</v>
      </c>
      <c r="T1674" s="104">
        <f>S1674*H1674</f>
        <v>0</v>
      </c>
      <c r="AR1674" s="105" t="s">
        <v>226</v>
      </c>
      <c r="AT1674" s="105" t="s">
        <v>149</v>
      </c>
      <c r="AU1674" s="105" t="s">
        <v>46</v>
      </c>
      <c r="AY1674" s="9" t="s">
        <v>86</v>
      </c>
      <c r="BE1674" s="106">
        <f>IF(N1674="základní",J1674,0)</f>
        <v>0</v>
      </c>
      <c r="BF1674" s="106">
        <f>IF(N1674="snížená",J1674,0)</f>
        <v>0</v>
      </c>
      <c r="BG1674" s="106">
        <f>IF(N1674="zákl. přenesená",J1674,0)</f>
        <v>0</v>
      </c>
      <c r="BH1674" s="106">
        <f>IF(N1674="sníž. přenesená",J1674,0)</f>
        <v>0</v>
      </c>
      <c r="BI1674" s="106">
        <f>IF(N1674="nulová",J1674,0)</f>
        <v>0</v>
      </c>
      <c r="BJ1674" s="9" t="s">
        <v>44</v>
      </c>
      <c r="BK1674" s="106">
        <f>ROUND(I1674*H1674,2)</f>
        <v>0</v>
      </c>
      <c r="BL1674" s="9" t="s">
        <v>176</v>
      </c>
      <c r="BM1674" s="105" t="s">
        <v>1842</v>
      </c>
    </row>
    <row r="1675" spans="2:47" s="1" customFormat="1" ht="12">
      <c r="B1675" s="18"/>
      <c r="D1675" s="107" t="s">
        <v>95</v>
      </c>
      <c r="F1675" s="108" t="s">
        <v>1841</v>
      </c>
      <c r="I1675" s="38"/>
      <c r="L1675" s="18"/>
      <c r="M1675" s="109"/>
      <c r="N1675" s="26"/>
      <c r="O1675" s="26"/>
      <c r="P1675" s="26"/>
      <c r="Q1675" s="26"/>
      <c r="R1675" s="26"/>
      <c r="S1675" s="26"/>
      <c r="T1675" s="27"/>
      <c r="AT1675" s="9" t="s">
        <v>95</v>
      </c>
      <c r="AU1675" s="9" t="s">
        <v>46</v>
      </c>
    </row>
    <row r="1676" spans="2:51" s="7" customFormat="1" ht="22.5">
      <c r="B1676" s="110"/>
      <c r="D1676" s="107" t="s">
        <v>97</v>
      </c>
      <c r="E1676" s="111" t="s">
        <v>0</v>
      </c>
      <c r="F1676" s="112" t="s">
        <v>1843</v>
      </c>
      <c r="H1676" s="113">
        <v>758.198</v>
      </c>
      <c r="I1676" s="114"/>
      <c r="L1676" s="110"/>
      <c r="M1676" s="115"/>
      <c r="N1676" s="116"/>
      <c r="O1676" s="116"/>
      <c r="P1676" s="116"/>
      <c r="Q1676" s="116"/>
      <c r="R1676" s="116"/>
      <c r="S1676" s="116"/>
      <c r="T1676" s="117"/>
      <c r="AT1676" s="111" t="s">
        <v>97</v>
      </c>
      <c r="AU1676" s="111" t="s">
        <v>46</v>
      </c>
      <c r="AV1676" s="7" t="s">
        <v>46</v>
      </c>
      <c r="AW1676" s="7" t="s">
        <v>22</v>
      </c>
      <c r="AX1676" s="7" t="s">
        <v>44</v>
      </c>
      <c r="AY1676" s="111" t="s">
        <v>86</v>
      </c>
    </row>
    <row r="1677" spans="2:65" s="1" customFormat="1" ht="16.5" customHeight="1">
      <c r="B1677" s="93"/>
      <c r="C1677" s="118" t="s">
        <v>1844</v>
      </c>
      <c r="D1677" s="118" t="s">
        <v>149</v>
      </c>
      <c r="E1677" s="119" t="s">
        <v>1845</v>
      </c>
      <c r="F1677" s="120" t="s">
        <v>1846</v>
      </c>
      <c r="G1677" s="121" t="s">
        <v>200</v>
      </c>
      <c r="H1677" s="122">
        <v>1716.649</v>
      </c>
      <c r="I1677" s="123"/>
      <c r="J1677" s="124">
        <f>ROUND(I1677*H1677,2)</f>
        <v>0</v>
      </c>
      <c r="K1677" s="120" t="s">
        <v>92</v>
      </c>
      <c r="L1677" s="125"/>
      <c r="M1677" s="126" t="s">
        <v>0</v>
      </c>
      <c r="N1677" s="127" t="s">
        <v>30</v>
      </c>
      <c r="O1677" s="26"/>
      <c r="P1677" s="103">
        <f>O1677*H1677</f>
        <v>0</v>
      </c>
      <c r="Q1677" s="103">
        <v>0</v>
      </c>
      <c r="R1677" s="103">
        <f>Q1677*H1677</f>
        <v>0</v>
      </c>
      <c r="S1677" s="103">
        <v>0</v>
      </c>
      <c r="T1677" s="104">
        <f>S1677*H1677</f>
        <v>0</v>
      </c>
      <c r="AR1677" s="105" t="s">
        <v>226</v>
      </c>
      <c r="AT1677" s="105" t="s">
        <v>149</v>
      </c>
      <c r="AU1677" s="105" t="s">
        <v>46</v>
      </c>
      <c r="AY1677" s="9" t="s">
        <v>86</v>
      </c>
      <c r="BE1677" s="106">
        <f>IF(N1677="základní",J1677,0)</f>
        <v>0</v>
      </c>
      <c r="BF1677" s="106">
        <f>IF(N1677="snížená",J1677,0)</f>
        <v>0</v>
      </c>
      <c r="BG1677" s="106">
        <f>IF(N1677="zákl. přenesená",J1677,0)</f>
        <v>0</v>
      </c>
      <c r="BH1677" s="106">
        <f>IF(N1677="sníž. přenesená",J1677,0)</f>
        <v>0</v>
      </c>
      <c r="BI1677" s="106">
        <f>IF(N1677="nulová",J1677,0)</f>
        <v>0</v>
      </c>
      <c r="BJ1677" s="9" t="s">
        <v>44</v>
      </c>
      <c r="BK1677" s="106">
        <f>ROUND(I1677*H1677,2)</f>
        <v>0</v>
      </c>
      <c r="BL1677" s="9" t="s">
        <v>176</v>
      </c>
      <c r="BM1677" s="105" t="s">
        <v>1847</v>
      </c>
    </row>
    <row r="1678" spans="2:47" s="1" customFormat="1" ht="12">
      <c r="B1678" s="18"/>
      <c r="D1678" s="107" t="s">
        <v>95</v>
      </c>
      <c r="F1678" s="108" t="s">
        <v>1846</v>
      </c>
      <c r="I1678" s="38"/>
      <c r="L1678" s="18"/>
      <c r="M1678" s="109"/>
      <c r="N1678" s="26"/>
      <c r="O1678" s="26"/>
      <c r="P1678" s="26"/>
      <c r="Q1678" s="26"/>
      <c r="R1678" s="26"/>
      <c r="S1678" s="26"/>
      <c r="T1678" s="27"/>
      <c r="AT1678" s="9" t="s">
        <v>95</v>
      </c>
      <c r="AU1678" s="9" t="s">
        <v>46</v>
      </c>
    </row>
    <row r="1679" spans="2:51" s="7" customFormat="1" ht="45">
      <c r="B1679" s="110"/>
      <c r="D1679" s="107" t="s">
        <v>97</v>
      </c>
      <c r="E1679" s="111" t="s">
        <v>0</v>
      </c>
      <c r="F1679" s="112" t="s">
        <v>1848</v>
      </c>
      <c r="H1679" s="113">
        <v>48.82</v>
      </c>
      <c r="I1679" s="114"/>
      <c r="L1679" s="110"/>
      <c r="M1679" s="115"/>
      <c r="N1679" s="116"/>
      <c r="O1679" s="116"/>
      <c r="P1679" s="116"/>
      <c r="Q1679" s="116"/>
      <c r="R1679" s="116"/>
      <c r="S1679" s="116"/>
      <c r="T1679" s="117"/>
      <c r="AT1679" s="111" t="s">
        <v>97</v>
      </c>
      <c r="AU1679" s="111" t="s">
        <v>46</v>
      </c>
      <c r="AV1679" s="7" t="s">
        <v>46</v>
      </c>
      <c r="AW1679" s="7" t="s">
        <v>22</v>
      </c>
      <c r="AX1679" s="7" t="s">
        <v>43</v>
      </c>
      <c r="AY1679" s="111" t="s">
        <v>86</v>
      </c>
    </row>
    <row r="1680" spans="2:51" s="7" customFormat="1" ht="45">
      <c r="B1680" s="110"/>
      <c r="D1680" s="107" t="s">
        <v>97</v>
      </c>
      <c r="E1680" s="111" t="s">
        <v>0</v>
      </c>
      <c r="F1680" s="112" t="s">
        <v>1849</v>
      </c>
      <c r="H1680" s="113">
        <v>115.73</v>
      </c>
      <c r="I1680" s="114"/>
      <c r="L1680" s="110"/>
      <c r="M1680" s="115"/>
      <c r="N1680" s="116"/>
      <c r="O1680" s="116"/>
      <c r="P1680" s="116"/>
      <c r="Q1680" s="116"/>
      <c r="R1680" s="116"/>
      <c r="S1680" s="116"/>
      <c r="T1680" s="117"/>
      <c r="AT1680" s="111" t="s">
        <v>97</v>
      </c>
      <c r="AU1680" s="111" t="s">
        <v>46</v>
      </c>
      <c r="AV1680" s="7" t="s">
        <v>46</v>
      </c>
      <c r="AW1680" s="7" t="s">
        <v>22</v>
      </c>
      <c r="AX1680" s="7" t="s">
        <v>43</v>
      </c>
      <c r="AY1680" s="111" t="s">
        <v>86</v>
      </c>
    </row>
    <row r="1681" spans="2:51" s="7" customFormat="1" ht="45">
      <c r="B1681" s="110"/>
      <c r="D1681" s="107" t="s">
        <v>97</v>
      </c>
      <c r="E1681" s="111" t="s">
        <v>0</v>
      </c>
      <c r="F1681" s="112" t="s">
        <v>1850</v>
      </c>
      <c r="H1681" s="113">
        <v>73.54</v>
      </c>
      <c r="I1681" s="114"/>
      <c r="L1681" s="110"/>
      <c r="M1681" s="115"/>
      <c r="N1681" s="116"/>
      <c r="O1681" s="116"/>
      <c r="P1681" s="116"/>
      <c r="Q1681" s="116"/>
      <c r="R1681" s="116"/>
      <c r="S1681" s="116"/>
      <c r="T1681" s="117"/>
      <c r="AT1681" s="111" t="s">
        <v>97</v>
      </c>
      <c r="AU1681" s="111" t="s">
        <v>46</v>
      </c>
      <c r="AV1681" s="7" t="s">
        <v>46</v>
      </c>
      <c r="AW1681" s="7" t="s">
        <v>22</v>
      </c>
      <c r="AX1681" s="7" t="s">
        <v>43</v>
      </c>
      <c r="AY1681" s="111" t="s">
        <v>86</v>
      </c>
    </row>
    <row r="1682" spans="2:51" s="7" customFormat="1" ht="45">
      <c r="B1682" s="110"/>
      <c r="D1682" s="107" t="s">
        <v>97</v>
      </c>
      <c r="E1682" s="111" t="s">
        <v>0</v>
      </c>
      <c r="F1682" s="112" t="s">
        <v>1851</v>
      </c>
      <c r="H1682" s="113">
        <v>537.23</v>
      </c>
      <c r="I1682" s="114"/>
      <c r="L1682" s="110"/>
      <c r="M1682" s="115"/>
      <c r="N1682" s="116"/>
      <c r="O1682" s="116"/>
      <c r="P1682" s="116"/>
      <c r="Q1682" s="116"/>
      <c r="R1682" s="116"/>
      <c r="S1682" s="116"/>
      <c r="T1682" s="117"/>
      <c r="AT1682" s="111" t="s">
        <v>97</v>
      </c>
      <c r="AU1682" s="111" t="s">
        <v>46</v>
      </c>
      <c r="AV1682" s="7" t="s">
        <v>46</v>
      </c>
      <c r="AW1682" s="7" t="s">
        <v>22</v>
      </c>
      <c r="AX1682" s="7" t="s">
        <v>43</v>
      </c>
      <c r="AY1682" s="111" t="s">
        <v>86</v>
      </c>
    </row>
    <row r="1683" spans="2:51" s="7" customFormat="1" ht="45">
      <c r="B1683" s="110"/>
      <c r="D1683" s="107" t="s">
        <v>97</v>
      </c>
      <c r="E1683" s="111" t="s">
        <v>0</v>
      </c>
      <c r="F1683" s="112" t="s">
        <v>1852</v>
      </c>
      <c r="H1683" s="113">
        <v>206.29</v>
      </c>
      <c r="I1683" s="114"/>
      <c r="L1683" s="110"/>
      <c r="M1683" s="115"/>
      <c r="N1683" s="116"/>
      <c r="O1683" s="116"/>
      <c r="P1683" s="116"/>
      <c r="Q1683" s="116"/>
      <c r="R1683" s="116"/>
      <c r="S1683" s="116"/>
      <c r="T1683" s="117"/>
      <c r="AT1683" s="111" t="s">
        <v>97</v>
      </c>
      <c r="AU1683" s="111" t="s">
        <v>46</v>
      </c>
      <c r="AV1683" s="7" t="s">
        <v>46</v>
      </c>
      <c r="AW1683" s="7" t="s">
        <v>22</v>
      </c>
      <c r="AX1683" s="7" t="s">
        <v>43</v>
      </c>
      <c r="AY1683" s="111" t="s">
        <v>86</v>
      </c>
    </row>
    <row r="1684" spans="2:51" s="7" customFormat="1" ht="45">
      <c r="B1684" s="110"/>
      <c r="D1684" s="107" t="s">
        <v>97</v>
      </c>
      <c r="E1684" s="111" t="s">
        <v>0</v>
      </c>
      <c r="F1684" s="112" t="s">
        <v>1853</v>
      </c>
      <c r="H1684" s="113">
        <v>159.58</v>
      </c>
      <c r="I1684" s="114"/>
      <c r="L1684" s="110"/>
      <c r="M1684" s="115"/>
      <c r="N1684" s="116"/>
      <c r="O1684" s="116"/>
      <c r="P1684" s="116"/>
      <c r="Q1684" s="116"/>
      <c r="R1684" s="116"/>
      <c r="S1684" s="116"/>
      <c r="T1684" s="117"/>
      <c r="AT1684" s="111" t="s">
        <v>97</v>
      </c>
      <c r="AU1684" s="111" t="s">
        <v>46</v>
      </c>
      <c r="AV1684" s="7" t="s">
        <v>46</v>
      </c>
      <c r="AW1684" s="7" t="s">
        <v>22</v>
      </c>
      <c r="AX1684" s="7" t="s">
        <v>43</v>
      </c>
      <c r="AY1684" s="111" t="s">
        <v>86</v>
      </c>
    </row>
    <row r="1685" spans="2:51" s="7" customFormat="1" ht="12">
      <c r="B1685" s="110"/>
      <c r="D1685" s="107" t="s">
        <v>97</v>
      </c>
      <c r="E1685" s="111" t="s">
        <v>0</v>
      </c>
      <c r="F1685" s="112" t="s">
        <v>1854</v>
      </c>
      <c r="H1685" s="113">
        <v>419.4</v>
      </c>
      <c r="I1685" s="114"/>
      <c r="L1685" s="110"/>
      <c r="M1685" s="115"/>
      <c r="N1685" s="116"/>
      <c r="O1685" s="116"/>
      <c r="P1685" s="116"/>
      <c r="Q1685" s="116"/>
      <c r="R1685" s="116"/>
      <c r="S1685" s="116"/>
      <c r="T1685" s="117"/>
      <c r="AT1685" s="111" t="s">
        <v>97</v>
      </c>
      <c r="AU1685" s="111" t="s">
        <v>46</v>
      </c>
      <c r="AV1685" s="7" t="s">
        <v>46</v>
      </c>
      <c r="AW1685" s="7" t="s">
        <v>22</v>
      </c>
      <c r="AX1685" s="7" t="s">
        <v>43</v>
      </c>
      <c r="AY1685" s="111" t="s">
        <v>86</v>
      </c>
    </row>
    <row r="1686" spans="2:51" s="7" customFormat="1" ht="22.5">
      <c r="B1686" s="110"/>
      <c r="D1686" s="107" t="s">
        <v>97</v>
      </c>
      <c r="E1686" s="111" t="s">
        <v>0</v>
      </c>
      <c r="F1686" s="112" t="s">
        <v>1855</v>
      </c>
      <c r="H1686" s="113">
        <v>156.059</v>
      </c>
      <c r="I1686" s="114"/>
      <c r="L1686" s="110"/>
      <c r="M1686" s="115"/>
      <c r="N1686" s="116"/>
      <c r="O1686" s="116"/>
      <c r="P1686" s="116"/>
      <c r="Q1686" s="116"/>
      <c r="R1686" s="116"/>
      <c r="S1686" s="116"/>
      <c r="T1686" s="117"/>
      <c r="AT1686" s="111" t="s">
        <v>97</v>
      </c>
      <c r="AU1686" s="111" t="s">
        <v>46</v>
      </c>
      <c r="AV1686" s="7" t="s">
        <v>46</v>
      </c>
      <c r="AW1686" s="7" t="s">
        <v>22</v>
      </c>
      <c r="AX1686" s="7" t="s">
        <v>43</v>
      </c>
      <c r="AY1686" s="111" t="s">
        <v>86</v>
      </c>
    </row>
    <row r="1687" spans="2:51" s="8" customFormat="1" ht="12">
      <c r="B1687" s="129"/>
      <c r="D1687" s="107" t="s">
        <v>97</v>
      </c>
      <c r="E1687" s="130" t="s">
        <v>0</v>
      </c>
      <c r="F1687" s="131" t="s">
        <v>517</v>
      </c>
      <c r="H1687" s="132">
        <v>1716.6490000000001</v>
      </c>
      <c r="I1687" s="133"/>
      <c r="L1687" s="129"/>
      <c r="M1687" s="134"/>
      <c r="N1687" s="135"/>
      <c r="O1687" s="135"/>
      <c r="P1687" s="135"/>
      <c r="Q1687" s="135"/>
      <c r="R1687" s="135"/>
      <c r="S1687" s="135"/>
      <c r="T1687" s="136"/>
      <c r="AT1687" s="130" t="s">
        <v>97</v>
      </c>
      <c r="AU1687" s="130" t="s">
        <v>46</v>
      </c>
      <c r="AV1687" s="8" t="s">
        <v>93</v>
      </c>
      <c r="AW1687" s="8" t="s">
        <v>22</v>
      </c>
      <c r="AX1687" s="8" t="s">
        <v>44</v>
      </c>
      <c r="AY1687" s="130" t="s">
        <v>86</v>
      </c>
    </row>
    <row r="1688" spans="2:65" s="1" customFormat="1" ht="36" customHeight="1">
      <c r="B1688" s="93"/>
      <c r="C1688" s="94" t="s">
        <v>1856</v>
      </c>
      <c r="D1688" s="94" t="s">
        <v>88</v>
      </c>
      <c r="E1688" s="95" t="s">
        <v>1857</v>
      </c>
      <c r="F1688" s="96" t="s">
        <v>1858</v>
      </c>
      <c r="G1688" s="97" t="s">
        <v>91</v>
      </c>
      <c r="H1688" s="98">
        <v>423.869</v>
      </c>
      <c r="I1688" s="99"/>
      <c r="J1688" s="100">
        <f>ROUND(I1688*H1688,2)</f>
        <v>0</v>
      </c>
      <c r="K1688" s="96" t="s">
        <v>92</v>
      </c>
      <c r="L1688" s="18"/>
      <c r="M1688" s="101" t="s">
        <v>0</v>
      </c>
      <c r="N1688" s="102" t="s">
        <v>30</v>
      </c>
      <c r="O1688" s="26"/>
      <c r="P1688" s="103">
        <f>O1688*H1688</f>
        <v>0</v>
      </c>
      <c r="Q1688" s="103">
        <v>0.0002</v>
      </c>
      <c r="R1688" s="103">
        <f>Q1688*H1688</f>
        <v>0.08477380000000001</v>
      </c>
      <c r="S1688" s="103">
        <v>0</v>
      </c>
      <c r="T1688" s="104">
        <f>S1688*H1688</f>
        <v>0</v>
      </c>
      <c r="AR1688" s="105" t="s">
        <v>176</v>
      </c>
      <c r="AT1688" s="105" t="s">
        <v>88</v>
      </c>
      <c r="AU1688" s="105" t="s">
        <v>46</v>
      </c>
      <c r="AY1688" s="9" t="s">
        <v>86</v>
      </c>
      <c r="BE1688" s="106">
        <f>IF(N1688="základní",J1688,0)</f>
        <v>0</v>
      </c>
      <c r="BF1688" s="106">
        <f>IF(N1688="snížená",J1688,0)</f>
        <v>0</v>
      </c>
      <c r="BG1688" s="106">
        <f>IF(N1688="zákl. přenesená",J1688,0)</f>
        <v>0</v>
      </c>
      <c r="BH1688" s="106">
        <f>IF(N1688="sníž. přenesená",J1688,0)</f>
        <v>0</v>
      </c>
      <c r="BI1688" s="106">
        <f>IF(N1688="nulová",J1688,0)</f>
        <v>0</v>
      </c>
      <c r="BJ1688" s="9" t="s">
        <v>44</v>
      </c>
      <c r="BK1688" s="106">
        <f>ROUND(I1688*H1688,2)</f>
        <v>0</v>
      </c>
      <c r="BL1688" s="9" t="s">
        <v>176</v>
      </c>
      <c r="BM1688" s="105" t="s">
        <v>1859</v>
      </c>
    </row>
    <row r="1689" spans="2:47" s="1" customFormat="1" ht="19.5">
      <c r="B1689" s="18"/>
      <c r="D1689" s="107" t="s">
        <v>95</v>
      </c>
      <c r="F1689" s="108" t="s">
        <v>1860</v>
      </c>
      <c r="I1689" s="38"/>
      <c r="L1689" s="18"/>
      <c r="M1689" s="109"/>
      <c r="N1689" s="26"/>
      <c r="O1689" s="26"/>
      <c r="P1689" s="26"/>
      <c r="Q1689" s="26"/>
      <c r="R1689" s="26"/>
      <c r="S1689" s="26"/>
      <c r="T1689" s="27"/>
      <c r="AT1689" s="9" t="s">
        <v>95</v>
      </c>
      <c r="AU1689" s="9" t="s">
        <v>46</v>
      </c>
    </row>
    <row r="1690" spans="2:51" s="7" customFormat="1" ht="33.75">
      <c r="B1690" s="110"/>
      <c r="D1690" s="107" t="s">
        <v>97</v>
      </c>
      <c r="E1690" s="111" t="s">
        <v>0</v>
      </c>
      <c r="F1690" s="112" t="s">
        <v>1861</v>
      </c>
      <c r="H1690" s="113">
        <v>12.74</v>
      </c>
      <c r="I1690" s="114"/>
      <c r="L1690" s="110"/>
      <c r="M1690" s="115"/>
      <c r="N1690" s="116"/>
      <c r="O1690" s="116"/>
      <c r="P1690" s="116"/>
      <c r="Q1690" s="116"/>
      <c r="R1690" s="116"/>
      <c r="S1690" s="116"/>
      <c r="T1690" s="117"/>
      <c r="AT1690" s="111" t="s">
        <v>97</v>
      </c>
      <c r="AU1690" s="111" t="s">
        <v>46</v>
      </c>
      <c r="AV1690" s="7" t="s">
        <v>46</v>
      </c>
      <c r="AW1690" s="7" t="s">
        <v>22</v>
      </c>
      <c r="AX1690" s="7" t="s">
        <v>43</v>
      </c>
      <c r="AY1690" s="111" t="s">
        <v>86</v>
      </c>
    </row>
    <row r="1691" spans="2:51" s="7" customFormat="1" ht="45">
      <c r="B1691" s="110"/>
      <c r="D1691" s="107" t="s">
        <v>97</v>
      </c>
      <c r="E1691" s="111" t="s">
        <v>0</v>
      </c>
      <c r="F1691" s="112" t="s">
        <v>1862</v>
      </c>
      <c r="H1691" s="113">
        <v>51.563</v>
      </c>
      <c r="I1691" s="114"/>
      <c r="L1691" s="110"/>
      <c r="M1691" s="115"/>
      <c r="N1691" s="116"/>
      <c r="O1691" s="116"/>
      <c r="P1691" s="116"/>
      <c r="Q1691" s="116"/>
      <c r="R1691" s="116"/>
      <c r="S1691" s="116"/>
      <c r="T1691" s="117"/>
      <c r="AT1691" s="111" t="s">
        <v>97</v>
      </c>
      <c r="AU1691" s="111" t="s">
        <v>46</v>
      </c>
      <c r="AV1691" s="7" t="s">
        <v>46</v>
      </c>
      <c r="AW1691" s="7" t="s">
        <v>22</v>
      </c>
      <c r="AX1691" s="7" t="s">
        <v>43</v>
      </c>
      <c r="AY1691" s="111" t="s">
        <v>86</v>
      </c>
    </row>
    <row r="1692" spans="2:51" s="7" customFormat="1" ht="33.75">
      <c r="B1692" s="110"/>
      <c r="D1692" s="107" t="s">
        <v>97</v>
      </c>
      <c r="E1692" s="111" t="s">
        <v>0</v>
      </c>
      <c r="F1692" s="112" t="s">
        <v>281</v>
      </c>
      <c r="H1692" s="113">
        <v>24.072</v>
      </c>
      <c r="I1692" s="114"/>
      <c r="L1692" s="110"/>
      <c r="M1692" s="115"/>
      <c r="N1692" s="116"/>
      <c r="O1692" s="116"/>
      <c r="P1692" s="116"/>
      <c r="Q1692" s="116"/>
      <c r="R1692" s="116"/>
      <c r="S1692" s="116"/>
      <c r="T1692" s="117"/>
      <c r="AT1692" s="111" t="s">
        <v>97</v>
      </c>
      <c r="AU1692" s="111" t="s">
        <v>46</v>
      </c>
      <c r="AV1692" s="7" t="s">
        <v>46</v>
      </c>
      <c r="AW1692" s="7" t="s">
        <v>22</v>
      </c>
      <c r="AX1692" s="7" t="s">
        <v>43</v>
      </c>
      <c r="AY1692" s="111" t="s">
        <v>86</v>
      </c>
    </row>
    <row r="1693" spans="2:51" s="7" customFormat="1" ht="33.75">
      <c r="B1693" s="110"/>
      <c r="D1693" s="107" t="s">
        <v>97</v>
      </c>
      <c r="E1693" s="111" t="s">
        <v>0</v>
      </c>
      <c r="F1693" s="112" t="s">
        <v>1863</v>
      </c>
      <c r="H1693" s="113">
        <v>8.704</v>
      </c>
      <c r="I1693" s="114"/>
      <c r="L1693" s="110"/>
      <c r="M1693" s="115"/>
      <c r="N1693" s="116"/>
      <c r="O1693" s="116"/>
      <c r="P1693" s="116"/>
      <c r="Q1693" s="116"/>
      <c r="R1693" s="116"/>
      <c r="S1693" s="116"/>
      <c r="T1693" s="117"/>
      <c r="AT1693" s="111" t="s">
        <v>97</v>
      </c>
      <c r="AU1693" s="111" t="s">
        <v>46</v>
      </c>
      <c r="AV1693" s="7" t="s">
        <v>46</v>
      </c>
      <c r="AW1693" s="7" t="s">
        <v>22</v>
      </c>
      <c r="AX1693" s="7" t="s">
        <v>43</v>
      </c>
      <c r="AY1693" s="111" t="s">
        <v>86</v>
      </c>
    </row>
    <row r="1694" spans="2:51" s="7" customFormat="1" ht="33.75">
      <c r="B1694" s="110"/>
      <c r="D1694" s="107" t="s">
        <v>97</v>
      </c>
      <c r="E1694" s="111" t="s">
        <v>0</v>
      </c>
      <c r="F1694" s="112" t="s">
        <v>1864</v>
      </c>
      <c r="H1694" s="113">
        <v>48.624</v>
      </c>
      <c r="I1694" s="114"/>
      <c r="L1694" s="110"/>
      <c r="M1694" s="115"/>
      <c r="N1694" s="116"/>
      <c r="O1694" s="116"/>
      <c r="P1694" s="116"/>
      <c r="Q1694" s="116"/>
      <c r="R1694" s="116"/>
      <c r="S1694" s="116"/>
      <c r="T1694" s="117"/>
      <c r="AT1694" s="111" t="s">
        <v>97</v>
      </c>
      <c r="AU1694" s="111" t="s">
        <v>46</v>
      </c>
      <c r="AV1694" s="7" t="s">
        <v>46</v>
      </c>
      <c r="AW1694" s="7" t="s">
        <v>22</v>
      </c>
      <c r="AX1694" s="7" t="s">
        <v>43</v>
      </c>
      <c r="AY1694" s="111" t="s">
        <v>86</v>
      </c>
    </row>
    <row r="1695" spans="2:51" s="7" customFormat="1" ht="33.75">
      <c r="B1695" s="110"/>
      <c r="D1695" s="107" t="s">
        <v>97</v>
      </c>
      <c r="E1695" s="111" t="s">
        <v>0</v>
      </c>
      <c r="F1695" s="112" t="s">
        <v>1865</v>
      </c>
      <c r="H1695" s="113">
        <v>54.801</v>
      </c>
      <c r="I1695" s="114"/>
      <c r="L1695" s="110"/>
      <c r="M1695" s="115"/>
      <c r="N1695" s="116"/>
      <c r="O1695" s="116"/>
      <c r="P1695" s="116"/>
      <c r="Q1695" s="116"/>
      <c r="R1695" s="116"/>
      <c r="S1695" s="116"/>
      <c r="T1695" s="117"/>
      <c r="AT1695" s="111" t="s">
        <v>97</v>
      </c>
      <c r="AU1695" s="111" t="s">
        <v>46</v>
      </c>
      <c r="AV1695" s="7" t="s">
        <v>46</v>
      </c>
      <c r="AW1695" s="7" t="s">
        <v>22</v>
      </c>
      <c r="AX1695" s="7" t="s">
        <v>43</v>
      </c>
      <c r="AY1695" s="111" t="s">
        <v>86</v>
      </c>
    </row>
    <row r="1696" spans="2:51" s="7" customFormat="1" ht="22.5">
      <c r="B1696" s="110"/>
      <c r="D1696" s="107" t="s">
        <v>97</v>
      </c>
      <c r="E1696" s="111" t="s">
        <v>0</v>
      </c>
      <c r="F1696" s="112" t="s">
        <v>1866</v>
      </c>
      <c r="H1696" s="113">
        <v>27.225</v>
      </c>
      <c r="I1696" s="114"/>
      <c r="L1696" s="110"/>
      <c r="M1696" s="115"/>
      <c r="N1696" s="116"/>
      <c r="O1696" s="116"/>
      <c r="P1696" s="116"/>
      <c r="Q1696" s="116"/>
      <c r="R1696" s="116"/>
      <c r="S1696" s="116"/>
      <c r="T1696" s="117"/>
      <c r="AT1696" s="111" t="s">
        <v>97</v>
      </c>
      <c r="AU1696" s="111" t="s">
        <v>46</v>
      </c>
      <c r="AV1696" s="7" t="s">
        <v>46</v>
      </c>
      <c r="AW1696" s="7" t="s">
        <v>22</v>
      </c>
      <c r="AX1696" s="7" t="s">
        <v>43</v>
      </c>
      <c r="AY1696" s="111" t="s">
        <v>86</v>
      </c>
    </row>
    <row r="1697" spans="2:51" s="7" customFormat="1" ht="22.5">
      <c r="B1697" s="110"/>
      <c r="D1697" s="107" t="s">
        <v>97</v>
      </c>
      <c r="E1697" s="111" t="s">
        <v>0</v>
      </c>
      <c r="F1697" s="112" t="s">
        <v>1867</v>
      </c>
      <c r="H1697" s="113">
        <v>46.14</v>
      </c>
      <c r="I1697" s="114"/>
      <c r="L1697" s="110"/>
      <c r="M1697" s="115"/>
      <c r="N1697" s="116"/>
      <c r="O1697" s="116"/>
      <c r="P1697" s="116"/>
      <c r="Q1697" s="116"/>
      <c r="R1697" s="116"/>
      <c r="S1697" s="116"/>
      <c r="T1697" s="117"/>
      <c r="AT1697" s="111" t="s">
        <v>97</v>
      </c>
      <c r="AU1697" s="111" t="s">
        <v>46</v>
      </c>
      <c r="AV1697" s="7" t="s">
        <v>46</v>
      </c>
      <c r="AW1697" s="7" t="s">
        <v>22</v>
      </c>
      <c r="AX1697" s="7" t="s">
        <v>43</v>
      </c>
      <c r="AY1697" s="111" t="s">
        <v>86</v>
      </c>
    </row>
    <row r="1698" spans="2:51" s="7" customFormat="1" ht="22.5">
      <c r="B1698" s="110"/>
      <c r="D1698" s="107" t="s">
        <v>97</v>
      </c>
      <c r="E1698" s="111" t="s">
        <v>0</v>
      </c>
      <c r="F1698" s="112" t="s">
        <v>1868</v>
      </c>
      <c r="H1698" s="113">
        <v>150</v>
      </c>
      <c r="I1698" s="114"/>
      <c r="L1698" s="110"/>
      <c r="M1698" s="115"/>
      <c r="N1698" s="116"/>
      <c r="O1698" s="116"/>
      <c r="P1698" s="116"/>
      <c r="Q1698" s="116"/>
      <c r="R1698" s="116"/>
      <c r="S1698" s="116"/>
      <c r="T1698" s="117"/>
      <c r="AT1698" s="111" t="s">
        <v>97</v>
      </c>
      <c r="AU1698" s="111" t="s">
        <v>46</v>
      </c>
      <c r="AV1698" s="7" t="s">
        <v>46</v>
      </c>
      <c r="AW1698" s="7" t="s">
        <v>22</v>
      </c>
      <c r="AX1698" s="7" t="s">
        <v>43</v>
      </c>
      <c r="AY1698" s="111" t="s">
        <v>86</v>
      </c>
    </row>
    <row r="1699" spans="2:65" s="1" customFormat="1" ht="36" customHeight="1">
      <c r="B1699" s="93"/>
      <c r="C1699" s="94" t="s">
        <v>1869</v>
      </c>
      <c r="D1699" s="94" t="s">
        <v>88</v>
      </c>
      <c r="E1699" s="95" t="s">
        <v>1870</v>
      </c>
      <c r="F1699" s="96" t="s">
        <v>1871</v>
      </c>
      <c r="G1699" s="97" t="s">
        <v>91</v>
      </c>
      <c r="H1699" s="98">
        <v>423.869</v>
      </c>
      <c r="I1699" s="99"/>
      <c r="J1699" s="100">
        <f>ROUND(I1699*H1699,2)</f>
        <v>0</v>
      </c>
      <c r="K1699" s="96" t="s">
        <v>92</v>
      </c>
      <c r="L1699" s="18"/>
      <c r="M1699" s="101" t="s">
        <v>0</v>
      </c>
      <c r="N1699" s="102" t="s">
        <v>30</v>
      </c>
      <c r="O1699" s="26"/>
      <c r="P1699" s="103">
        <f>O1699*H1699</f>
        <v>0</v>
      </c>
      <c r="Q1699" s="103">
        <v>0.00026</v>
      </c>
      <c r="R1699" s="103">
        <f>Q1699*H1699</f>
        <v>0.11020594</v>
      </c>
      <c r="S1699" s="103">
        <v>0</v>
      </c>
      <c r="T1699" s="104">
        <f>S1699*H1699</f>
        <v>0</v>
      </c>
      <c r="AR1699" s="105" t="s">
        <v>176</v>
      </c>
      <c r="AT1699" s="105" t="s">
        <v>88</v>
      </c>
      <c r="AU1699" s="105" t="s">
        <v>46</v>
      </c>
      <c r="AY1699" s="9" t="s">
        <v>86</v>
      </c>
      <c r="BE1699" s="106">
        <f>IF(N1699="základní",J1699,0)</f>
        <v>0</v>
      </c>
      <c r="BF1699" s="106">
        <f>IF(N1699="snížená",J1699,0)</f>
        <v>0</v>
      </c>
      <c r="BG1699" s="106">
        <f>IF(N1699="zákl. přenesená",J1699,0)</f>
        <v>0</v>
      </c>
      <c r="BH1699" s="106">
        <f>IF(N1699="sníž. přenesená",J1699,0)</f>
        <v>0</v>
      </c>
      <c r="BI1699" s="106">
        <f>IF(N1699="nulová",J1699,0)</f>
        <v>0</v>
      </c>
      <c r="BJ1699" s="9" t="s">
        <v>44</v>
      </c>
      <c r="BK1699" s="106">
        <f>ROUND(I1699*H1699,2)</f>
        <v>0</v>
      </c>
      <c r="BL1699" s="9" t="s">
        <v>176</v>
      </c>
      <c r="BM1699" s="105" t="s">
        <v>1872</v>
      </c>
    </row>
    <row r="1700" spans="2:47" s="1" customFormat="1" ht="29.25">
      <c r="B1700" s="18"/>
      <c r="D1700" s="107" t="s">
        <v>95</v>
      </c>
      <c r="F1700" s="108" t="s">
        <v>1873</v>
      </c>
      <c r="I1700" s="38"/>
      <c r="L1700" s="18"/>
      <c r="M1700" s="109"/>
      <c r="N1700" s="26"/>
      <c r="O1700" s="26"/>
      <c r="P1700" s="26"/>
      <c r="Q1700" s="26"/>
      <c r="R1700" s="26"/>
      <c r="S1700" s="26"/>
      <c r="T1700" s="27"/>
      <c r="AT1700" s="9" t="s">
        <v>95</v>
      </c>
      <c r="AU1700" s="9" t="s">
        <v>46</v>
      </c>
    </row>
    <row r="1701" spans="2:51" s="7" customFormat="1" ht="33.75">
      <c r="B1701" s="110"/>
      <c r="D1701" s="107" t="s">
        <v>97</v>
      </c>
      <c r="E1701" s="111" t="s">
        <v>0</v>
      </c>
      <c r="F1701" s="112" t="s">
        <v>1874</v>
      </c>
      <c r="H1701" s="113">
        <v>423.869</v>
      </c>
      <c r="I1701" s="114"/>
      <c r="L1701" s="110"/>
      <c r="M1701" s="137"/>
      <c r="N1701" s="138"/>
      <c r="O1701" s="138"/>
      <c r="P1701" s="138"/>
      <c r="Q1701" s="138"/>
      <c r="R1701" s="138"/>
      <c r="S1701" s="138"/>
      <c r="T1701" s="139"/>
      <c r="AT1701" s="111" t="s">
        <v>97</v>
      </c>
      <c r="AU1701" s="111" t="s">
        <v>46</v>
      </c>
      <c r="AV1701" s="7" t="s">
        <v>46</v>
      </c>
      <c r="AW1701" s="7" t="s">
        <v>22</v>
      </c>
      <c r="AX1701" s="7" t="s">
        <v>43</v>
      </c>
      <c r="AY1701" s="111" t="s">
        <v>86</v>
      </c>
    </row>
    <row r="1702" spans="2:12" s="1" customFormat="1" ht="6.95" customHeight="1">
      <c r="B1702" s="20"/>
      <c r="C1702" s="21"/>
      <c r="D1702" s="21"/>
      <c r="E1702" s="21"/>
      <c r="F1702" s="21"/>
      <c r="G1702" s="21"/>
      <c r="H1702" s="21"/>
      <c r="I1702" s="55"/>
      <c r="J1702" s="21"/>
      <c r="K1702" s="21"/>
      <c r="L1702" s="18"/>
    </row>
  </sheetData>
  <autoFilter ref="C95:K1701"/>
  <mergeCells count="9">
    <mergeCell ref="E50:H50"/>
    <mergeCell ref="E86:H86"/>
    <mergeCell ref="E88:H8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showGridLines="0" workbookViewId="0" topLeftCell="A1">
      <selection activeCell="D42" sqref="D42:J42"/>
    </sheetView>
  </sheetViews>
  <sheetFormatPr defaultColWidth="9.140625" defaultRowHeight="12"/>
  <cols>
    <col min="1" max="1" width="8.28125" style="140" customWidth="1"/>
    <col min="2" max="2" width="1.7109375" style="140" customWidth="1"/>
    <col min="3" max="4" width="5.00390625" style="140" customWidth="1"/>
    <col min="5" max="5" width="11.7109375" style="140" customWidth="1"/>
    <col min="6" max="6" width="9.140625" style="140" customWidth="1"/>
    <col min="7" max="7" width="5.00390625" style="140" customWidth="1"/>
    <col min="8" max="8" width="77.8515625" style="140" customWidth="1"/>
    <col min="9" max="10" width="20.00390625" style="140" customWidth="1"/>
    <col min="11" max="11" width="1.7109375" style="140" customWidth="1"/>
    <col min="12" max="256" width="9.28125" style="140" customWidth="1"/>
    <col min="257" max="257" width="8.28125" style="140" customWidth="1"/>
    <col min="258" max="258" width="1.7109375" style="140" customWidth="1"/>
    <col min="259" max="260" width="5.00390625" style="140" customWidth="1"/>
    <col min="261" max="261" width="11.7109375" style="140" customWidth="1"/>
    <col min="262" max="262" width="9.140625" style="140" customWidth="1"/>
    <col min="263" max="263" width="5.00390625" style="140" customWidth="1"/>
    <col min="264" max="264" width="77.8515625" style="140" customWidth="1"/>
    <col min="265" max="266" width="20.00390625" style="140" customWidth="1"/>
    <col min="267" max="267" width="1.7109375" style="140" customWidth="1"/>
    <col min="268" max="512" width="9.28125" style="140" customWidth="1"/>
    <col min="513" max="513" width="8.28125" style="140" customWidth="1"/>
    <col min="514" max="514" width="1.7109375" style="140" customWidth="1"/>
    <col min="515" max="516" width="5.00390625" style="140" customWidth="1"/>
    <col min="517" max="517" width="11.7109375" style="140" customWidth="1"/>
    <col min="518" max="518" width="9.140625" style="140" customWidth="1"/>
    <col min="519" max="519" width="5.00390625" style="140" customWidth="1"/>
    <col min="520" max="520" width="77.8515625" style="140" customWidth="1"/>
    <col min="521" max="522" width="20.00390625" style="140" customWidth="1"/>
    <col min="523" max="523" width="1.7109375" style="140" customWidth="1"/>
    <col min="524" max="768" width="9.28125" style="140" customWidth="1"/>
    <col min="769" max="769" width="8.28125" style="140" customWidth="1"/>
    <col min="770" max="770" width="1.7109375" style="140" customWidth="1"/>
    <col min="771" max="772" width="5.00390625" style="140" customWidth="1"/>
    <col min="773" max="773" width="11.7109375" style="140" customWidth="1"/>
    <col min="774" max="774" width="9.140625" style="140" customWidth="1"/>
    <col min="775" max="775" width="5.00390625" style="140" customWidth="1"/>
    <col min="776" max="776" width="77.8515625" style="140" customWidth="1"/>
    <col min="777" max="778" width="20.00390625" style="140" customWidth="1"/>
    <col min="779" max="779" width="1.7109375" style="140" customWidth="1"/>
    <col min="780" max="1024" width="9.28125" style="140" customWidth="1"/>
    <col min="1025" max="1025" width="8.28125" style="140" customWidth="1"/>
    <col min="1026" max="1026" width="1.7109375" style="140" customWidth="1"/>
    <col min="1027" max="1028" width="5.00390625" style="140" customWidth="1"/>
    <col min="1029" max="1029" width="11.7109375" style="140" customWidth="1"/>
    <col min="1030" max="1030" width="9.140625" style="140" customWidth="1"/>
    <col min="1031" max="1031" width="5.00390625" style="140" customWidth="1"/>
    <col min="1032" max="1032" width="77.8515625" style="140" customWidth="1"/>
    <col min="1033" max="1034" width="20.00390625" style="140" customWidth="1"/>
    <col min="1035" max="1035" width="1.7109375" style="140" customWidth="1"/>
    <col min="1036" max="1280" width="9.28125" style="140" customWidth="1"/>
    <col min="1281" max="1281" width="8.28125" style="140" customWidth="1"/>
    <col min="1282" max="1282" width="1.7109375" style="140" customWidth="1"/>
    <col min="1283" max="1284" width="5.00390625" style="140" customWidth="1"/>
    <col min="1285" max="1285" width="11.7109375" style="140" customWidth="1"/>
    <col min="1286" max="1286" width="9.140625" style="140" customWidth="1"/>
    <col min="1287" max="1287" width="5.00390625" style="140" customWidth="1"/>
    <col min="1288" max="1288" width="77.8515625" style="140" customWidth="1"/>
    <col min="1289" max="1290" width="20.00390625" style="140" customWidth="1"/>
    <col min="1291" max="1291" width="1.7109375" style="140" customWidth="1"/>
    <col min="1292" max="1536" width="9.28125" style="140" customWidth="1"/>
    <col min="1537" max="1537" width="8.28125" style="140" customWidth="1"/>
    <col min="1538" max="1538" width="1.7109375" style="140" customWidth="1"/>
    <col min="1539" max="1540" width="5.00390625" style="140" customWidth="1"/>
    <col min="1541" max="1541" width="11.7109375" style="140" customWidth="1"/>
    <col min="1542" max="1542" width="9.140625" style="140" customWidth="1"/>
    <col min="1543" max="1543" width="5.00390625" style="140" customWidth="1"/>
    <col min="1544" max="1544" width="77.8515625" style="140" customWidth="1"/>
    <col min="1545" max="1546" width="20.00390625" style="140" customWidth="1"/>
    <col min="1547" max="1547" width="1.7109375" style="140" customWidth="1"/>
    <col min="1548" max="1792" width="9.28125" style="140" customWidth="1"/>
    <col min="1793" max="1793" width="8.28125" style="140" customWidth="1"/>
    <col min="1794" max="1794" width="1.7109375" style="140" customWidth="1"/>
    <col min="1795" max="1796" width="5.00390625" style="140" customWidth="1"/>
    <col min="1797" max="1797" width="11.7109375" style="140" customWidth="1"/>
    <col min="1798" max="1798" width="9.140625" style="140" customWidth="1"/>
    <col min="1799" max="1799" width="5.00390625" style="140" customWidth="1"/>
    <col min="1800" max="1800" width="77.8515625" style="140" customWidth="1"/>
    <col min="1801" max="1802" width="20.00390625" style="140" customWidth="1"/>
    <col min="1803" max="1803" width="1.7109375" style="140" customWidth="1"/>
    <col min="1804" max="2048" width="9.28125" style="140" customWidth="1"/>
    <col min="2049" max="2049" width="8.28125" style="140" customWidth="1"/>
    <col min="2050" max="2050" width="1.7109375" style="140" customWidth="1"/>
    <col min="2051" max="2052" width="5.00390625" style="140" customWidth="1"/>
    <col min="2053" max="2053" width="11.7109375" style="140" customWidth="1"/>
    <col min="2054" max="2054" width="9.140625" style="140" customWidth="1"/>
    <col min="2055" max="2055" width="5.00390625" style="140" customWidth="1"/>
    <col min="2056" max="2056" width="77.8515625" style="140" customWidth="1"/>
    <col min="2057" max="2058" width="20.00390625" style="140" customWidth="1"/>
    <col min="2059" max="2059" width="1.7109375" style="140" customWidth="1"/>
    <col min="2060" max="2304" width="9.28125" style="140" customWidth="1"/>
    <col min="2305" max="2305" width="8.28125" style="140" customWidth="1"/>
    <col min="2306" max="2306" width="1.7109375" style="140" customWidth="1"/>
    <col min="2307" max="2308" width="5.00390625" style="140" customWidth="1"/>
    <col min="2309" max="2309" width="11.7109375" style="140" customWidth="1"/>
    <col min="2310" max="2310" width="9.140625" style="140" customWidth="1"/>
    <col min="2311" max="2311" width="5.00390625" style="140" customWidth="1"/>
    <col min="2312" max="2312" width="77.8515625" style="140" customWidth="1"/>
    <col min="2313" max="2314" width="20.00390625" style="140" customWidth="1"/>
    <col min="2315" max="2315" width="1.7109375" style="140" customWidth="1"/>
    <col min="2316" max="2560" width="9.28125" style="140" customWidth="1"/>
    <col min="2561" max="2561" width="8.28125" style="140" customWidth="1"/>
    <col min="2562" max="2562" width="1.7109375" style="140" customWidth="1"/>
    <col min="2563" max="2564" width="5.00390625" style="140" customWidth="1"/>
    <col min="2565" max="2565" width="11.7109375" style="140" customWidth="1"/>
    <col min="2566" max="2566" width="9.140625" style="140" customWidth="1"/>
    <col min="2567" max="2567" width="5.00390625" style="140" customWidth="1"/>
    <col min="2568" max="2568" width="77.8515625" style="140" customWidth="1"/>
    <col min="2569" max="2570" width="20.00390625" style="140" customWidth="1"/>
    <col min="2571" max="2571" width="1.7109375" style="140" customWidth="1"/>
    <col min="2572" max="2816" width="9.28125" style="140" customWidth="1"/>
    <col min="2817" max="2817" width="8.28125" style="140" customWidth="1"/>
    <col min="2818" max="2818" width="1.7109375" style="140" customWidth="1"/>
    <col min="2819" max="2820" width="5.00390625" style="140" customWidth="1"/>
    <col min="2821" max="2821" width="11.7109375" style="140" customWidth="1"/>
    <col min="2822" max="2822" width="9.140625" style="140" customWidth="1"/>
    <col min="2823" max="2823" width="5.00390625" style="140" customWidth="1"/>
    <col min="2824" max="2824" width="77.8515625" style="140" customWidth="1"/>
    <col min="2825" max="2826" width="20.00390625" style="140" customWidth="1"/>
    <col min="2827" max="2827" width="1.7109375" style="140" customWidth="1"/>
    <col min="2828" max="3072" width="9.28125" style="140" customWidth="1"/>
    <col min="3073" max="3073" width="8.28125" style="140" customWidth="1"/>
    <col min="3074" max="3074" width="1.7109375" style="140" customWidth="1"/>
    <col min="3075" max="3076" width="5.00390625" style="140" customWidth="1"/>
    <col min="3077" max="3077" width="11.7109375" style="140" customWidth="1"/>
    <col min="3078" max="3078" width="9.140625" style="140" customWidth="1"/>
    <col min="3079" max="3079" width="5.00390625" style="140" customWidth="1"/>
    <col min="3080" max="3080" width="77.8515625" style="140" customWidth="1"/>
    <col min="3081" max="3082" width="20.00390625" style="140" customWidth="1"/>
    <col min="3083" max="3083" width="1.7109375" style="140" customWidth="1"/>
    <col min="3084" max="3328" width="9.28125" style="140" customWidth="1"/>
    <col min="3329" max="3329" width="8.28125" style="140" customWidth="1"/>
    <col min="3330" max="3330" width="1.7109375" style="140" customWidth="1"/>
    <col min="3331" max="3332" width="5.00390625" style="140" customWidth="1"/>
    <col min="3333" max="3333" width="11.7109375" style="140" customWidth="1"/>
    <col min="3334" max="3334" width="9.140625" style="140" customWidth="1"/>
    <col min="3335" max="3335" width="5.00390625" style="140" customWidth="1"/>
    <col min="3336" max="3336" width="77.8515625" style="140" customWidth="1"/>
    <col min="3337" max="3338" width="20.00390625" style="140" customWidth="1"/>
    <col min="3339" max="3339" width="1.7109375" style="140" customWidth="1"/>
    <col min="3340" max="3584" width="9.28125" style="140" customWidth="1"/>
    <col min="3585" max="3585" width="8.28125" style="140" customWidth="1"/>
    <col min="3586" max="3586" width="1.7109375" style="140" customWidth="1"/>
    <col min="3587" max="3588" width="5.00390625" style="140" customWidth="1"/>
    <col min="3589" max="3589" width="11.7109375" style="140" customWidth="1"/>
    <col min="3590" max="3590" width="9.140625" style="140" customWidth="1"/>
    <col min="3591" max="3591" width="5.00390625" style="140" customWidth="1"/>
    <col min="3592" max="3592" width="77.8515625" style="140" customWidth="1"/>
    <col min="3593" max="3594" width="20.00390625" style="140" customWidth="1"/>
    <col min="3595" max="3595" width="1.7109375" style="140" customWidth="1"/>
    <col min="3596" max="3840" width="9.28125" style="140" customWidth="1"/>
    <col min="3841" max="3841" width="8.28125" style="140" customWidth="1"/>
    <col min="3842" max="3842" width="1.7109375" style="140" customWidth="1"/>
    <col min="3843" max="3844" width="5.00390625" style="140" customWidth="1"/>
    <col min="3845" max="3845" width="11.7109375" style="140" customWidth="1"/>
    <col min="3846" max="3846" width="9.140625" style="140" customWidth="1"/>
    <col min="3847" max="3847" width="5.00390625" style="140" customWidth="1"/>
    <col min="3848" max="3848" width="77.8515625" style="140" customWidth="1"/>
    <col min="3849" max="3850" width="20.00390625" style="140" customWidth="1"/>
    <col min="3851" max="3851" width="1.7109375" style="140" customWidth="1"/>
    <col min="3852" max="4096" width="9.28125" style="140" customWidth="1"/>
    <col min="4097" max="4097" width="8.28125" style="140" customWidth="1"/>
    <col min="4098" max="4098" width="1.7109375" style="140" customWidth="1"/>
    <col min="4099" max="4100" width="5.00390625" style="140" customWidth="1"/>
    <col min="4101" max="4101" width="11.7109375" style="140" customWidth="1"/>
    <col min="4102" max="4102" width="9.140625" style="140" customWidth="1"/>
    <col min="4103" max="4103" width="5.00390625" style="140" customWidth="1"/>
    <col min="4104" max="4104" width="77.8515625" style="140" customWidth="1"/>
    <col min="4105" max="4106" width="20.00390625" style="140" customWidth="1"/>
    <col min="4107" max="4107" width="1.7109375" style="140" customWidth="1"/>
    <col min="4108" max="4352" width="9.28125" style="140" customWidth="1"/>
    <col min="4353" max="4353" width="8.28125" style="140" customWidth="1"/>
    <col min="4354" max="4354" width="1.7109375" style="140" customWidth="1"/>
    <col min="4355" max="4356" width="5.00390625" style="140" customWidth="1"/>
    <col min="4357" max="4357" width="11.7109375" style="140" customWidth="1"/>
    <col min="4358" max="4358" width="9.140625" style="140" customWidth="1"/>
    <col min="4359" max="4359" width="5.00390625" style="140" customWidth="1"/>
    <col min="4360" max="4360" width="77.8515625" style="140" customWidth="1"/>
    <col min="4361" max="4362" width="20.00390625" style="140" customWidth="1"/>
    <col min="4363" max="4363" width="1.7109375" style="140" customWidth="1"/>
    <col min="4364" max="4608" width="9.28125" style="140" customWidth="1"/>
    <col min="4609" max="4609" width="8.28125" style="140" customWidth="1"/>
    <col min="4610" max="4610" width="1.7109375" style="140" customWidth="1"/>
    <col min="4611" max="4612" width="5.00390625" style="140" customWidth="1"/>
    <col min="4613" max="4613" width="11.7109375" style="140" customWidth="1"/>
    <col min="4614" max="4614" width="9.140625" style="140" customWidth="1"/>
    <col min="4615" max="4615" width="5.00390625" style="140" customWidth="1"/>
    <col min="4616" max="4616" width="77.8515625" style="140" customWidth="1"/>
    <col min="4617" max="4618" width="20.00390625" style="140" customWidth="1"/>
    <col min="4619" max="4619" width="1.7109375" style="140" customWidth="1"/>
    <col min="4620" max="4864" width="9.28125" style="140" customWidth="1"/>
    <col min="4865" max="4865" width="8.28125" style="140" customWidth="1"/>
    <col min="4866" max="4866" width="1.7109375" style="140" customWidth="1"/>
    <col min="4867" max="4868" width="5.00390625" style="140" customWidth="1"/>
    <col min="4869" max="4869" width="11.7109375" style="140" customWidth="1"/>
    <col min="4870" max="4870" width="9.140625" style="140" customWidth="1"/>
    <col min="4871" max="4871" width="5.00390625" style="140" customWidth="1"/>
    <col min="4872" max="4872" width="77.8515625" style="140" customWidth="1"/>
    <col min="4873" max="4874" width="20.00390625" style="140" customWidth="1"/>
    <col min="4875" max="4875" width="1.7109375" style="140" customWidth="1"/>
    <col min="4876" max="5120" width="9.28125" style="140" customWidth="1"/>
    <col min="5121" max="5121" width="8.28125" style="140" customWidth="1"/>
    <col min="5122" max="5122" width="1.7109375" style="140" customWidth="1"/>
    <col min="5123" max="5124" width="5.00390625" style="140" customWidth="1"/>
    <col min="5125" max="5125" width="11.7109375" style="140" customWidth="1"/>
    <col min="5126" max="5126" width="9.140625" style="140" customWidth="1"/>
    <col min="5127" max="5127" width="5.00390625" style="140" customWidth="1"/>
    <col min="5128" max="5128" width="77.8515625" style="140" customWidth="1"/>
    <col min="5129" max="5130" width="20.00390625" style="140" customWidth="1"/>
    <col min="5131" max="5131" width="1.7109375" style="140" customWidth="1"/>
    <col min="5132" max="5376" width="9.28125" style="140" customWidth="1"/>
    <col min="5377" max="5377" width="8.28125" style="140" customWidth="1"/>
    <col min="5378" max="5378" width="1.7109375" style="140" customWidth="1"/>
    <col min="5379" max="5380" width="5.00390625" style="140" customWidth="1"/>
    <col min="5381" max="5381" width="11.7109375" style="140" customWidth="1"/>
    <col min="5382" max="5382" width="9.140625" style="140" customWidth="1"/>
    <col min="5383" max="5383" width="5.00390625" style="140" customWidth="1"/>
    <col min="5384" max="5384" width="77.8515625" style="140" customWidth="1"/>
    <col min="5385" max="5386" width="20.00390625" style="140" customWidth="1"/>
    <col min="5387" max="5387" width="1.7109375" style="140" customWidth="1"/>
    <col min="5388" max="5632" width="9.28125" style="140" customWidth="1"/>
    <col min="5633" max="5633" width="8.28125" style="140" customWidth="1"/>
    <col min="5634" max="5634" width="1.7109375" style="140" customWidth="1"/>
    <col min="5635" max="5636" width="5.00390625" style="140" customWidth="1"/>
    <col min="5637" max="5637" width="11.7109375" style="140" customWidth="1"/>
    <col min="5638" max="5638" width="9.140625" style="140" customWidth="1"/>
    <col min="5639" max="5639" width="5.00390625" style="140" customWidth="1"/>
    <col min="5640" max="5640" width="77.8515625" style="140" customWidth="1"/>
    <col min="5641" max="5642" width="20.00390625" style="140" customWidth="1"/>
    <col min="5643" max="5643" width="1.7109375" style="140" customWidth="1"/>
    <col min="5644" max="5888" width="9.28125" style="140" customWidth="1"/>
    <col min="5889" max="5889" width="8.28125" style="140" customWidth="1"/>
    <col min="5890" max="5890" width="1.7109375" style="140" customWidth="1"/>
    <col min="5891" max="5892" width="5.00390625" style="140" customWidth="1"/>
    <col min="5893" max="5893" width="11.7109375" style="140" customWidth="1"/>
    <col min="5894" max="5894" width="9.140625" style="140" customWidth="1"/>
    <col min="5895" max="5895" width="5.00390625" style="140" customWidth="1"/>
    <col min="5896" max="5896" width="77.8515625" style="140" customWidth="1"/>
    <col min="5897" max="5898" width="20.00390625" style="140" customWidth="1"/>
    <col min="5899" max="5899" width="1.7109375" style="140" customWidth="1"/>
    <col min="5900" max="6144" width="9.28125" style="140" customWidth="1"/>
    <col min="6145" max="6145" width="8.28125" style="140" customWidth="1"/>
    <col min="6146" max="6146" width="1.7109375" style="140" customWidth="1"/>
    <col min="6147" max="6148" width="5.00390625" style="140" customWidth="1"/>
    <col min="6149" max="6149" width="11.7109375" style="140" customWidth="1"/>
    <col min="6150" max="6150" width="9.140625" style="140" customWidth="1"/>
    <col min="6151" max="6151" width="5.00390625" style="140" customWidth="1"/>
    <col min="6152" max="6152" width="77.8515625" style="140" customWidth="1"/>
    <col min="6153" max="6154" width="20.00390625" style="140" customWidth="1"/>
    <col min="6155" max="6155" width="1.7109375" style="140" customWidth="1"/>
    <col min="6156" max="6400" width="9.28125" style="140" customWidth="1"/>
    <col min="6401" max="6401" width="8.28125" style="140" customWidth="1"/>
    <col min="6402" max="6402" width="1.7109375" style="140" customWidth="1"/>
    <col min="6403" max="6404" width="5.00390625" style="140" customWidth="1"/>
    <col min="6405" max="6405" width="11.7109375" style="140" customWidth="1"/>
    <col min="6406" max="6406" width="9.140625" style="140" customWidth="1"/>
    <col min="6407" max="6407" width="5.00390625" style="140" customWidth="1"/>
    <col min="6408" max="6408" width="77.8515625" style="140" customWidth="1"/>
    <col min="6409" max="6410" width="20.00390625" style="140" customWidth="1"/>
    <col min="6411" max="6411" width="1.7109375" style="140" customWidth="1"/>
    <col min="6412" max="6656" width="9.28125" style="140" customWidth="1"/>
    <col min="6657" max="6657" width="8.28125" style="140" customWidth="1"/>
    <col min="6658" max="6658" width="1.7109375" style="140" customWidth="1"/>
    <col min="6659" max="6660" width="5.00390625" style="140" customWidth="1"/>
    <col min="6661" max="6661" width="11.7109375" style="140" customWidth="1"/>
    <col min="6662" max="6662" width="9.140625" style="140" customWidth="1"/>
    <col min="6663" max="6663" width="5.00390625" style="140" customWidth="1"/>
    <col min="6664" max="6664" width="77.8515625" style="140" customWidth="1"/>
    <col min="6665" max="6666" width="20.00390625" style="140" customWidth="1"/>
    <col min="6667" max="6667" width="1.7109375" style="140" customWidth="1"/>
    <col min="6668" max="6912" width="9.28125" style="140" customWidth="1"/>
    <col min="6913" max="6913" width="8.28125" style="140" customWidth="1"/>
    <col min="6914" max="6914" width="1.7109375" style="140" customWidth="1"/>
    <col min="6915" max="6916" width="5.00390625" style="140" customWidth="1"/>
    <col min="6917" max="6917" width="11.7109375" style="140" customWidth="1"/>
    <col min="6918" max="6918" width="9.140625" style="140" customWidth="1"/>
    <col min="6919" max="6919" width="5.00390625" style="140" customWidth="1"/>
    <col min="6920" max="6920" width="77.8515625" style="140" customWidth="1"/>
    <col min="6921" max="6922" width="20.00390625" style="140" customWidth="1"/>
    <col min="6923" max="6923" width="1.7109375" style="140" customWidth="1"/>
    <col min="6924" max="7168" width="9.28125" style="140" customWidth="1"/>
    <col min="7169" max="7169" width="8.28125" style="140" customWidth="1"/>
    <col min="7170" max="7170" width="1.7109375" style="140" customWidth="1"/>
    <col min="7171" max="7172" width="5.00390625" style="140" customWidth="1"/>
    <col min="7173" max="7173" width="11.7109375" style="140" customWidth="1"/>
    <col min="7174" max="7174" width="9.140625" style="140" customWidth="1"/>
    <col min="7175" max="7175" width="5.00390625" style="140" customWidth="1"/>
    <col min="7176" max="7176" width="77.8515625" style="140" customWidth="1"/>
    <col min="7177" max="7178" width="20.00390625" style="140" customWidth="1"/>
    <col min="7179" max="7179" width="1.7109375" style="140" customWidth="1"/>
    <col min="7180" max="7424" width="9.28125" style="140" customWidth="1"/>
    <col min="7425" max="7425" width="8.28125" style="140" customWidth="1"/>
    <col min="7426" max="7426" width="1.7109375" style="140" customWidth="1"/>
    <col min="7427" max="7428" width="5.00390625" style="140" customWidth="1"/>
    <col min="7429" max="7429" width="11.7109375" style="140" customWidth="1"/>
    <col min="7430" max="7430" width="9.140625" style="140" customWidth="1"/>
    <col min="7431" max="7431" width="5.00390625" style="140" customWidth="1"/>
    <col min="7432" max="7432" width="77.8515625" style="140" customWidth="1"/>
    <col min="7433" max="7434" width="20.00390625" style="140" customWidth="1"/>
    <col min="7435" max="7435" width="1.7109375" style="140" customWidth="1"/>
    <col min="7436" max="7680" width="9.28125" style="140" customWidth="1"/>
    <col min="7681" max="7681" width="8.28125" style="140" customWidth="1"/>
    <col min="7682" max="7682" width="1.7109375" style="140" customWidth="1"/>
    <col min="7683" max="7684" width="5.00390625" style="140" customWidth="1"/>
    <col min="7685" max="7685" width="11.7109375" style="140" customWidth="1"/>
    <col min="7686" max="7686" width="9.140625" style="140" customWidth="1"/>
    <col min="7687" max="7687" width="5.00390625" style="140" customWidth="1"/>
    <col min="7688" max="7688" width="77.8515625" style="140" customWidth="1"/>
    <col min="7689" max="7690" width="20.00390625" style="140" customWidth="1"/>
    <col min="7691" max="7691" width="1.7109375" style="140" customWidth="1"/>
    <col min="7692" max="7936" width="9.28125" style="140" customWidth="1"/>
    <col min="7937" max="7937" width="8.28125" style="140" customWidth="1"/>
    <col min="7938" max="7938" width="1.7109375" style="140" customWidth="1"/>
    <col min="7939" max="7940" width="5.00390625" style="140" customWidth="1"/>
    <col min="7941" max="7941" width="11.7109375" style="140" customWidth="1"/>
    <col min="7942" max="7942" width="9.140625" style="140" customWidth="1"/>
    <col min="7943" max="7943" width="5.00390625" style="140" customWidth="1"/>
    <col min="7944" max="7944" width="77.8515625" style="140" customWidth="1"/>
    <col min="7945" max="7946" width="20.00390625" style="140" customWidth="1"/>
    <col min="7947" max="7947" width="1.7109375" style="140" customWidth="1"/>
    <col min="7948" max="8192" width="9.28125" style="140" customWidth="1"/>
    <col min="8193" max="8193" width="8.28125" style="140" customWidth="1"/>
    <col min="8194" max="8194" width="1.7109375" style="140" customWidth="1"/>
    <col min="8195" max="8196" width="5.00390625" style="140" customWidth="1"/>
    <col min="8197" max="8197" width="11.7109375" style="140" customWidth="1"/>
    <col min="8198" max="8198" width="9.140625" style="140" customWidth="1"/>
    <col min="8199" max="8199" width="5.00390625" style="140" customWidth="1"/>
    <col min="8200" max="8200" width="77.8515625" style="140" customWidth="1"/>
    <col min="8201" max="8202" width="20.00390625" style="140" customWidth="1"/>
    <col min="8203" max="8203" width="1.7109375" style="140" customWidth="1"/>
    <col min="8204" max="8448" width="9.28125" style="140" customWidth="1"/>
    <col min="8449" max="8449" width="8.28125" style="140" customWidth="1"/>
    <col min="8450" max="8450" width="1.7109375" style="140" customWidth="1"/>
    <col min="8451" max="8452" width="5.00390625" style="140" customWidth="1"/>
    <col min="8453" max="8453" width="11.7109375" style="140" customWidth="1"/>
    <col min="8454" max="8454" width="9.140625" style="140" customWidth="1"/>
    <col min="8455" max="8455" width="5.00390625" style="140" customWidth="1"/>
    <col min="8456" max="8456" width="77.8515625" style="140" customWidth="1"/>
    <col min="8457" max="8458" width="20.00390625" style="140" customWidth="1"/>
    <col min="8459" max="8459" width="1.7109375" style="140" customWidth="1"/>
    <col min="8460" max="8704" width="9.28125" style="140" customWidth="1"/>
    <col min="8705" max="8705" width="8.28125" style="140" customWidth="1"/>
    <col min="8706" max="8706" width="1.7109375" style="140" customWidth="1"/>
    <col min="8707" max="8708" width="5.00390625" style="140" customWidth="1"/>
    <col min="8709" max="8709" width="11.7109375" style="140" customWidth="1"/>
    <col min="8710" max="8710" width="9.140625" style="140" customWidth="1"/>
    <col min="8711" max="8711" width="5.00390625" style="140" customWidth="1"/>
    <col min="8712" max="8712" width="77.8515625" style="140" customWidth="1"/>
    <col min="8713" max="8714" width="20.00390625" style="140" customWidth="1"/>
    <col min="8715" max="8715" width="1.7109375" style="140" customWidth="1"/>
    <col min="8716" max="8960" width="9.28125" style="140" customWidth="1"/>
    <col min="8961" max="8961" width="8.28125" style="140" customWidth="1"/>
    <col min="8962" max="8962" width="1.7109375" style="140" customWidth="1"/>
    <col min="8963" max="8964" width="5.00390625" style="140" customWidth="1"/>
    <col min="8965" max="8965" width="11.7109375" style="140" customWidth="1"/>
    <col min="8966" max="8966" width="9.140625" style="140" customWidth="1"/>
    <col min="8967" max="8967" width="5.00390625" style="140" customWidth="1"/>
    <col min="8968" max="8968" width="77.8515625" style="140" customWidth="1"/>
    <col min="8969" max="8970" width="20.00390625" style="140" customWidth="1"/>
    <col min="8971" max="8971" width="1.7109375" style="140" customWidth="1"/>
    <col min="8972" max="9216" width="9.28125" style="140" customWidth="1"/>
    <col min="9217" max="9217" width="8.28125" style="140" customWidth="1"/>
    <col min="9218" max="9218" width="1.7109375" style="140" customWidth="1"/>
    <col min="9219" max="9220" width="5.00390625" style="140" customWidth="1"/>
    <col min="9221" max="9221" width="11.7109375" style="140" customWidth="1"/>
    <col min="9222" max="9222" width="9.140625" style="140" customWidth="1"/>
    <col min="9223" max="9223" width="5.00390625" style="140" customWidth="1"/>
    <col min="9224" max="9224" width="77.8515625" style="140" customWidth="1"/>
    <col min="9225" max="9226" width="20.00390625" style="140" customWidth="1"/>
    <col min="9227" max="9227" width="1.7109375" style="140" customWidth="1"/>
    <col min="9228" max="9472" width="9.28125" style="140" customWidth="1"/>
    <col min="9473" max="9473" width="8.28125" style="140" customWidth="1"/>
    <col min="9474" max="9474" width="1.7109375" style="140" customWidth="1"/>
    <col min="9475" max="9476" width="5.00390625" style="140" customWidth="1"/>
    <col min="9477" max="9477" width="11.7109375" style="140" customWidth="1"/>
    <col min="9478" max="9478" width="9.140625" style="140" customWidth="1"/>
    <col min="9479" max="9479" width="5.00390625" style="140" customWidth="1"/>
    <col min="9480" max="9480" width="77.8515625" style="140" customWidth="1"/>
    <col min="9481" max="9482" width="20.00390625" style="140" customWidth="1"/>
    <col min="9483" max="9483" width="1.7109375" style="140" customWidth="1"/>
    <col min="9484" max="9728" width="9.28125" style="140" customWidth="1"/>
    <col min="9729" max="9729" width="8.28125" style="140" customWidth="1"/>
    <col min="9730" max="9730" width="1.7109375" style="140" customWidth="1"/>
    <col min="9731" max="9732" width="5.00390625" style="140" customWidth="1"/>
    <col min="9733" max="9733" width="11.7109375" style="140" customWidth="1"/>
    <col min="9734" max="9734" width="9.140625" style="140" customWidth="1"/>
    <col min="9735" max="9735" width="5.00390625" style="140" customWidth="1"/>
    <col min="9736" max="9736" width="77.8515625" style="140" customWidth="1"/>
    <col min="9737" max="9738" width="20.00390625" style="140" customWidth="1"/>
    <col min="9739" max="9739" width="1.7109375" style="140" customWidth="1"/>
    <col min="9740" max="9984" width="9.28125" style="140" customWidth="1"/>
    <col min="9985" max="9985" width="8.28125" style="140" customWidth="1"/>
    <col min="9986" max="9986" width="1.7109375" style="140" customWidth="1"/>
    <col min="9987" max="9988" width="5.00390625" style="140" customWidth="1"/>
    <col min="9989" max="9989" width="11.7109375" style="140" customWidth="1"/>
    <col min="9990" max="9990" width="9.140625" style="140" customWidth="1"/>
    <col min="9991" max="9991" width="5.00390625" style="140" customWidth="1"/>
    <col min="9992" max="9992" width="77.8515625" style="140" customWidth="1"/>
    <col min="9993" max="9994" width="20.00390625" style="140" customWidth="1"/>
    <col min="9995" max="9995" width="1.7109375" style="140" customWidth="1"/>
    <col min="9996" max="10240" width="9.28125" style="140" customWidth="1"/>
    <col min="10241" max="10241" width="8.28125" style="140" customWidth="1"/>
    <col min="10242" max="10242" width="1.7109375" style="140" customWidth="1"/>
    <col min="10243" max="10244" width="5.00390625" style="140" customWidth="1"/>
    <col min="10245" max="10245" width="11.7109375" style="140" customWidth="1"/>
    <col min="10246" max="10246" width="9.140625" style="140" customWidth="1"/>
    <col min="10247" max="10247" width="5.00390625" style="140" customWidth="1"/>
    <col min="10248" max="10248" width="77.8515625" style="140" customWidth="1"/>
    <col min="10249" max="10250" width="20.00390625" style="140" customWidth="1"/>
    <col min="10251" max="10251" width="1.7109375" style="140" customWidth="1"/>
    <col min="10252" max="10496" width="9.28125" style="140" customWidth="1"/>
    <col min="10497" max="10497" width="8.28125" style="140" customWidth="1"/>
    <col min="10498" max="10498" width="1.7109375" style="140" customWidth="1"/>
    <col min="10499" max="10500" width="5.00390625" style="140" customWidth="1"/>
    <col min="10501" max="10501" width="11.7109375" style="140" customWidth="1"/>
    <col min="10502" max="10502" width="9.140625" style="140" customWidth="1"/>
    <col min="10503" max="10503" width="5.00390625" style="140" customWidth="1"/>
    <col min="10504" max="10504" width="77.8515625" style="140" customWidth="1"/>
    <col min="10505" max="10506" width="20.00390625" style="140" customWidth="1"/>
    <col min="10507" max="10507" width="1.7109375" style="140" customWidth="1"/>
    <col min="10508" max="10752" width="9.28125" style="140" customWidth="1"/>
    <col min="10753" max="10753" width="8.28125" style="140" customWidth="1"/>
    <col min="10754" max="10754" width="1.7109375" style="140" customWidth="1"/>
    <col min="10755" max="10756" width="5.00390625" style="140" customWidth="1"/>
    <col min="10757" max="10757" width="11.7109375" style="140" customWidth="1"/>
    <col min="10758" max="10758" width="9.140625" style="140" customWidth="1"/>
    <col min="10759" max="10759" width="5.00390625" style="140" customWidth="1"/>
    <col min="10760" max="10760" width="77.8515625" style="140" customWidth="1"/>
    <col min="10761" max="10762" width="20.00390625" style="140" customWidth="1"/>
    <col min="10763" max="10763" width="1.7109375" style="140" customWidth="1"/>
    <col min="10764" max="11008" width="9.28125" style="140" customWidth="1"/>
    <col min="11009" max="11009" width="8.28125" style="140" customWidth="1"/>
    <col min="11010" max="11010" width="1.7109375" style="140" customWidth="1"/>
    <col min="11011" max="11012" width="5.00390625" style="140" customWidth="1"/>
    <col min="11013" max="11013" width="11.7109375" style="140" customWidth="1"/>
    <col min="11014" max="11014" width="9.140625" style="140" customWidth="1"/>
    <col min="11015" max="11015" width="5.00390625" style="140" customWidth="1"/>
    <col min="11016" max="11016" width="77.8515625" style="140" customWidth="1"/>
    <col min="11017" max="11018" width="20.00390625" style="140" customWidth="1"/>
    <col min="11019" max="11019" width="1.7109375" style="140" customWidth="1"/>
    <col min="11020" max="11264" width="9.28125" style="140" customWidth="1"/>
    <col min="11265" max="11265" width="8.28125" style="140" customWidth="1"/>
    <col min="11266" max="11266" width="1.7109375" style="140" customWidth="1"/>
    <col min="11267" max="11268" width="5.00390625" style="140" customWidth="1"/>
    <col min="11269" max="11269" width="11.7109375" style="140" customWidth="1"/>
    <col min="11270" max="11270" width="9.140625" style="140" customWidth="1"/>
    <col min="11271" max="11271" width="5.00390625" style="140" customWidth="1"/>
    <col min="11272" max="11272" width="77.8515625" style="140" customWidth="1"/>
    <col min="11273" max="11274" width="20.00390625" style="140" customWidth="1"/>
    <col min="11275" max="11275" width="1.7109375" style="140" customWidth="1"/>
    <col min="11276" max="11520" width="9.28125" style="140" customWidth="1"/>
    <col min="11521" max="11521" width="8.28125" style="140" customWidth="1"/>
    <col min="11522" max="11522" width="1.7109375" style="140" customWidth="1"/>
    <col min="11523" max="11524" width="5.00390625" style="140" customWidth="1"/>
    <col min="11525" max="11525" width="11.7109375" style="140" customWidth="1"/>
    <col min="11526" max="11526" width="9.140625" style="140" customWidth="1"/>
    <col min="11527" max="11527" width="5.00390625" style="140" customWidth="1"/>
    <col min="11528" max="11528" width="77.8515625" style="140" customWidth="1"/>
    <col min="11529" max="11530" width="20.00390625" style="140" customWidth="1"/>
    <col min="11531" max="11531" width="1.7109375" style="140" customWidth="1"/>
    <col min="11532" max="11776" width="9.28125" style="140" customWidth="1"/>
    <col min="11777" max="11777" width="8.28125" style="140" customWidth="1"/>
    <col min="11778" max="11778" width="1.7109375" style="140" customWidth="1"/>
    <col min="11779" max="11780" width="5.00390625" style="140" customWidth="1"/>
    <col min="11781" max="11781" width="11.7109375" style="140" customWidth="1"/>
    <col min="11782" max="11782" width="9.140625" style="140" customWidth="1"/>
    <col min="11783" max="11783" width="5.00390625" style="140" customWidth="1"/>
    <col min="11784" max="11784" width="77.8515625" style="140" customWidth="1"/>
    <col min="11785" max="11786" width="20.00390625" style="140" customWidth="1"/>
    <col min="11787" max="11787" width="1.7109375" style="140" customWidth="1"/>
    <col min="11788" max="12032" width="9.28125" style="140" customWidth="1"/>
    <col min="12033" max="12033" width="8.28125" style="140" customWidth="1"/>
    <col min="12034" max="12034" width="1.7109375" style="140" customWidth="1"/>
    <col min="12035" max="12036" width="5.00390625" style="140" customWidth="1"/>
    <col min="12037" max="12037" width="11.7109375" style="140" customWidth="1"/>
    <col min="12038" max="12038" width="9.140625" style="140" customWidth="1"/>
    <col min="12039" max="12039" width="5.00390625" style="140" customWidth="1"/>
    <col min="12040" max="12040" width="77.8515625" style="140" customWidth="1"/>
    <col min="12041" max="12042" width="20.00390625" style="140" customWidth="1"/>
    <col min="12043" max="12043" width="1.7109375" style="140" customWidth="1"/>
    <col min="12044" max="12288" width="9.28125" style="140" customWidth="1"/>
    <col min="12289" max="12289" width="8.28125" style="140" customWidth="1"/>
    <col min="12290" max="12290" width="1.7109375" style="140" customWidth="1"/>
    <col min="12291" max="12292" width="5.00390625" style="140" customWidth="1"/>
    <col min="12293" max="12293" width="11.7109375" style="140" customWidth="1"/>
    <col min="12294" max="12294" width="9.140625" style="140" customWidth="1"/>
    <col min="12295" max="12295" width="5.00390625" style="140" customWidth="1"/>
    <col min="12296" max="12296" width="77.8515625" style="140" customWidth="1"/>
    <col min="12297" max="12298" width="20.00390625" style="140" customWidth="1"/>
    <col min="12299" max="12299" width="1.7109375" style="140" customWidth="1"/>
    <col min="12300" max="12544" width="9.28125" style="140" customWidth="1"/>
    <col min="12545" max="12545" width="8.28125" style="140" customWidth="1"/>
    <col min="12546" max="12546" width="1.7109375" style="140" customWidth="1"/>
    <col min="12547" max="12548" width="5.00390625" style="140" customWidth="1"/>
    <col min="12549" max="12549" width="11.7109375" style="140" customWidth="1"/>
    <col min="12550" max="12550" width="9.140625" style="140" customWidth="1"/>
    <col min="12551" max="12551" width="5.00390625" style="140" customWidth="1"/>
    <col min="12552" max="12552" width="77.8515625" style="140" customWidth="1"/>
    <col min="12553" max="12554" width="20.00390625" style="140" customWidth="1"/>
    <col min="12555" max="12555" width="1.7109375" style="140" customWidth="1"/>
    <col min="12556" max="12800" width="9.28125" style="140" customWidth="1"/>
    <col min="12801" max="12801" width="8.28125" style="140" customWidth="1"/>
    <col min="12802" max="12802" width="1.7109375" style="140" customWidth="1"/>
    <col min="12803" max="12804" width="5.00390625" style="140" customWidth="1"/>
    <col min="12805" max="12805" width="11.7109375" style="140" customWidth="1"/>
    <col min="12806" max="12806" width="9.140625" style="140" customWidth="1"/>
    <col min="12807" max="12807" width="5.00390625" style="140" customWidth="1"/>
    <col min="12808" max="12808" width="77.8515625" style="140" customWidth="1"/>
    <col min="12809" max="12810" width="20.00390625" style="140" customWidth="1"/>
    <col min="12811" max="12811" width="1.7109375" style="140" customWidth="1"/>
    <col min="12812" max="13056" width="9.28125" style="140" customWidth="1"/>
    <col min="13057" max="13057" width="8.28125" style="140" customWidth="1"/>
    <col min="13058" max="13058" width="1.7109375" style="140" customWidth="1"/>
    <col min="13059" max="13060" width="5.00390625" style="140" customWidth="1"/>
    <col min="13061" max="13061" width="11.7109375" style="140" customWidth="1"/>
    <col min="13062" max="13062" width="9.140625" style="140" customWidth="1"/>
    <col min="13063" max="13063" width="5.00390625" style="140" customWidth="1"/>
    <col min="13064" max="13064" width="77.8515625" style="140" customWidth="1"/>
    <col min="13065" max="13066" width="20.00390625" style="140" customWidth="1"/>
    <col min="13067" max="13067" width="1.7109375" style="140" customWidth="1"/>
    <col min="13068" max="13312" width="9.28125" style="140" customWidth="1"/>
    <col min="13313" max="13313" width="8.28125" style="140" customWidth="1"/>
    <col min="13314" max="13314" width="1.7109375" style="140" customWidth="1"/>
    <col min="13315" max="13316" width="5.00390625" style="140" customWidth="1"/>
    <col min="13317" max="13317" width="11.7109375" style="140" customWidth="1"/>
    <col min="13318" max="13318" width="9.140625" style="140" customWidth="1"/>
    <col min="13319" max="13319" width="5.00390625" style="140" customWidth="1"/>
    <col min="13320" max="13320" width="77.8515625" style="140" customWidth="1"/>
    <col min="13321" max="13322" width="20.00390625" style="140" customWidth="1"/>
    <col min="13323" max="13323" width="1.7109375" style="140" customWidth="1"/>
    <col min="13324" max="13568" width="9.28125" style="140" customWidth="1"/>
    <col min="13569" max="13569" width="8.28125" style="140" customWidth="1"/>
    <col min="13570" max="13570" width="1.7109375" style="140" customWidth="1"/>
    <col min="13571" max="13572" width="5.00390625" style="140" customWidth="1"/>
    <col min="13573" max="13573" width="11.7109375" style="140" customWidth="1"/>
    <col min="13574" max="13574" width="9.140625" style="140" customWidth="1"/>
    <col min="13575" max="13575" width="5.00390625" style="140" customWidth="1"/>
    <col min="13576" max="13576" width="77.8515625" style="140" customWidth="1"/>
    <col min="13577" max="13578" width="20.00390625" style="140" customWidth="1"/>
    <col min="13579" max="13579" width="1.7109375" style="140" customWidth="1"/>
    <col min="13580" max="13824" width="9.28125" style="140" customWidth="1"/>
    <col min="13825" max="13825" width="8.28125" style="140" customWidth="1"/>
    <col min="13826" max="13826" width="1.7109375" style="140" customWidth="1"/>
    <col min="13827" max="13828" width="5.00390625" style="140" customWidth="1"/>
    <col min="13829" max="13829" width="11.7109375" style="140" customWidth="1"/>
    <col min="13830" max="13830" width="9.140625" style="140" customWidth="1"/>
    <col min="13831" max="13831" width="5.00390625" style="140" customWidth="1"/>
    <col min="13832" max="13832" width="77.8515625" style="140" customWidth="1"/>
    <col min="13833" max="13834" width="20.00390625" style="140" customWidth="1"/>
    <col min="13835" max="13835" width="1.7109375" style="140" customWidth="1"/>
    <col min="13836" max="14080" width="9.28125" style="140" customWidth="1"/>
    <col min="14081" max="14081" width="8.28125" style="140" customWidth="1"/>
    <col min="14082" max="14082" width="1.7109375" style="140" customWidth="1"/>
    <col min="14083" max="14084" width="5.00390625" style="140" customWidth="1"/>
    <col min="14085" max="14085" width="11.7109375" style="140" customWidth="1"/>
    <col min="14086" max="14086" width="9.140625" style="140" customWidth="1"/>
    <col min="14087" max="14087" width="5.00390625" style="140" customWidth="1"/>
    <col min="14088" max="14088" width="77.8515625" style="140" customWidth="1"/>
    <col min="14089" max="14090" width="20.00390625" style="140" customWidth="1"/>
    <col min="14091" max="14091" width="1.7109375" style="140" customWidth="1"/>
    <col min="14092" max="14336" width="9.28125" style="140" customWidth="1"/>
    <col min="14337" max="14337" width="8.28125" style="140" customWidth="1"/>
    <col min="14338" max="14338" width="1.7109375" style="140" customWidth="1"/>
    <col min="14339" max="14340" width="5.00390625" style="140" customWidth="1"/>
    <col min="14341" max="14341" width="11.7109375" style="140" customWidth="1"/>
    <col min="14342" max="14342" width="9.140625" style="140" customWidth="1"/>
    <col min="14343" max="14343" width="5.00390625" style="140" customWidth="1"/>
    <col min="14344" max="14344" width="77.8515625" style="140" customWidth="1"/>
    <col min="14345" max="14346" width="20.00390625" style="140" customWidth="1"/>
    <col min="14347" max="14347" width="1.7109375" style="140" customWidth="1"/>
    <col min="14348" max="14592" width="9.28125" style="140" customWidth="1"/>
    <col min="14593" max="14593" width="8.28125" style="140" customWidth="1"/>
    <col min="14594" max="14594" width="1.7109375" style="140" customWidth="1"/>
    <col min="14595" max="14596" width="5.00390625" style="140" customWidth="1"/>
    <col min="14597" max="14597" width="11.7109375" style="140" customWidth="1"/>
    <col min="14598" max="14598" width="9.140625" style="140" customWidth="1"/>
    <col min="14599" max="14599" width="5.00390625" style="140" customWidth="1"/>
    <col min="14600" max="14600" width="77.8515625" style="140" customWidth="1"/>
    <col min="14601" max="14602" width="20.00390625" style="140" customWidth="1"/>
    <col min="14603" max="14603" width="1.7109375" style="140" customWidth="1"/>
    <col min="14604" max="14848" width="9.28125" style="140" customWidth="1"/>
    <col min="14849" max="14849" width="8.28125" style="140" customWidth="1"/>
    <col min="14850" max="14850" width="1.7109375" style="140" customWidth="1"/>
    <col min="14851" max="14852" width="5.00390625" style="140" customWidth="1"/>
    <col min="14853" max="14853" width="11.7109375" style="140" customWidth="1"/>
    <col min="14854" max="14854" width="9.140625" style="140" customWidth="1"/>
    <col min="14855" max="14855" width="5.00390625" style="140" customWidth="1"/>
    <col min="14856" max="14856" width="77.8515625" style="140" customWidth="1"/>
    <col min="14857" max="14858" width="20.00390625" style="140" customWidth="1"/>
    <col min="14859" max="14859" width="1.7109375" style="140" customWidth="1"/>
    <col min="14860" max="15104" width="9.28125" style="140" customWidth="1"/>
    <col min="15105" max="15105" width="8.28125" style="140" customWidth="1"/>
    <col min="15106" max="15106" width="1.7109375" style="140" customWidth="1"/>
    <col min="15107" max="15108" width="5.00390625" style="140" customWidth="1"/>
    <col min="15109" max="15109" width="11.7109375" style="140" customWidth="1"/>
    <col min="15110" max="15110" width="9.140625" style="140" customWidth="1"/>
    <col min="15111" max="15111" width="5.00390625" style="140" customWidth="1"/>
    <col min="15112" max="15112" width="77.8515625" style="140" customWidth="1"/>
    <col min="15113" max="15114" width="20.00390625" style="140" customWidth="1"/>
    <col min="15115" max="15115" width="1.7109375" style="140" customWidth="1"/>
    <col min="15116" max="15360" width="9.28125" style="140" customWidth="1"/>
    <col min="15361" max="15361" width="8.28125" style="140" customWidth="1"/>
    <col min="15362" max="15362" width="1.7109375" style="140" customWidth="1"/>
    <col min="15363" max="15364" width="5.00390625" style="140" customWidth="1"/>
    <col min="15365" max="15365" width="11.7109375" style="140" customWidth="1"/>
    <col min="15366" max="15366" width="9.140625" style="140" customWidth="1"/>
    <col min="15367" max="15367" width="5.00390625" style="140" customWidth="1"/>
    <col min="15368" max="15368" width="77.8515625" style="140" customWidth="1"/>
    <col min="15369" max="15370" width="20.00390625" style="140" customWidth="1"/>
    <col min="15371" max="15371" width="1.7109375" style="140" customWidth="1"/>
    <col min="15372" max="15616" width="9.28125" style="140" customWidth="1"/>
    <col min="15617" max="15617" width="8.28125" style="140" customWidth="1"/>
    <col min="15618" max="15618" width="1.7109375" style="140" customWidth="1"/>
    <col min="15619" max="15620" width="5.00390625" style="140" customWidth="1"/>
    <col min="15621" max="15621" width="11.7109375" style="140" customWidth="1"/>
    <col min="15622" max="15622" width="9.140625" style="140" customWidth="1"/>
    <col min="15623" max="15623" width="5.00390625" style="140" customWidth="1"/>
    <col min="15624" max="15624" width="77.8515625" style="140" customWidth="1"/>
    <col min="15625" max="15626" width="20.00390625" style="140" customWidth="1"/>
    <col min="15627" max="15627" width="1.7109375" style="140" customWidth="1"/>
    <col min="15628" max="15872" width="9.28125" style="140" customWidth="1"/>
    <col min="15873" max="15873" width="8.28125" style="140" customWidth="1"/>
    <col min="15874" max="15874" width="1.7109375" style="140" customWidth="1"/>
    <col min="15875" max="15876" width="5.00390625" style="140" customWidth="1"/>
    <col min="15877" max="15877" width="11.7109375" style="140" customWidth="1"/>
    <col min="15878" max="15878" width="9.140625" style="140" customWidth="1"/>
    <col min="15879" max="15879" width="5.00390625" style="140" customWidth="1"/>
    <col min="15880" max="15880" width="77.8515625" style="140" customWidth="1"/>
    <col min="15881" max="15882" width="20.00390625" style="140" customWidth="1"/>
    <col min="15883" max="15883" width="1.7109375" style="140" customWidth="1"/>
    <col min="15884" max="16128" width="9.28125" style="140" customWidth="1"/>
    <col min="16129" max="16129" width="8.28125" style="140" customWidth="1"/>
    <col min="16130" max="16130" width="1.7109375" style="140" customWidth="1"/>
    <col min="16131" max="16132" width="5.00390625" style="140" customWidth="1"/>
    <col min="16133" max="16133" width="11.7109375" style="140" customWidth="1"/>
    <col min="16134" max="16134" width="9.140625" style="140" customWidth="1"/>
    <col min="16135" max="16135" width="5.00390625" style="140" customWidth="1"/>
    <col min="16136" max="16136" width="77.8515625" style="140" customWidth="1"/>
    <col min="16137" max="16138" width="20.00390625" style="140" customWidth="1"/>
    <col min="16139" max="16139" width="1.7109375" style="140" customWidth="1"/>
    <col min="16140" max="16384" width="9.28125" style="140" customWidth="1"/>
  </cols>
  <sheetData>
    <row r="1" ht="37.5" customHeight="1"/>
    <row r="2" spans="2:11" ht="7.5" customHeight="1">
      <c r="B2" s="141"/>
      <c r="C2" s="142"/>
      <c r="D2" s="142"/>
      <c r="E2" s="142"/>
      <c r="F2" s="142"/>
      <c r="G2" s="142"/>
      <c r="H2" s="142"/>
      <c r="I2" s="142"/>
      <c r="J2" s="142"/>
      <c r="K2" s="143"/>
    </row>
    <row r="3" spans="2:11" s="146" customFormat="1" ht="45" customHeight="1">
      <c r="B3" s="144"/>
      <c r="C3" s="172" t="s">
        <v>1876</v>
      </c>
      <c r="D3" s="172"/>
      <c r="E3" s="172"/>
      <c r="F3" s="172"/>
      <c r="G3" s="172"/>
      <c r="H3" s="172"/>
      <c r="I3" s="172"/>
      <c r="J3" s="172"/>
      <c r="K3" s="145"/>
    </row>
    <row r="4" spans="2:11" ht="25.5" customHeight="1">
      <c r="B4" s="147"/>
      <c r="C4" s="171" t="s">
        <v>1877</v>
      </c>
      <c r="D4" s="171"/>
      <c r="E4" s="171"/>
      <c r="F4" s="171"/>
      <c r="G4" s="171"/>
      <c r="H4" s="171"/>
      <c r="I4" s="171"/>
      <c r="J4" s="171"/>
      <c r="K4" s="148"/>
    </row>
    <row r="5" spans="2:11" ht="5.25" customHeight="1">
      <c r="B5" s="147"/>
      <c r="C5" s="149"/>
      <c r="D5" s="149"/>
      <c r="E5" s="149"/>
      <c r="F5" s="149"/>
      <c r="G5" s="149"/>
      <c r="H5" s="149"/>
      <c r="I5" s="149"/>
      <c r="J5" s="149"/>
      <c r="K5" s="148"/>
    </row>
    <row r="6" spans="2:11" ht="15" customHeight="1">
      <c r="B6" s="150"/>
      <c r="C6" s="151"/>
      <c r="D6" s="169" t="s">
        <v>1878</v>
      </c>
      <c r="E6" s="169"/>
      <c r="F6" s="169"/>
      <c r="G6" s="169"/>
      <c r="H6" s="169"/>
      <c r="I6" s="169"/>
      <c r="J6" s="169"/>
      <c r="K6" s="148"/>
    </row>
    <row r="7" spans="2:11" ht="15" customHeight="1">
      <c r="B7" s="150"/>
      <c r="C7" s="152"/>
      <c r="D7" s="169" t="s">
        <v>1879</v>
      </c>
      <c r="E7" s="169"/>
      <c r="F7" s="169"/>
      <c r="G7" s="169"/>
      <c r="H7" s="169"/>
      <c r="I7" s="169"/>
      <c r="J7" s="169"/>
      <c r="K7" s="148"/>
    </row>
    <row r="8" spans="2:11" ht="12.75" customHeight="1">
      <c r="B8" s="150"/>
      <c r="C8" s="152"/>
      <c r="D8" s="152"/>
      <c r="E8" s="152"/>
      <c r="F8" s="152"/>
      <c r="G8" s="152"/>
      <c r="H8" s="152"/>
      <c r="I8" s="152"/>
      <c r="J8" s="152"/>
      <c r="K8" s="148"/>
    </row>
    <row r="9" spans="2:11" ht="15" customHeight="1">
      <c r="B9" s="150"/>
      <c r="C9" s="152"/>
      <c r="D9" s="169" t="s">
        <v>1880</v>
      </c>
      <c r="E9" s="169"/>
      <c r="F9" s="169"/>
      <c r="G9" s="169"/>
      <c r="H9" s="169"/>
      <c r="I9" s="169"/>
      <c r="J9" s="169"/>
      <c r="K9" s="148"/>
    </row>
    <row r="10" spans="2:11" ht="15" customHeight="1">
      <c r="B10" s="150"/>
      <c r="C10" s="152"/>
      <c r="D10" s="169" t="s">
        <v>1881</v>
      </c>
      <c r="E10" s="169"/>
      <c r="F10" s="169"/>
      <c r="G10" s="169"/>
      <c r="H10" s="169"/>
      <c r="I10" s="169"/>
      <c r="J10" s="169"/>
      <c r="K10" s="148"/>
    </row>
    <row r="11" spans="2:11" ht="12.75" customHeight="1">
      <c r="B11" s="150"/>
      <c r="C11" s="152"/>
      <c r="D11" s="152"/>
      <c r="E11" s="152"/>
      <c r="F11" s="152"/>
      <c r="G11" s="152"/>
      <c r="H11" s="152"/>
      <c r="I11" s="152"/>
      <c r="J11" s="152"/>
      <c r="K11" s="148"/>
    </row>
    <row r="12" spans="2:11" ht="15" customHeight="1">
      <c r="B12" s="150"/>
      <c r="C12" s="152"/>
      <c r="D12" s="169" t="s">
        <v>1882</v>
      </c>
      <c r="E12" s="169"/>
      <c r="F12" s="169"/>
      <c r="G12" s="169"/>
      <c r="H12" s="169"/>
      <c r="I12" s="169"/>
      <c r="J12" s="169"/>
      <c r="K12" s="148"/>
    </row>
    <row r="13" spans="2:11" ht="15" customHeight="1">
      <c r="B13" s="150"/>
      <c r="C13" s="152"/>
      <c r="D13" s="169" t="s">
        <v>1883</v>
      </c>
      <c r="E13" s="169"/>
      <c r="F13" s="169"/>
      <c r="G13" s="169"/>
      <c r="H13" s="169"/>
      <c r="I13" s="169"/>
      <c r="J13" s="169"/>
      <c r="K13" s="148"/>
    </row>
    <row r="14" spans="2:11" ht="15" customHeight="1">
      <c r="B14" s="150"/>
      <c r="C14" s="152"/>
      <c r="D14" s="169" t="s">
        <v>1884</v>
      </c>
      <c r="E14" s="169"/>
      <c r="F14" s="169"/>
      <c r="G14" s="169"/>
      <c r="H14" s="169"/>
      <c r="I14" s="169"/>
      <c r="J14" s="169"/>
      <c r="K14" s="148"/>
    </row>
    <row r="15" spans="2:11" ht="15" customHeight="1">
      <c r="B15" s="150"/>
      <c r="C15" s="152"/>
      <c r="D15" s="151"/>
      <c r="E15" s="153" t="s">
        <v>72</v>
      </c>
      <c r="F15" s="151"/>
      <c r="G15" s="169" t="s">
        <v>1885</v>
      </c>
      <c r="H15" s="169"/>
      <c r="I15" s="169"/>
      <c r="J15" s="169"/>
      <c r="K15" s="148"/>
    </row>
    <row r="16" spans="2:11" ht="15" customHeight="1">
      <c r="B16" s="150"/>
      <c r="C16" s="152"/>
      <c r="D16" s="151"/>
      <c r="E16" s="153" t="s">
        <v>1886</v>
      </c>
      <c r="F16" s="151"/>
      <c r="G16" s="169" t="s">
        <v>1887</v>
      </c>
      <c r="H16" s="169"/>
      <c r="I16" s="169"/>
      <c r="J16" s="169"/>
      <c r="K16" s="148"/>
    </row>
    <row r="17" spans="2:11" ht="15" customHeight="1">
      <c r="B17" s="150"/>
      <c r="C17" s="152"/>
      <c r="D17" s="151"/>
      <c r="E17" s="153" t="s">
        <v>38</v>
      </c>
      <c r="F17" s="151"/>
      <c r="G17" s="169" t="s">
        <v>1888</v>
      </c>
      <c r="H17" s="169"/>
      <c r="I17" s="169"/>
      <c r="J17" s="169"/>
      <c r="K17" s="148"/>
    </row>
    <row r="18" spans="2:11" ht="15" customHeight="1">
      <c r="B18" s="150"/>
      <c r="C18" s="152"/>
      <c r="D18" s="151"/>
      <c r="E18" s="153" t="s">
        <v>39</v>
      </c>
      <c r="F18" s="151"/>
      <c r="G18" s="169" t="s">
        <v>1889</v>
      </c>
      <c r="H18" s="169"/>
      <c r="I18" s="169"/>
      <c r="J18" s="169"/>
      <c r="K18" s="148"/>
    </row>
    <row r="19" spans="2:11" ht="15" customHeight="1">
      <c r="B19" s="150"/>
      <c r="C19" s="152"/>
      <c r="D19" s="151"/>
      <c r="E19" s="153" t="s">
        <v>73</v>
      </c>
      <c r="F19" s="151"/>
      <c r="G19" s="169" t="s">
        <v>1890</v>
      </c>
      <c r="H19" s="169"/>
      <c r="I19" s="169"/>
      <c r="J19" s="169"/>
      <c r="K19" s="148"/>
    </row>
    <row r="20" spans="2:11" ht="15" customHeight="1">
      <c r="B20" s="150"/>
      <c r="C20" s="152"/>
      <c r="D20" s="151"/>
      <c r="E20" s="153" t="s">
        <v>74</v>
      </c>
      <c r="F20" s="151"/>
      <c r="G20" s="169" t="s">
        <v>1891</v>
      </c>
      <c r="H20" s="169"/>
      <c r="I20" s="169"/>
      <c r="J20" s="169"/>
      <c r="K20" s="148"/>
    </row>
    <row r="21" spans="2:11" ht="15" customHeight="1">
      <c r="B21" s="150"/>
      <c r="C21" s="152"/>
      <c r="D21" s="151"/>
      <c r="E21" s="153" t="s">
        <v>1892</v>
      </c>
      <c r="F21" s="151"/>
      <c r="G21" s="169" t="s">
        <v>1893</v>
      </c>
      <c r="H21" s="169"/>
      <c r="I21" s="169"/>
      <c r="J21" s="169"/>
      <c r="K21" s="148"/>
    </row>
    <row r="22" spans="2:11" ht="15" customHeight="1">
      <c r="B22" s="150"/>
      <c r="C22" s="152"/>
      <c r="D22" s="151"/>
      <c r="E22" s="153"/>
      <c r="F22" s="151"/>
      <c r="G22" s="169" t="s">
        <v>1894</v>
      </c>
      <c r="H22" s="169"/>
      <c r="I22" s="169"/>
      <c r="J22" s="169"/>
      <c r="K22" s="148"/>
    </row>
    <row r="23" spans="2:11" ht="15" customHeight="1">
      <c r="B23" s="150"/>
      <c r="C23" s="152"/>
      <c r="D23" s="151"/>
      <c r="E23" s="153" t="s">
        <v>1895</v>
      </c>
      <c r="F23" s="151"/>
      <c r="G23" s="169" t="s">
        <v>1896</v>
      </c>
      <c r="H23" s="169"/>
      <c r="I23" s="169"/>
      <c r="J23" s="169"/>
      <c r="K23" s="148"/>
    </row>
    <row r="24" spans="2:11" ht="15" customHeight="1">
      <c r="B24" s="150"/>
      <c r="C24" s="152"/>
      <c r="D24" s="151"/>
      <c r="E24" s="153" t="s">
        <v>76</v>
      </c>
      <c r="F24" s="151"/>
      <c r="G24" s="169" t="s">
        <v>1897</v>
      </c>
      <c r="H24" s="169"/>
      <c r="I24" s="169"/>
      <c r="J24" s="169"/>
      <c r="K24" s="148"/>
    </row>
    <row r="25" spans="2:11" ht="12.75" customHeight="1">
      <c r="B25" s="150"/>
      <c r="C25" s="152"/>
      <c r="D25" s="151"/>
      <c r="E25" s="151"/>
      <c r="F25" s="151"/>
      <c r="G25" s="151"/>
      <c r="H25" s="151"/>
      <c r="I25" s="151"/>
      <c r="J25" s="151"/>
      <c r="K25" s="148"/>
    </row>
    <row r="26" spans="2:11" ht="15" customHeight="1">
      <c r="B26" s="150"/>
      <c r="C26" s="152"/>
      <c r="D26" s="169" t="s">
        <v>1898</v>
      </c>
      <c r="E26" s="169"/>
      <c r="F26" s="169"/>
      <c r="G26" s="169"/>
      <c r="H26" s="169"/>
      <c r="I26" s="169"/>
      <c r="J26" s="169"/>
      <c r="K26" s="148"/>
    </row>
    <row r="27" spans="2:11" ht="15" customHeight="1">
      <c r="B27" s="150"/>
      <c r="C27" s="152"/>
      <c r="D27" s="152"/>
      <c r="E27" s="169" t="s">
        <v>1899</v>
      </c>
      <c r="F27" s="169"/>
      <c r="G27" s="169"/>
      <c r="H27" s="169"/>
      <c r="I27" s="169"/>
      <c r="J27" s="169"/>
      <c r="K27" s="148"/>
    </row>
    <row r="28" spans="2:11" ht="15" customHeight="1">
      <c r="B28" s="150"/>
      <c r="C28" s="152"/>
      <c r="D28" s="152"/>
      <c r="E28" s="169" t="s">
        <v>1900</v>
      </c>
      <c r="F28" s="169"/>
      <c r="G28" s="169"/>
      <c r="H28" s="169"/>
      <c r="I28" s="169"/>
      <c r="J28" s="169"/>
      <c r="K28" s="148"/>
    </row>
    <row r="29" spans="2:11" ht="15" customHeight="1">
      <c r="B29" s="150"/>
      <c r="C29" s="152"/>
      <c r="D29" s="152"/>
      <c r="E29" s="169" t="s">
        <v>1901</v>
      </c>
      <c r="F29" s="169"/>
      <c r="G29" s="169"/>
      <c r="H29" s="169"/>
      <c r="I29" s="169"/>
      <c r="J29" s="169"/>
      <c r="K29" s="148"/>
    </row>
    <row r="30" spans="2:11" ht="15" customHeight="1">
      <c r="B30" s="150"/>
      <c r="C30" s="152"/>
      <c r="D30" s="169" t="s">
        <v>1902</v>
      </c>
      <c r="E30" s="169"/>
      <c r="F30" s="169"/>
      <c r="G30" s="169"/>
      <c r="H30" s="169"/>
      <c r="I30" s="169"/>
      <c r="J30" s="169"/>
      <c r="K30" s="148"/>
    </row>
    <row r="31" spans="2:11" ht="25.5" customHeight="1">
      <c r="B31" s="147"/>
      <c r="C31" s="171" t="s">
        <v>1903</v>
      </c>
      <c r="D31" s="171"/>
      <c r="E31" s="171"/>
      <c r="F31" s="171"/>
      <c r="G31" s="171"/>
      <c r="H31" s="171"/>
      <c r="I31" s="171"/>
      <c r="J31" s="171"/>
      <c r="K31" s="148"/>
    </row>
    <row r="32" spans="2:11" ht="5.25" customHeight="1">
      <c r="B32" s="147"/>
      <c r="C32" s="149"/>
      <c r="D32" s="149"/>
      <c r="E32" s="149"/>
      <c r="F32" s="149"/>
      <c r="G32" s="149"/>
      <c r="H32" s="149"/>
      <c r="I32" s="149"/>
      <c r="J32" s="149"/>
      <c r="K32" s="148"/>
    </row>
    <row r="33" spans="2:11" ht="15" customHeight="1">
      <c r="B33" s="147"/>
      <c r="C33" s="169" t="s">
        <v>1904</v>
      </c>
      <c r="D33" s="169"/>
      <c r="E33" s="169"/>
      <c r="F33" s="169"/>
      <c r="G33" s="169"/>
      <c r="H33" s="169"/>
      <c r="I33" s="169"/>
      <c r="J33" s="169"/>
      <c r="K33" s="148"/>
    </row>
    <row r="34" spans="2:11" ht="15" customHeight="1">
      <c r="B34" s="147"/>
      <c r="C34" s="169" t="s">
        <v>1905</v>
      </c>
      <c r="D34" s="169"/>
      <c r="E34" s="169"/>
      <c r="F34" s="169"/>
      <c r="G34" s="169"/>
      <c r="H34" s="169"/>
      <c r="I34" s="169"/>
      <c r="J34" s="169"/>
      <c r="K34" s="148"/>
    </row>
    <row r="35" spans="2:11" ht="12.75" customHeight="1">
      <c r="B35" s="147"/>
      <c r="C35" s="151"/>
      <c r="D35" s="151"/>
      <c r="E35" s="151"/>
      <c r="F35" s="151"/>
      <c r="G35" s="151"/>
      <c r="H35" s="151"/>
      <c r="I35" s="151"/>
      <c r="J35" s="151"/>
      <c r="K35" s="148"/>
    </row>
    <row r="36" spans="2:11" ht="15" customHeight="1">
      <c r="B36" s="147"/>
      <c r="C36" s="169" t="s">
        <v>1906</v>
      </c>
      <c r="D36" s="169"/>
      <c r="E36" s="169"/>
      <c r="F36" s="169"/>
      <c r="G36" s="169"/>
      <c r="H36" s="169"/>
      <c r="I36" s="169"/>
      <c r="J36" s="169"/>
      <c r="K36" s="148"/>
    </row>
    <row r="37" spans="2:11" ht="15" customHeight="1">
      <c r="B37" s="147"/>
      <c r="C37" s="152"/>
      <c r="D37" s="169" t="s">
        <v>1907</v>
      </c>
      <c r="E37" s="169"/>
      <c r="F37" s="169"/>
      <c r="G37" s="169"/>
      <c r="H37" s="169"/>
      <c r="I37" s="169"/>
      <c r="J37" s="169"/>
      <c r="K37" s="148"/>
    </row>
    <row r="38" spans="2:11" ht="15" customHeight="1">
      <c r="B38" s="147"/>
      <c r="C38" s="152"/>
      <c r="D38" s="169" t="s">
        <v>1908</v>
      </c>
      <c r="E38" s="169"/>
      <c r="F38" s="169"/>
      <c r="G38" s="169"/>
      <c r="H38" s="169"/>
      <c r="I38" s="169"/>
      <c r="J38" s="169"/>
      <c r="K38" s="148"/>
    </row>
    <row r="39" spans="2:11" ht="15" customHeight="1">
      <c r="B39" s="147"/>
      <c r="C39" s="152"/>
      <c r="D39" s="169" t="s">
        <v>1909</v>
      </c>
      <c r="E39" s="169"/>
      <c r="F39" s="169"/>
      <c r="G39" s="169"/>
      <c r="H39" s="169"/>
      <c r="I39" s="169"/>
      <c r="J39" s="169"/>
      <c r="K39" s="148"/>
    </row>
    <row r="40" spans="2:11" ht="15" customHeight="1">
      <c r="B40" s="147"/>
      <c r="C40" s="152"/>
      <c r="D40" s="169" t="s">
        <v>1910</v>
      </c>
      <c r="E40" s="169"/>
      <c r="F40" s="169"/>
      <c r="G40" s="169"/>
      <c r="H40" s="169"/>
      <c r="I40" s="169"/>
      <c r="J40" s="169"/>
      <c r="K40" s="148"/>
    </row>
    <row r="41" spans="2:11" ht="15" customHeight="1">
      <c r="B41" s="147"/>
      <c r="C41" s="152"/>
      <c r="D41" s="170" t="s">
        <v>1911</v>
      </c>
      <c r="E41" s="170"/>
      <c r="F41" s="170"/>
      <c r="G41" s="170"/>
      <c r="H41" s="170"/>
      <c r="I41" s="170"/>
      <c r="J41" s="170"/>
      <c r="K41" s="148"/>
    </row>
    <row r="42" spans="2:11" ht="15" customHeight="1">
      <c r="B42" s="147"/>
      <c r="C42" s="152"/>
      <c r="D42" s="169" t="s">
        <v>1912</v>
      </c>
      <c r="E42" s="169"/>
      <c r="F42" s="169"/>
      <c r="G42" s="169"/>
      <c r="H42" s="169"/>
      <c r="I42" s="169"/>
      <c r="J42" s="169"/>
      <c r="K42" s="148"/>
    </row>
    <row r="43" spans="2:11" ht="12.75" customHeight="1">
      <c r="B43" s="147"/>
      <c r="C43" s="152"/>
      <c r="D43" s="152"/>
      <c r="E43" s="154"/>
      <c r="F43" s="152"/>
      <c r="G43" s="152"/>
      <c r="H43" s="152"/>
      <c r="I43" s="152"/>
      <c r="J43" s="152"/>
      <c r="K43" s="148"/>
    </row>
    <row r="44" spans="2:11" ht="15" customHeight="1">
      <c r="B44" s="147"/>
      <c r="C44" s="152"/>
      <c r="D44" s="169" t="s">
        <v>1913</v>
      </c>
      <c r="E44" s="169"/>
      <c r="F44" s="169"/>
      <c r="G44" s="169"/>
      <c r="H44" s="169"/>
      <c r="I44" s="169"/>
      <c r="J44" s="169"/>
      <c r="K44" s="148"/>
    </row>
    <row r="45" spans="2:11" ht="15" customHeight="1">
      <c r="B45" s="147"/>
      <c r="C45" s="152"/>
      <c r="D45" s="170" t="s">
        <v>1914</v>
      </c>
      <c r="E45" s="170"/>
      <c r="F45" s="170"/>
      <c r="G45" s="170"/>
      <c r="H45" s="170"/>
      <c r="I45" s="170"/>
      <c r="J45" s="170"/>
      <c r="K45" s="148"/>
    </row>
    <row r="46" spans="2:11" ht="15" customHeight="1">
      <c r="B46" s="147"/>
      <c r="C46" s="152"/>
      <c r="D46" s="169" t="s">
        <v>1915</v>
      </c>
      <c r="E46" s="169"/>
      <c r="F46" s="169"/>
      <c r="G46" s="169"/>
      <c r="H46" s="169"/>
      <c r="I46" s="169"/>
      <c r="J46" s="169"/>
      <c r="K46" s="148"/>
    </row>
    <row r="47" spans="2:11" ht="15" customHeight="1">
      <c r="B47" s="147"/>
      <c r="C47" s="152"/>
      <c r="D47" s="169" t="s">
        <v>1916</v>
      </c>
      <c r="E47" s="169"/>
      <c r="F47" s="169"/>
      <c r="G47" s="169"/>
      <c r="H47" s="169"/>
      <c r="I47" s="169"/>
      <c r="J47" s="169"/>
      <c r="K47" s="148"/>
    </row>
    <row r="48" spans="2:11" ht="15" customHeight="1">
      <c r="B48" s="147"/>
      <c r="C48" s="152"/>
      <c r="D48" s="169" t="s">
        <v>1917</v>
      </c>
      <c r="E48" s="169"/>
      <c r="F48" s="169"/>
      <c r="G48" s="169"/>
      <c r="H48" s="169"/>
      <c r="I48" s="169"/>
      <c r="J48" s="169"/>
      <c r="K48" s="148"/>
    </row>
    <row r="49" spans="2:11" ht="15" customHeight="1">
      <c r="B49" s="147"/>
      <c r="C49" s="152"/>
      <c r="D49" s="169" t="s">
        <v>1918</v>
      </c>
      <c r="E49" s="169"/>
      <c r="F49" s="169"/>
      <c r="G49" s="169"/>
      <c r="H49" s="169"/>
      <c r="I49" s="169"/>
      <c r="J49" s="169"/>
      <c r="K49" s="148"/>
    </row>
    <row r="50" spans="2:11" ht="12.75" customHeight="1">
      <c r="B50" s="155"/>
      <c r="C50" s="156"/>
      <c r="D50" s="156"/>
      <c r="E50" s="156"/>
      <c r="F50" s="156"/>
      <c r="G50" s="156"/>
      <c r="H50" s="156"/>
      <c r="I50" s="156"/>
      <c r="J50" s="156"/>
      <c r="K50" s="157"/>
    </row>
    <row r="51" spans="2:11" ht="18.75" customHeight="1">
      <c r="B51" s="158"/>
      <c r="C51" s="158"/>
      <c r="D51" s="158"/>
      <c r="E51" s="158"/>
      <c r="F51" s="158"/>
      <c r="G51" s="158"/>
      <c r="H51" s="158"/>
      <c r="I51" s="158"/>
      <c r="J51" s="158"/>
      <c r="K51" s="159"/>
    </row>
    <row r="52" ht="18.75" customHeight="1"/>
    <row r="53" ht="18.75" customHeight="1"/>
    <row r="54" ht="18.75" customHeight="1"/>
    <row r="55" ht="7.5" customHeight="1"/>
    <row r="56" ht="45" customHeight="1"/>
    <row r="57" ht="17.25" customHeight="1"/>
    <row r="58" ht="17.25" customHeight="1"/>
    <row r="59" ht="5.2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8.75" customHeight="1"/>
    <row r="76" ht="18.75" customHeight="1"/>
    <row r="77" ht="7.5" customHeight="1"/>
    <row r="78" ht="45" customHeight="1"/>
    <row r="79" ht="17.25" customHeight="1"/>
    <row r="80" ht="17.25" customHeight="1"/>
    <row r="81" ht="5.2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8.75" customHeight="1"/>
    <row r="94" ht="18.75" customHeight="1"/>
    <row r="95" ht="7.5" customHeight="1"/>
    <row r="96" ht="45" customHeight="1"/>
    <row r="97" ht="17.25" customHeight="1"/>
    <row r="98" ht="17.25" customHeight="1"/>
    <row r="99" ht="5.2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8.75" customHeight="1"/>
    <row r="119" ht="18.75" customHeight="1"/>
    <row r="121" ht="21" customHeight="1"/>
    <row r="122" ht="25.5" customHeight="1"/>
    <row r="123" ht="5.2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2.75" customHeight="1"/>
  </sheetData>
  <mergeCells count="40">
    <mergeCell ref="D10:J10"/>
    <mergeCell ref="C3:J3"/>
    <mergeCell ref="C4:J4"/>
    <mergeCell ref="D6:J6"/>
    <mergeCell ref="D7:J7"/>
    <mergeCell ref="D9:J9"/>
    <mergeCell ref="G23:J23"/>
    <mergeCell ref="D12:J12"/>
    <mergeCell ref="D13:J13"/>
    <mergeCell ref="D14:J14"/>
    <mergeCell ref="G15:J15"/>
    <mergeCell ref="G16:J16"/>
    <mergeCell ref="G17:J17"/>
    <mergeCell ref="G18:J18"/>
    <mergeCell ref="G19:J19"/>
    <mergeCell ref="G20:J20"/>
    <mergeCell ref="G21:J21"/>
    <mergeCell ref="G22:J22"/>
    <mergeCell ref="D38:J38"/>
    <mergeCell ref="G24:J24"/>
    <mergeCell ref="D26:J26"/>
    <mergeCell ref="E27:J27"/>
    <mergeCell ref="E28:J28"/>
    <mergeCell ref="E29:J29"/>
    <mergeCell ref="D30:J30"/>
    <mergeCell ref="C31:J31"/>
    <mergeCell ref="C33:J33"/>
    <mergeCell ref="C34:J34"/>
    <mergeCell ref="C36:J36"/>
    <mergeCell ref="D37:J37"/>
    <mergeCell ref="D46:J46"/>
    <mergeCell ref="D47:J47"/>
    <mergeCell ref="D48:J48"/>
    <mergeCell ref="D49:J49"/>
    <mergeCell ref="D39:J39"/>
    <mergeCell ref="D40:J40"/>
    <mergeCell ref="D41:J41"/>
    <mergeCell ref="D42:J42"/>
    <mergeCell ref="D44:J44"/>
    <mergeCell ref="D45:J4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DESKTOP-993EGGM\Pavel</dc:creator>
  <cp:keywords/>
  <dc:description/>
  <cp:lastModifiedBy>Pavel</cp:lastModifiedBy>
  <dcterms:created xsi:type="dcterms:W3CDTF">2019-06-10T13:55:28Z</dcterms:created>
  <dcterms:modified xsi:type="dcterms:W3CDTF">2019-06-10T14:20:03Z</dcterms:modified>
  <cp:category/>
  <cp:version/>
  <cp:contentType/>
  <cp:contentStatus/>
</cp:coreProperties>
</file>