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utoCAD_data\AAA_PRAC\vos_24\pp_nas_DPS\ro\export\"/>
    </mc:Choice>
  </mc:AlternateContent>
  <xr:revisionPtr revIDLastSave="0" documentId="13_ncr:1_{E9180943-761C-42A3-AAC2-5902FA8ABF73}" xr6:coauthVersionLast="47" xr6:coauthVersionMax="47" xr10:uidLastSave="{00000000-0000-0000-0000-000000000000}"/>
  <workbookProtection workbookAlgorithmName="SHA-512" workbookHashValue="lQHuxLpKNUFGj7dsk+zZ4Erd3UIrJoEWm64/ybMQYZDDTXbO06ZZCHAYHC/KYLlAfg6As6GSJ1auuLRSM1M7PA==" workbookSaltValue="v2NV4gYoFgiAvw4vp7SojQ==" workbookSpinCount="100000" lockStructure="1"/>
  <bookViews>
    <workbookView xWindow="28680" yWindow="-120" windowWidth="29040" windowHeight="15720" xr2:uid="{2C38698D-B186-4444-B1A4-C0280F432A38}"/>
  </bookViews>
  <sheets>
    <sheet name="Rekapitulace" sheetId="3" r:id="rId1"/>
    <sheet name="Rozpočet" sheetId="2" r:id="rId2"/>
    <sheet name="Parametry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9" i="3"/>
  <c r="C11" i="3" s="1"/>
  <c r="C6" i="3"/>
  <c r="C5" i="3"/>
  <c r="C8" i="3" s="1"/>
  <c r="C4" i="3"/>
  <c r="C7" i="3" s="1"/>
  <c r="C12" i="3" s="1"/>
  <c r="B4" i="3"/>
  <c r="B7" i="3" s="1"/>
  <c r="B3" i="3"/>
  <c r="L4" i="2"/>
  <c r="L3" i="2"/>
  <c r="L2" i="2"/>
  <c r="L1" i="2"/>
  <c r="I263" i="2"/>
  <c r="H263" i="2"/>
  <c r="I262" i="2"/>
  <c r="G262" i="2"/>
  <c r="E262" i="2"/>
  <c r="I261" i="2"/>
  <c r="H261" i="2"/>
  <c r="G261" i="2"/>
  <c r="E261" i="2"/>
  <c r="I259" i="2"/>
  <c r="H259" i="2"/>
  <c r="G259" i="2"/>
  <c r="E259" i="2"/>
  <c r="I257" i="2"/>
  <c r="H257" i="2"/>
  <c r="G257" i="2"/>
  <c r="E257" i="2"/>
  <c r="I255" i="2"/>
  <c r="H255" i="2"/>
  <c r="G255" i="2"/>
  <c r="E255" i="2"/>
  <c r="G252" i="2"/>
  <c r="H251" i="2"/>
  <c r="E251" i="2"/>
  <c r="E252" i="2" s="1"/>
  <c r="I250" i="2"/>
  <c r="H250" i="2"/>
  <c r="G250" i="2"/>
  <c r="E250" i="2"/>
  <c r="I247" i="2"/>
  <c r="H247" i="2"/>
  <c r="G247" i="2"/>
  <c r="E247" i="2"/>
  <c r="I245" i="2"/>
  <c r="H245" i="2"/>
  <c r="G245" i="2"/>
  <c r="E245" i="2"/>
  <c r="I244" i="2"/>
  <c r="H244" i="2"/>
  <c r="G244" i="2"/>
  <c r="E244" i="2"/>
  <c r="I243" i="2"/>
  <c r="H243" i="2"/>
  <c r="G243" i="2"/>
  <c r="E243" i="2"/>
  <c r="I242" i="2"/>
  <c r="H242" i="2"/>
  <c r="G242" i="2"/>
  <c r="E242" i="2"/>
  <c r="I241" i="2"/>
  <c r="H241" i="2"/>
  <c r="G241" i="2"/>
  <c r="E241" i="2"/>
  <c r="I239" i="2"/>
  <c r="H239" i="2"/>
  <c r="G239" i="2"/>
  <c r="E239" i="2"/>
  <c r="I238" i="2"/>
  <c r="H238" i="2"/>
  <c r="G238" i="2"/>
  <c r="E238" i="2"/>
  <c r="I237" i="2"/>
  <c r="H237" i="2"/>
  <c r="G237" i="2"/>
  <c r="E237" i="2"/>
  <c r="I236" i="2"/>
  <c r="H236" i="2"/>
  <c r="G236" i="2"/>
  <c r="E236" i="2"/>
  <c r="I235" i="2"/>
  <c r="H235" i="2"/>
  <c r="G235" i="2"/>
  <c r="E235" i="2"/>
  <c r="I234" i="2"/>
  <c r="H234" i="2"/>
  <c r="G234" i="2"/>
  <c r="E234" i="2"/>
  <c r="I233" i="2"/>
  <c r="H233" i="2"/>
  <c r="G233" i="2"/>
  <c r="E233" i="2"/>
  <c r="I232" i="2"/>
  <c r="H232" i="2"/>
  <c r="G232" i="2"/>
  <c r="E232" i="2"/>
  <c r="I231" i="2"/>
  <c r="H231" i="2"/>
  <c r="G231" i="2"/>
  <c r="E231" i="2"/>
  <c r="I230" i="2"/>
  <c r="H230" i="2"/>
  <c r="G230" i="2"/>
  <c r="E230" i="2"/>
  <c r="I229" i="2"/>
  <c r="H229" i="2"/>
  <c r="G229" i="2"/>
  <c r="E229" i="2"/>
  <c r="I228" i="2"/>
  <c r="H228" i="2"/>
  <c r="G228" i="2"/>
  <c r="E228" i="2"/>
  <c r="I227" i="2"/>
  <c r="H227" i="2"/>
  <c r="G227" i="2"/>
  <c r="E227" i="2"/>
  <c r="I225" i="2"/>
  <c r="H225" i="2"/>
  <c r="G225" i="2"/>
  <c r="E225" i="2"/>
  <c r="I224" i="2"/>
  <c r="H224" i="2"/>
  <c r="G224" i="2"/>
  <c r="E224" i="2"/>
  <c r="I223" i="2"/>
  <c r="H223" i="2"/>
  <c r="G223" i="2"/>
  <c r="E223" i="2"/>
  <c r="I222" i="2"/>
  <c r="H222" i="2"/>
  <c r="G222" i="2"/>
  <c r="E222" i="2"/>
  <c r="I220" i="2"/>
  <c r="H220" i="2"/>
  <c r="G220" i="2"/>
  <c r="E220" i="2"/>
  <c r="I219" i="2"/>
  <c r="H219" i="2"/>
  <c r="G219" i="2"/>
  <c r="E219" i="2"/>
  <c r="I218" i="2"/>
  <c r="H218" i="2"/>
  <c r="G218" i="2"/>
  <c r="E218" i="2"/>
  <c r="I217" i="2"/>
  <c r="H217" i="2"/>
  <c r="G217" i="2"/>
  <c r="E217" i="2"/>
  <c r="I216" i="2"/>
  <c r="H216" i="2"/>
  <c r="G216" i="2"/>
  <c r="E216" i="2"/>
  <c r="I215" i="2"/>
  <c r="H215" i="2"/>
  <c r="G215" i="2"/>
  <c r="E215" i="2"/>
  <c r="I214" i="2"/>
  <c r="H214" i="2"/>
  <c r="G214" i="2"/>
  <c r="E214" i="2"/>
  <c r="I213" i="2"/>
  <c r="H213" i="2"/>
  <c r="G213" i="2"/>
  <c r="E213" i="2"/>
  <c r="I212" i="2"/>
  <c r="H212" i="2"/>
  <c r="G212" i="2"/>
  <c r="E212" i="2"/>
  <c r="I211" i="2"/>
  <c r="H211" i="2"/>
  <c r="G211" i="2"/>
  <c r="E211" i="2"/>
  <c r="I210" i="2"/>
  <c r="H210" i="2"/>
  <c r="G210" i="2"/>
  <c r="E210" i="2"/>
  <c r="I209" i="2"/>
  <c r="H209" i="2"/>
  <c r="G209" i="2"/>
  <c r="E209" i="2"/>
  <c r="I207" i="2"/>
  <c r="H207" i="2"/>
  <c r="G207" i="2"/>
  <c r="E207" i="2"/>
  <c r="I206" i="2"/>
  <c r="H206" i="2"/>
  <c r="G206" i="2"/>
  <c r="E206" i="2"/>
  <c r="I205" i="2"/>
  <c r="H205" i="2"/>
  <c r="G205" i="2"/>
  <c r="E205" i="2"/>
  <c r="I204" i="2"/>
  <c r="H204" i="2"/>
  <c r="G204" i="2"/>
  <c r="E204" i="2"/>
  <c r="I202" i="2"/>
  <c r="H202" i="2"/>
  <c r="G202" i="2"/>
  <c r="E202" i="2"/>
  <c r="I200" i="2"/>
  <c r="H200" i="2"/>
  <c r="G200" i="2"/>
  <c r="E200" i="2"/>
  <c r="I199" i="2"/>
  <c r="H199" i="2"/>
  <c r="G199" i="2"/>
  <c r="E199" i="2"/>
  <c r="I198" i="2"/>
  <c r="H198" i="2"/>
  <c r="G198" i="2"/>
  <c r="E198" i="2"/>
  <c r="I196" i="2"/>
  <c r="H196" i="2"/>
  <c r="G196" i="2"/>
  <c r="E196" i="2"/>
  <c r="I195" i="2"/>
  <c r="H195" i="2"/>
  <c r="G195" i="2"/>
  <c r="E195" i="2"/>
  <c r="I193" i="2"/>
  <c r="H193" i="2"/>
  <c r="G193" i="2"/>
  <c r="E193" i="2"/>
  <c r="I191" i="2"/>
  <c r="H191" i="2"/>
  <c r="G191" i="2"/>
  <c r="E191" i="2"/>
  <c r="I189" i="2"/>
  <c r="H189" i="2"/>
  <c r="G189" i="2"/>
  <c r="E189" i="2"/>
  <c r="I187" i="2"/>
  <c r="H187" i="2"/>
  <c r="G187" i="2"/>
  <c r="E187" i="2"/>
  <c r="I186" i="2"/>
  <c r="H186" i="2"/>
  <c r="G186" i="2"/>
  <c r="E186" i="2"/>
  <c r="I185" i="2"/>
  <c r="H185" i="2"/>
  <c r="G185" i="2"/>
  <c r="E185" i="2"/>
  <c r="I183" i="2"/>
  <c r="H183" i="2"/>
  <c r="G183" i="2"/>
  <c r="E183" i="2"/>
  <c r="I181" i="2"/>
  <c r="H181" i="2"/>
  <c r="G181" i="2"/>
  <c r="E181" i="2"/>
  <c r="I179" i="2"/>
  <c r="H179" i="2"/>
  <c r="G179" i="2"/>
  <c r="E179" i="2"/>
  <c r="I178" i="2"/>
  <c r="H178" i="2"/>
  <c r="G178" i="2"/>
  <c r="E178" i="2"/>
  <c r="I177" i="2"/>
  <c r="H177" i="2"/>
  <c r="G177" i="2"/>
  <c r="E177" i="2"/>
  <c r="I176" i="2"/>
  <c r="H176" i="2"/>
  <c r="G176" i="2"/>
  <c r="E176" i="2"/>
  <c r="I174" i="2"/>
  <c r="H174" i="2"/>
  <c r="G174" i="2"/>
  <c r="E174" i="2"/>
  <c r="I173" i="2"/>
  <c r="H173" i="2"/>
  <c r="G173" i="2"/>
  <c r="E173" i="2"/>
  <c r="I172" i="2"/>
  <c r="H172" i="2"/>
  <c r="G172" i="2"/>
  <c r="E172" i="2"/>
  <c r="I171" i="2"/>
  <c r="H171" i="2"/>
  <c r="G171" i="2"/>
  <c r="E171" i="2"/>
  <c r="I169" i="2"/>
  <c r="H169" i="2"/>
  <c r="G169" i="2"/>
  <c r="E169" i="2"/>
  <c r="I168" i="2"/>
  <c r="H168" i="2"/>
  <c r="G168" i="2"/>
  <c r="E168" i="2"/>
  <c r="I167" i="2"/>
  <c r="H167" i="2"/>
  <c r="G167" i="2"/>
  <c r="E167" i="2"/>
  <c r="I165" i="2"/>
  <c r="H165" i="2"/>
  <c r="G165" i="2"/>
  <c r="E165" i="2"/>
  <c r="I163" i="2"/>
  <c r="H163" i="2"/>
  <c r="G163" i="2"/>
  <c r="E163" i="2"/>
  <c r="I162" i="2"/>
  <c r="H162" i="2"/>
  <c r="G162" i="2"/>
  <c r="E162" i="2"/>
  <c r="I161" i="2"/>
  <c r="H161" i="2"/>
  <c r="G161" i="2"/>
  <c r="E161" i="2"/>
  <c r="I160" i="2"/>
  <c r="H160" i="2"/>
  <c r="G160" i="2"/>
  <c r="E160" i="2"/>
  <c r="I159" i="2"/>
  <c r="H159" i="2"/>
  <c r="G159" i="2"/>
  <c r="E159" i="2"/>
  <c r="I158" i="2"/>
  <c r="H158" i="2"/>
  <c r="G158" i="2"/>
  <c r="E158" i="2"/>
  <c r="I157" i="2"/>
  <c r="H157" i="2"/>
  <c r="G157" i="2"/>
  <c r="E157" i="2"/>
  <c r="I156" i="2"/>
  <c r="H156" i="2"/>
  <c r="G156" i="2"/>
  <c r="E156" i="2"/>
  <c r="I155" i="2"/>
  <c r="H155" i="2"/>
  <c r="G155" i="2"/>
  <c r="E155" i="2"/>
  <c r="I153" i="2"/>
  <c r="H153" i="2"/>
  <c r="G153" i="2"/>
  <c r="E153" i="2"/>
  <c r="I152" i="2"/>
  <c r="H152" i="2"/>
  <c r="G152" i="2"/>
  <c r="E152" i="2"/>
  <c r="I150" i="2"/>
  <c r="H150" i="2"/>
  <c r="G150" i="2"/>
  <c r="E150" i="2"/>
  <c r="I149" i="2"/>
  <c r="H149" i="2"/>
  <c r="G149" i="2"/>
  <c r="E149" i="2"/>
  <c r="I148" i="2"/>
  <c r="H148" i="2"/>
  <c r="G148" i="2"/>
  <c r="E148" i="2"/>
  <c r="I147" i="2"/>
  <c r="H147" i="2"/>
  <c r="G147" i="2"/>
  <c r="E147" i="2"/>
  <c r="I146" i="2"/>
  <c r="H146" i="2"/>
  <c r="G146" i="2"/>
  <c r="E146" i="2"/>
  <c r="I145" i="2"/>
  <c r="H145" i="2"/>
  <c r="G145" i="2"/>
  <c r="E145" i="2"/>
  <c r="I144" i="2"/>
  <c r="H144" i="2"/>
  <c r="G144" i="2"/>
  <c r="E144" i="2"/>
  <c r="I142" i="2"/>
  <c r="H142" i="2"/>
  <c r="G142" i="2"/>
  <c r="E142" i="2"/>
  <c r="I140" i="2"/>
  <c r="H140" i="2"/>
  <c r="G140" i="2"/>
  <c r="E140" i="2"/>
  <c r="I139" i="2"/>
  <c r="H139" i="2"/>
  <c r="G139" i="2"/>
  <c r="E139" i="2"/>
  <c r="I138" i="2"/>
  <c r="H138" i="2"/>
  <c r="G138" i="2"/>
  <c r="E138" i="2"/>
  <c r="I137" i="2"/>
  <c r="H137" i="2"/>
  <c r="G137" i="2"/>
  <c r="E137" i="2"/>
  <c r="I136" i="2"/>
  <c r="H136" i="2"/>
  <c r="G136" i="2"/>
  <c r="E136" i="2"/>
  <c r="I135" i="2"/>
  <c r="H135" i="2"/>
  <c r="G135" i="2"/>
  <c r="E135" i="2"/>
  <c r="I134" i="2"/>
  <c r="H134" i="2"/>
  <c r="G134" i="2"/>
  <c r="E134" i="2"/>
  <c r="I133" i="2"/>
  <c r="H133" i="2"/>
  <c r="G133" i="2"/>
  <c r="E133" i="2"/>
  <c r="I132" i="2"/>
  <c r="H132" i="2"/>
  <c r="G132" i="2"/>
  <c r="E132" i="2"/>
  <c r="I131" i="2"/>
  <c r="H131" i="2"/>
  <c r="G131" i="2"/>
  <c r="E131" i="2"/>
  <c r="I130" i="2"/>
  <c r="H130" i="2"/>
  <c r="G130" i="2"/>
  <c r="E130" i="2"/>
  <c r="I127" i="2"/>
  <c r="G127" i="2"/>
  <c r="E127" i="2"/>
  <c r="I126" i="2"/>
  <c r="H126" i="2"/>
  <c r="G126" i="2"/>
  <c r="E126" i="2"/>
  <c r="D126" i="2"/>
  <c r="I125" i="2"/>
  <c r="H125" i="2"/>
  <c r="G125" i="2"/>
  <c r="E125" i="2"/>
  <c r="D125" i="2"/>
  <c r="I124" i="2"/>
  <c r="H124" i="2"/>
  <c r="G124" i="2"/>
  <c r="E124" i="2"/>
  <c r="D124" i="2"/>
  <c r="I123" i="2"/>
  <c r="H123" i="2"/>
  <c r="G123" i="2"/>
  <c r="E123" i="2"/>
  <c r="D123" i="2"/>
  <c r="I122" i="2"/>
  <c r="H122" i="2"/>
  <c r="G122" i="2"/>
  <c r="E122" i="2"/>
  <c r="D122" i="2"/>
  <c r="I121" i="2"/>
  <c r="H121" i="2"/>
  <c r="G121" i="2"/>
  <c r="E121" i="2"/>
  <c r="I119" i="2"/>
  <c r="G119" i="2"/>
  <c r="E119" i="2"/>
  <c r="I118" i="2"/>
  <c r="H118" i="2"/>
  <c r="G118" i="2"/>
  <c r="E118" i="2"/>
  <c r="I117" i="2"/>
  <c r="H117" i="2"/>
  <c r="G117" i="2"/>
  <c r="E117" i="2"/>
  <c r="I116" i="2"/>
  <c r="H116" i="2"/>
  <c r="G116" i="2"/>
  <c r="E116" i="2"/>
  <c r="I115" i="2"/>
  <c r="H115" i="2"/>
  <c r="G115" i="2"/>
  <c r="E115" i="2"/>
  <c r="I114" i="2"/>
  <c r="H114" i="2"/>
  <c r="G114" i="2"/>
  <c r="E114" i="2"/>
  <c r="I113" i="2"/>
  <c r="H113" i="2"/>
  <c r="G113" i="2"/>
  <c r="E113" i="2"/>
  <c r="I112" i="2"/>
  <c r="H112" i="2"/>
  <c r="G112" i="2"/>
  <c r="E112" i="2"/>
  <c r="I111" i="2"/>
  <c r="H111" i="2"/>
  <c r="G111" i="2"/>
  <c r="E111" i="2"/>
  <c r="I110" i="2"/>
  <c r="H110" i="2"/>
  <c r="G110" i="2"/>
  <c r="E110" i="2"/>
  <c r="I109" i="2"/>
  <c r="H109" i="2"/>
  <c r="G109" i="2"/>
  <c r="E109" i="2"/>
  <c r="I108" i="2"/>
  <c r="H108" i="2"/>
  <c r="G108" i="2"/>
  <c r="E108" i="2"/>
  <c r="I107" i="2"/>
  <c r="H107" i="2"/>
  <c r="G107" i="2"/>
  <c r="E107" i="2"/>
  <c r="I106" i="2"/>
  <c r="H106" i="2"/>
  <c r="G106" i="2"/>
  <c r="E106" i="2"/>
  <c r="I105" i="2"/>
  <c r="H105" i="2"/>
  <c r="G105" i="2"/>
  <c r="E105" i="2"/>
  <c r="I104" i="2"/>
  <c r="H104" i="2"/>
  <c r="G104" i="2"/>
  <c r="E104" i="2"/>
  <c r="I103" i="2"/>
  <c r="H103" i="2"/>
  <c r="G103" i="2"/>
  <c r="E103" i="2"/>
  <c r="I102" i="2"/>
  <c r="H102" i="2"/>
  <c r="G102" i="2"/>
  <c r="E102" i="2"/>
  <c r="I101" i="2"/>
  <c r="H101" i="2"/>
  <c r="G101" i="2"/>
  <c r="E101" i="2"/>
  <c r="I100" i="2"/>
  <c r="H100" i="2"/>
  <c r="G100" i="2"/>
  <c r="E100" i="2"/>
  <c r="I99" i="2"/>
  <c r="H99" i="2"/>
  <c r="G99" i="2"/>
  <c r="E99" i="2"/>
  <c r="I98" i="2"/>
  <c r="H98" i="2"/>
  <c r="G98" i="2"/>
  <c r="E98" i="2"/>
  <c r="I97" i="2"/>
  <c r="H97" i="2"/>
  <c r="G97" i="2"/>
  <c r="E97" i="2"/>
  <c r="I96" i="2"/>
  <c r="H96" i="2"/>
  <c r="G96" i="2"/>
  <c r="E96" i="2"/>
  <c r="I95" i="2"/>
  <c r="H95" i="2"/>
  <c r="G95" i="2"/>
  <c r="E95" i="2"/>
  <c r="I94" i="2"/>
  <c r="H94" i="2"/>
  <c r="G94" i="2"/>
  <c r="E94" i="2"/>
  <c r="I93" i="2"/>
  <c r="H93" i="2"/>
  <c r="G93" i="2"/>
  <c r="E93" i="2"/>
  <c r="I91" i="2"/>
  <c r="G91" i="2"/>
  <c r="E91" i="2"/>
  <c r="I90" i="2"/>
  <c r="H90" i="2"/>
  <c r="G90" i="2"/>
  <c r="E90" i="2"/>
  <c r="I89" i="2"/>
  <c r="H89" i="2"/>
  <c r="G89" i="2"/>
  <c r="E89" i="2"/>
  <c r="I88" i="2"/>
  <c r="H88" i="2"/>
  <c r="G88" i="2"/>
  <c r="E88" i="2"/>
  <c r="I87" i="2"/>
  <c r="H87" i="2"/>
  <c r="G87" i="2"/>
  <c r="E87" i="2"/>
  <c r="I86" i="2"/>
  <c r="H86" i="2"/>
  <c r="G86" i="2"/>
  <c r="E86" i="2"/>
  <c r="I85" i="2"/>
  <c r="H85" i="2"/>
  <c r="G85" i="2"/>
  <c r="E85" i="2"/>
  <c r="I84" i="2"/>
  <c r="H84" i="2"/>
  <c r="G84" i="2"/>
  <c r="E84" i="2"/>
  <c r="I83" i="2"/>
  <c r="H83" i="2"/>
  <c r="G83" i="2"/>
  <c r="E83" i="2"/>
  <c r="I82" i="2"/>
  <c r="H82" i="2"/>
  <c r="G82" i="2"/>
  <c r="E82" i="2"/>
  <c r="I81" i="2"/>
  <c r="H81" i="2"/>
  <c r="G81" i="2"/>
  <c r="E81" i="2"/>
  <c r="I80" i="2"/>
  <c r="H80" i="2"/>
  <c r="G80" i="2"/>
  <c r="E80" i="2"/>
  <c r="I79" i="2"/>
  <c r="H79" i="2"/>
  <c r="G79" i="2"/>
  <c r="E79" i="2"/>
  <c r="I78" i="2"/>
  <c r="H78" i="2"/>
  <c r="G78" i="2"/>
  <c r="E78" i="2"/>
  <c r="I77" i="2"/>
  <c r="H77" i="2"/>
  <c r="G77" i="2"/>
  <c r="E77" i="2"/>
  <c r="I76" i="2"/>
  <c r="H76" i="2"/>
  <c r="G76" i="2"/>
  <c r="E76" i="2"/>
  <c r="I75" i="2"/>
  <c r="H75" i="2"/>
  <c r="G75" i="2"/>
  <c r="E75" i="2"/>
  <c r="I74" i="2"/>
  <c r="H74" i="2"/>
  <c r="G74" i="2"/>
  <c r="E74" i="2"/>
  <c r="I72" i="2"/>
  <c r="G72" i="2"/>
  <c r="E72" i="2"/>
  <c r="I71" i="2"/>
  <c r="H71" i="2"/>
  <c r="G71" i="2"/>
  <c r="E71" i="2"/>
  <c r="I70" i="2"/>
  <c r="H70" i="2"/>
  <c r="G70" i="2"/>
  <c r="E70" i="2"/>
  <c r="I69" i="2"/>
  <c r="H69" i="2"/>
  <c r="G69" i="2"/>
  <c r="E69" i="2"/>
  <c r="I68" i="2"/>
  <c r="H68" i="2"/>
  <c r="G68" i="2"/>
  <c r="E68" i="2"/>
  <c r="I67" i="2"/>
  <c r="H67" i="2"/>
  <c r="G67" i="2"/>
  <c r="E67" i="2"/>
  <c r="I66" i="2"/>
  <c r="H66" i="2"/>
  <c r="G66" i="2"/>
  <c r="E66" i="2"/>
  <c r="I65" i="2"/>
  <c r="H65" i="2"/>
  <c r="G65" i="2"/>
  <c r="E65" i="2"/>
  <c r="I64" i="2"/>
  <c r="H64" i="2"/>
  <c r="G64" i="2"/>
  <c r="E64" i="2"/>
  <c r="I63" i="2"/>
  <c r="H63" i="2"/>
  <c r="G63" i="2"/>
  <c r="E63" i="2"/>
  <c r="I62" i="2"/>
  <c r="H62" i="2"/>
  <c r="G62" i="2"/>
  <c r="E62" i="2"/>
  <c r="I61" i="2"/>
  <c r="H61" i="2"/>
  <c r="G61" i="2"/>
  <c r="E61" i="2"/>
  <c r="I60" i="2"/>
  <c r="H60" i="2"/>
  <c r="G60" i="2"/>
  <c r="E60" i="2"/>
  <c r="I59" i="2"/>
  <c r="H59" i="2"/>
  <c r="G59" i="2"/>
  <c r="E59" i="2"/>
  <c r="I58" i="2"/>
  <c r="H58" i="2"/>
  <c r="G58" i="2"/>
  <c r="E58" i="2"/>
  <c r="I56" i="2"/>
  <c r="G56" i="2"/>
  <c r="E56" i="2"/>
  <c r="I55" i="2"/>
  <c r="H55" i="2"/>
  <c r="G55" i="2"/>
  <c r="E55" i="2"/>
  <c r="I54" i="2"/>
  <c r="H54" i="2"/>
  <c r="G54" i="2"/>
  <c r="E54" i="2"/>
  <c r="I53" i="2"/>
  <c r="H53" i="2"/>
  <c r="G53" i="2"/>
  <c r="E53" i="2"/>
  <c r="I52" i="2"/>
  <c r="H52" i="2"/>
  <c r="G52" i="2"/>
  <c r="E52" i="2"/>
  <c r="I51" i="2"/>
  <c r="H51" i="2"/>
  <c r="G51" i="2"/>
  <c r="E51" i="2"/>
  <c r="I50" i="2"/>
  <c r="H50" i="2"/>
  <c r="G50" i="2"/>
  <c r="E50" i="2"/>
  <c r="I49" i="2"/>
  <c r="H49" i="2"/>
  <c r="G49" i="2"/>
  <c r="E49" i="2"/>
  <c r="I48" i="2"/>
  <c r="H48" i="2"/>
  <c r="G48" i="2"/>
  <c r="E48" i="2"/>
  <c r="I47" i="2"/>
  <c r="H47" i="2"/>
  <c r="G47" i="2"/>
  <c r="E47" i="2"/>
  <c r="I46" i="2"/>
  <c r="H46" i="2"/>
  <c r="G46" i="2"/>
  <c r="E46" i="2"/>
  <c r="I45" i="2"/>
  <c r="H45" i="2"/>
  <c r="G45" i="2"/>
  <c r="E45" i="2"/>
  <c r="I44" i="2"/>
  <c r="H44" i="2"/>
  <c r="G44" i="2"/>
  <c r="E44" i="2"/>
  <c r="I43" i="2"/>
  <c r="H43" i="2"/>
  <c r="G43" i="2"/>
  <c r="E43" i="2"/>
  <c r="I42" i="2"/>
  <c r="H42" i="2"/>
  <c r="G42" i="2"/>
  <c r="E42" i="2"/>
  <c r="I41" i="2"/>
  <c r="H41" i="2"/>
  <c r="G41" i="2"/>
  <c r="E41" i="2"/>
  <c r="I40" i="2"/>
  <c r="H40" i="2"/>
  <c r="G40" i="2"/>
  <c r="E40" i="2"/>
  <c r="I39" i="2"/>
  <c r="H39" i="2"/>
  <c r="G39" i="2"/>
  <c r="E39" i="2"/>
  <c r="I37" i="2"/>
  <c r="G37" i="2"/>
  <c r="E37" i="2"/>
  <c r="I36" i="2"/>
  <c r="H36" i="2"/>
  <c r="G36" i="2"/>
  <c r="E36" i="2"/>
  <c r="I35" i="2"/>
  <c r="H35" i="2"/>
  <c r="G35" i="2"/>
  <c r="E35" i="2"/>
  <c r="I34" i="2"/>
  <c r="H34" i="2"/>
  <c r="G34" i="2"/>
  <c r="E34" i="2"/>
  <c r="I33" i="2"/>
  <c r="H33" i="2"/>
  <c r="G33" i="2"/>
  <c r="E33" i="2"/>
  <c r="I32" i="2"/>
  <c r="H32" i="2"/>
  <c r="G32" i="2"/>
  <c r="E32" i="2"/>
  <c r="I31" i="2"/>
  <c r="H31" i="2"/>
  <c r="G31" i="2"/>
  <c r="E31" i="2"/>
  <c r="I30" i="2"/>
  <c r="H30" i="2"/>
  <c r="G30" i="2"/>
  <c r="E30" i="2"/>
  <c r="I29" i="2"/>
  <c r="H29" i="2"/>
  <c r="G29" i="2"/>
  <c r="E29" i="2"/>
  <c r="I28" i="2"/>
  <c r="H28" i="2"/>
  <c r="G28" i="2"/>
  <c r="E28" i="2"/>
  <c r="I27" i="2"/>
  <c r="H27" i="2"/>
  <c r="G27" i="2"/>
  <c r="E27" i="2"/>
  <c r="I26" i="2"/>
  <c r="H26" i="2"/>
  <c r="G26" i="2"/>
  <c r="E26" i="2"/>
  <c r="I25" i="2"/>
  <c r="H25" i="2"/>
  <c r="G25" i="2"/>
  <c r="E25" i="2"/>
  <c r="I24" i="2"/>
  <c r="H24" i="2"/>
  <c r="G24" i="2"/>
  <c r="E24" i="2"/>
  <c r="I23" i="2"/>
  <c r="H23" i="2"/>
  <c r="G23" i="2"/>
  <c r="E23" i="2"/>
  <c r="I22" i="2"/>
  <c r="H22" i="2"/>
  <c r="G22" i="2"/>
  <c r="E22" i="2"/>
  <c r="I21" i="2"/>
  <c r="H21" i="2"/>
  <c r="G21" i="2"/>
  <c r="E21" i="2"/>
  <c r="I20" i="2"/>
  <c r="H20" i="2"/>
  <c r="G20" i="2"/>
  <c r="E20" i="2"/>
  <c r="I19" i="2"/>
  <c r="H19" i="2"/>
  <c r="G19" i="2"/>
  <c r="E19" i="2"/>
  <c r="I18" i="2"/>
  <c r="H18" i="2"/>
  <c r="G18" i="2"/>
  <c r="E18" i="2"/>
  <c r="I17" i="2"/>
  <c r="H17" i="2"/>
  <c r="G17" i="2"/>
  <c r="E17" i="2"/>
  <c r="I16" i="2"/>
  <c r="H16" i="2"/>
  <c r="G16" i="2"/>
  <c r="E16" i="2"/>
  <c r="I15" i="2"/>
  <c r="H15" i="2"/>
  <c r="G15" i="2"/>
  <c r="E15" i="2"/>
  <c r="I14" i="2"/>
  <c r="H14" i="2"/>
  <c r="G14" i="2"/>
  <c r="E14" i="2"/>
  <c r="I13" i="2"/>
  <c r="H13" i="2"/>
  <c r="G13" i="2"/>
  <c r="E13" i="2"/>
  <c r="I12" i="2"/>
  <c r="H12" i="2"/>
  <c r="G12" i="2"/>
  <c r="E12" i="2"/>
  <c r="I11" i="2"/>
  <c r="H11" i="2"/>
  <c r="G11" i="2"/>
  <c r="E11" i="2"/>
  <c r="I10" i="2"/>
  <c r="H10" i="2"/>
  <c r="G10" i="2"/>
  <c r="E10" i="2"/>
  <c r="I9" i="2"/>
  <c r="H9" i="2"/>
  <c r="G9" i="2"/>
  <c r="E9" i="2"/>
  <c r="I8" i="2"/>
  <c r="H8" i="2"/>
  <c r="G8" i="2"/>
  <c r="E8" i="2"/>
  <c r="I7" i="2"/>
  <c r="H7" i="2"/>
  <c r="G7" i="2"/>
  <c r="E7" i="2"/>
  <c r="I6" i="2"/>
  <c r="H6" i="2"/>
  <c r="G6" i="2"/>
  <c r="E6" i="2"/>
  <c r="I5" i="2"/>
  <c r="H5" i="2"/>
  <c r="G5" i="2"/>
  <c r="E5" i="2"/>
  <c r="I4" i="2"/>
  <c r="H4" i="2"/>
  <c r="G4" i="2"/>
  <c r="E4" i="2"/>
  <c r="I3" i="2"/>
  <c r="H3" i="2"/>
  <c r="G3" i="2"/>
  <c r="E3" i="2"/>
  <c r="C15" i="3" l="1"/>
  <c r="B12" i="3"/>
  <c r="I251" i="2"/>
  <c r="I252" i="2" s="1"/>
  <c r="C14" i="3" l="1"/>
  <c r="C13" i="3"/>
  <c r="C16" i="3" s="1"/>
</calcChain>
</file>

<file path=xl/sharedStrings.xml><?xml version="1.0" encoding="utf-8"?>
<sst xmlns="http://schemas.openxmlformats.org/spreadsheetml/2006/main" count="612" uniqueCount="296">
  <si>
    <t>Název</t>
  </si>
  <si>
    <t>Hodnota</t>
  </si>
  <si>
    <t>Nadpis rekapitulace</t>
  </si>
  <si>
    <t>Seznam prací a dodávek elektrotechnických zařízení</t>
  </si>
  <si>
    <t>Akce</t>
  </si>
  <si>
    <t xml:space="preserve">Přístavba a nástavba vnitrobloku VŠPJ, Tolstého 16, 586 01 Jihlava_x000D_
</t>
  </si>
  <si>
    <t>Projekt</t>
  </si>
  <si>
    <t>Elektroinstalace silnoproudá</t>
  </si>
  <si>
    <t>Investor</t>
  </si>
  <si>
    <t/>
  </si>
  <si>
    <t>Z. č.</t>
  </si>
  <si>
    <t>A. č.</t>
  </si>
  <si>
    <t>Smlouva</t>
  </si>
  <si>
    <t>Vypracoval</t>
  </si>
  <si>
    <t>B.Holec</t>
  </si>
  <si>
    <t>Kontroloval</t>
  </si>
  <si>
    <t>Datum</t>
  </si>
  <si>
    <t>Zpracovatel</t>
  </si>
  <si>
    <t>CÚ</t>
  </si>
  <si>
    <t>Poznámka</t>
  </si>
  <si>
    <t>Uvedené ceny jsou v Kč a nezahrnují DPH, pokud to není uvedeno.</t>
  </si>
  <si>
    <t>Doprava dodávek  (3,6) %</t>
  </si>
  <si>
    <t>3,60</t>
  </si>
  <si>
    <t>Přesun dodávek  (1) %</t>
  </si>
  <si>
    <t>1,00</t>
  </si>
  <si>
    <t>PPV  (1 nebo 6) %</t>
  </si>
  <si>
    <t>6,00</t>
  </si>
  <si>
    <t>PPV zemních prací, nátěrů  (1) %</t>
  </si>
  <si>
    <t>0,00</t>
  </si>
  <si>
    <t>Dodavat. dokumentace  (1 - 1,5) %</t>
  </si>
  <si>
    <t>Rizika a pojištění  (1 - 1,5) %</t>
  </si>
  <si>
    <t>Opravy v záruce  (5 - 7) %</t>
  </si>
  <si>
    <t>GZS  (3,25 nebo 8,4) %</t>
  </si>
  <si>
    <t>Provozní vlivy  %</t>
  </si>
  <si>
    <t>Kompletační činnost - a</t>
  </si>
  <si>
    <t>Kompletační činnost - b</t>
  </si>
  <si>
    <t>0,952842</t>
  </si>
  <si>
    <t>Kompletační činnost - k1</t>
  </si>
  <si>
    <t>Kompletační činnost - k2</t>
  </si>
  <si>
    <t>Procento PM % 1</t>
  </si>
  <si>
    <t>Procento PM % 2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</si>
  <si>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</si>
  <si>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</si>
  <si>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</si>
  <si>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</si>
  <si>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</si>
  <si>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</si>
  <si>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</si>
  <si>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</si>
  <si>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Rozvaděč RB3n</t>
  </si>
  <si>
    <t>Řadová rozváděčová skříň 800x400x2000</t>
  </si>
  <si>
    <t>Ks</t>
  </si>
  <si>
    <t>Boční kryty</t>
  </si>
  <si>
    <t>3A Odpínač, In 250 A, 3pól, přední přívod</t>
  </si>
  <si>
    <t>ks</t>
  </si>
  <si>
    <t>3A  Napěťová spoušť, AC 208 ÷ 277 V</t>
  </si>
  <si>
    <t>FLP-B+C MAI V/3 kombinovaný svodič bleskových proudů a přepětí, vhodné pro 3-fázový systém TN-C, instalace na vstupu do budovy, 75 kA (10/350), 180 kA (8/20)</t>
  </si>
  <si>
    <t>32-3 Vypínač</t>
  </si>
  <si>
    <t>P22-3 Pojistkový odpínač, Ie 125 A, Ue AC 690 V/DC 440 V, pro válcové pojistkové vložky 22x58, 3pól. provedení, bez signalizace</t>
  </si>
  <si>
    <t>P 100A gG Pojistková vložka, Un AC 500 V / DC 250 V, velikost 22×58, gG - charakteristika pro všeobecné použití, Cd/Pb free</t>
  </si>
  <si>
    <t xml:space="preserve">606 Otočný vypínač zamykatelný, 2S, 10_x000D_
</t>
  </si>
  <si>
    <t>jis.-2B-1 Jistič, In 2 A, Ue AC 230/400 V / DC 72 V, charakteristika B, 1pól, Icn 10 kA</t>
  </si>
  <si>
    <t>jis.-10B-1 Jistič, In 10 A, Ue AC 230/400 V / DC 72 V, charakteristika B, 1pól, Icn 10 kA</t>
  </si>
  <si>
    <t>jis.-10C-1 Jistič, In 10 A, Ue AC 230/400 V / DC 72 V, charakteristika C, 1pól, Icn 10 kA</t>
  </si>
  <si>
    <t>jis.-16B-1 Jistič, In 16 A, Ue AC 230/400 V / DC 72 V, charakteristika B, 1pól, Icn 10 kA</t>
  </si>
  <si>
    <t>jis.-16B-3 Jistič, In 16 A, Ue AC 230/400 V / DC 216 V, charakteristika B, 3pól, Icn 10 kA</t>
  </si>
  <si>
    <t>jis.-20B-3 Jistič, In 20 A, Ue AC 230/400 V / DC 216 V, charakteristika B, 3pól, Icn 10 kA</t>
  </si>
  <si>
    <t>jis.-25B-3 Jistič, In 25 A, Ue AC 230/400 V / DC 216 V, charakteristika B, 3pól, Icn 10 kA</t>
  </si>
  <si>
    <t>jis.-25D-3 Jistič, In 25 A, Ue AC 230/400 V / DC 216 V, charakteristika D, 3pól, Icn 10 kA</t>
  </si>
  <si>
    <t>jis.-40B-3 Jistič, In 40 A, Ue AC 230/400 V / DC 216 V, charakteristika B, 3pól, Icn 10 kA</t>
  </si>
  <si>
    <t>jis.-50B-3 Jistič, In 50 A, Ue AC 230/400 V / DC 216 V, charakteristika B, 3pól, Icn 10 kA</t>
  </si>
  <si>
    <t>jis.-100B-3 Jistič, In 100 A, Ue AC 230/400 V / DC 216 V, charakteristika B, 3pól, Icn 10 kA</t>
  </si>
  <si>
    <t>jis.+ch.-10B-1N-030AC Proudový chránič s nadproudovou ochranou, In 10 A, Ue AC 230 V, charakteristika B, Idn 30 mA, 1+N-pól, Icn 10 kA, typ AC</t>
  </si>
  <si>
    <t>jis.+ch.-16B-1N-030AC Proudový chránič s nadproudovou ochranou, In 16 A, Ue AC 230 V, charakteristika B, Idn 30 mA, 1+N-pól, Icn 10 kA, typ AC</t>
  </si>
  <si>
    <t>chr.-25-4-030AC Proudový chránič</t>
  </si>
  <si>
    <t>20-10-A230 Impulzní relé</t>
  </si>
  <si>
    <t>P-001-102 Kolébkový přepínač, Ith 6 A, Ue AC 250 V, DC 12 V, 1x přepínací kontakt, s mezipolohou</t>
  </si>
  <si>
    <t>R-MA-001-UNI Multifunkční časové relé, Uc AC 12 ÷ 230 V, DC 12 ÷ 220 V, 1x přepínací kontakt 8 A, počet funkcí 9</t>
  </si>
  <si>
    <t>St.-20-20-A230 Instalační stykač, Ith 20 A, Uc AC 230 V, 2x zapínací kontakt</t>
  </si>
  <si>
    <t>H-2/230V+fotosenzor SKS 200 Soumrakový a světelný digitální spínač s integrovanými spínacími hodinami, vč. Externího senzoru</t>
  </si>
  <si>
    <t>1611M5, Instalační stykač, Ith 20 A, Uc AC 230 V, 1x zapínací kontakt, 1x rozpínací kontakt</t>
  </si>
  <si>
    <t>RSA 6 A Řadová svornice</t>
  </si>
  <si>
    <t>RSA 10 A Řadová svorka bílá</t>
  </si>
  <si>
    <t>RSA 35 A Řadová svorka bílá</t>
  </si>
  <si>
    <t>RSA 70 A Řadová svorka bílá</t>
  </si>
  <si>
    <t>106/42    Vývodka kabelová kuželová Pg 42, šedá</t>
  </si>
  <si>
    <t>Rozvaděč RB3n - celkem</t>
  </si>
  <si>
    <t>Rozvaděč R-tč</t>
  </si>
  <si>
    <t>Roz-N-3S72 Rozvodnicová skříň, pro nástěnnou montáž, neprůhledné dveře, počet řad 3, počet modulů v řadě 24, krytí IP30, PE+N, barva RAL9003, materiál : ocel-plech</t>
  </si>
  <si>
    <t>S3L-1000-16 Propojovací lišta</t>
  </si>
  <si>
    <t>Vyp.-125-3 Vypínač, In 125 A, Ue AC 230/400 V, 3pól</t>
  </si>
  <si>
    <t>Svod.-275 V/4 svodič přepětí, vhodné pro 3-fázový systém TN-S, 160 kA (8/20)</t>
  </si>
  <si>
    <t>jis.-6B-1 Jistič, In 6 A, Ue AC 230/400 V / DC 72 V, charakteristika B, 1pól, Icn 10 kA</t>
  </si>
  <si>
    <t>jis.+ch.-16B-1N-030AC Proudový chránič s nadproudovou ochranou</t>
  </si>
  <si>
    <t>R.-16-001-X230-SE Instalační relé, Uc AC 230 V, AC/DC 24 V, 1x přepínací kontakt 16 A, zelená signálka</t>
  </si>
  <si>
    <t>P-10 Kolébkový spínač, Ith 16 A, Ue AC 250 V, DC 12 V, 1x zapínací kontakt</t>
  </si>
  <si>
    <t>Rozvaděč R-tč - celkem</t>
  </si>
  <si>
    <t>Rozvaděč RB3/3</t>
  </si>
  <si>
    <t>Roz-Z-6S198 Rozvodnicová skříň, pro zapuštěnou montáž, neprůhledné dveře, počet řad 6, počet modulů v řadě 33, krytí IP30, PE+N, barva RAL9003, materiál : ocel-plech</t>
  </si>
  <si>
    <t>Vyp.-32-3 Vypínač</t>
  </si>
  <si>
    <t>-20-10-A230 Impulzní relé</t>
  </si>
  <si>
    <t>Rozvaděč RB3/3 - celkem</t>
  </si>
  <si>
    <t>Rozvaděč RB3/4</t>
  </si>
  <si>
    <t>-20-20-A230 Impulzní relé, Ith 20 A, Uc AC 230 V, 2x zapínací kontakt</t>
  </si>
  <si>
    <t>Vyp.-20-3 Vypínač, In 20 A, Ue AC 250/440 V, 3pól</t>
  </si>
  <si>
    <t>DIN TER-3 Jednoúrovňový termostat s rozsahy -30 až + 70°C</t>
  </si>
  <si>
    <t>T-3 Teplotní senzory</t>
  </si>
  <si>
    <t>Rozvaděč RB3/4 - celkem</t>
  </si>
  <si>
    <t>Rozvaděč RPO</t>
  </si>
  <si>
    <t>KUSOVE OVERENI OCEP ROZVADECE DO  63A</t>
  </si>
  <si>
    <t>KS</t>
  </si>
  <si>
    <t>RAM+DVERE "P" 2A18S - UPRAVA EI45/EW60</t>
  </si>
  <si>
    <t>KONSRUKCE INSTALACNI 2-18 PLASTOVE PANELY</t>
  </si>
  <si>
    <t>PRICHYTKA NULOVE LISTY * NSCHT-2 (10/16MM2)</t>
  </si>
  <si>
    <t>LISTA NULOVA * NSCH 6,5x9x1000MM/16MM2 (o144)</t>
  </si>
  <si>
    <t>M</t>
  </si>
  <si>
    <t>PRIPOJENI JEDNOZIL.VODICE DO  63A</t>
  </si>
  <si>
    <t>PRIPOJENI JEDNOZIL.VODICE DO  32A</t>
  </si>
  <si>
    <t>VYPINAC 3F * Vyp.-40-3 (pro VC)</t>
  </si>
  <si>
    <t>JISTIC 1F * jis.-6B-1 10kA</t>
  </si>
  <si>
    <t>JISTIC 1F * jis.-6C-1 10kA</t>
  </si>
  <si>
    <t>JISTIC 3F * jis.-16B-3 10kA</t>
  </si>
  <si>
    <t>JISTIC 3F * jis.-16C-3 10kA</t>
  </si>
  <si>
    <t>TLACITKO DIN * MTX-01-TC (RUDE)</t>
  </si>
  <si>
    <t>POJISTKA VALCOVA * PVA10-GG  6A</t>
  </si>
  <si>
    <t>POJISTKOVY ODPINAC * VP10-3</t>
  </si>
  <si>
    <t>PREPINAC SITI 40A/4P AUTOMAT * OTM40F4CMA230V</t>
  </si>
  <si>
    <t>SPOUSTEC MOTOROVY * M116-10 (6,3-10A) STD</t>
  </si>
  <si>
    <t>STYKAC VZDUCHOVY * F09-30-10-13 4kW/9A-AC3 230V</t>
  </si>
  <si>
    <t>CASOVE RELERM-161 24-240VAC 24VDC MF</t>
  </si>
  <si>
    <t>POMOCNE RELE S308K 230/24 BILA</t>
  </si>
  <si>
    <t>POMOCNE RELE V308K 230/24 ZELENA</t>
  </si>
  <si>
    <t>POMOCNE RELE V308K 230/24 RUDA</t>
  </si>
  <si>
    <t>ZVONKOVE TRAFO 12-12-24V/30VA</t>
  </si>
  <si>
    <t>SVORKA * Sv.  2,5/4 Qmm - 2-V ORANZOVA</t>
  </si>
  <si>
    <t>SVORKA * Sv.  2,5/4 Qmm - 2-V SEDA</t>
  </si>
  <si>
    <t>SVORKA * Sv. 10 Qmm - 2-V SEDA</t>
  </si>
  <si>
    <t>Rozvaděč RPO - celkem</t>
  </si>
  <si>
    <t>Dodávky</t>
  </si>
  <si>
    <t>Záložní zdroj UPS pro motor 1x3kW, 1xservomotor 230V, doba zálohy 45min, provedení EI45, 5000VA/3F/45M-EI 45 vč. montáže</t>
  </si>
  <si>
    <t>Dodávky - celkem</t>
  </si>
  <si>
    <t>Elektromontáže</t>
  </si>
  <si>
    <t>Krabice a svorkovnice</t>
  </si>
  <si>
    <t>KU 68-1901 KRABICE UNIVERZÁLNÍ</t>
  </si>
  <si>
    <t>KU 68-1903 KRABICE UNIVERZÁLNÍ</t>
  </si>
  <si>
    <t>KO97</t>
  </si>
  <si>
    <t>B11M5 do 4mm2 se svorkovnící</t>
  </si>
  <si>
    <t>KOPOBOX 80_LB RÁM PODLAHOVÝ</t>
  </si>
  <si>
    <t>KUP 80_FB KRABICE UNIVERZ.PODLAHOVÁ</t>
  </si>
  <si>
    <t>PP 80/45/6_LB PODLOŽKA PŘÍSTROJOVÁ</t>
  </si>
  <si>
    <t>SN_XX SADA NIVELAČNÍ (4 KS)</t>
  </si>
  <si>
    <t>2316 TRUBKA OHEBNÁ (100m)</t>
  </si>
  <si>
    <t>m</t>
  </si>
  <si>
    <t>2323 TRUBKA OHEBNÁ (100m)</t>
  </si>
  <si>
    <t>4025_LA TRUBKA TUHÁ PVC 750N délka 3 m barva tmavě šedá</t>
  </si>
  <si>
    <t>OHEBNÁ CHRÁNIČKA KOP</t>
  </si>
  <si>
    <t>K 09090_FA světlost 75 mm, pevně</t>
  </si>
  <si>
    <t>KABELOVÝ ŽLAB VČ. DÍLŮ A PŘÍSLUŠENSTVÍ (BEZ PŘEPÁŽEK), ZINKOVÁNÍ "S"</t>
  </si>
  <si>
    <t>62/50 s víkem</t>
  </si>
  <si>
    <t>125/100 s víkem</t>
  </si>
  <si>
    <t>250/50 s víkem</t>
  </si>
  <si>
    <t>PK 160X65 D_HD PARAPETNÍ KANÁL DUTÝ MODUL 45X45 (2m)</t>
  </si>
  <si>
    <t xml:space="preserve"> KRYT PK 160X65 D KONCOVÝ</t>
  </si>
  <si>
    <t>Příchytka pro protipožární trasy HL P1 12 pozinkovaná jednostranná</t>
  </si>
  <si>
    <t>Šroub do betonu S SB 6.3X35 POGMT</t>
  </si>
  <si>
    <t>VODIČ JEDNOŽILOVÝ, IZOLACE PVC</t>
  </si>
  <si>
    <t>CY 4 ZŽ</t>
  </si>
  <si>
    <t>CY 25 ZZ</t>
  </si>
  <si>
    <t>KABEL SILOVÝ,IZOLACE PVC</t>
  </si>
  <si>
    <t>CYKY-O 3x1.5 mm2, pevně</t>
  </si>
  <si>
    <t>CYKY-J 3x1.5 mm2, pevně</t>
  </si>
  <si>
    <t>CYKY-J 3x2.5 mm2, pevně</t>
  </si>
  <si>
    <t>CYKY-J 5x1.5 mm2, pevně</t>
  </si>
  <si>
    <t>CYKY-J 5x2,5 , pevně</t>
  </si>
  <si>
    <t>CYKY-J 5x4 , pevně</t>
  </si>
  <si>
    <t>CYKY-J 5x10 , pevně</t>
  </si>
  <si>
    <t>CYKY-J 5x16 , pevně</t>
  </si>
  <si>
    <t>CYKY-J 5x35 , pevně</t>
  </si>
  <si>
    <t>KABEL SILOVÝ,IZOLACE PVC,1kV</t>
  </si>
  <si>
    <t>AYKY-J 3x185+95 , pevně</t>
  </si>
  <si>
    <t>KABEL STÍNĚNÝ</t>
  </si>
  <si>
    <t>JYTY-O 2x1 , pevně</t>
  </si>
  <si>
    <t>J-Y(St)Y 2x2x0,8 mm , pevně</t>
  </si>
  <si>
    <t>J-Y(St)Y 4x2x0,8 mm , pevně</t>
  </si>
  <si>
    <t>KABEL SE SNÍŽENOU HOŘLAVOSTÍ, S FUNKČNÍ SCHOPNOSTÍ PŘI POŽÁRU P60-R,  TŘÍDA REAKCE NA OHEŇ - B2 ca, s1, d1 (PRAKAB)</t>
  </si>
  <si>
    <t>PRAFlaDur-J 5x1,5 , pevně</t>
  </si>
  <si>
    <t>1-CXKH-R-O 3x1,5 , pevně</t>
  </si>
  <si>
    <t>1-CXKH-R-J 3x1,5 , pevně</t>
  </si>
  <si>
    <t>1-CXKH-R-J 5x1,5 , pevně</t>
  </si>
  <si>
    <t>STROJEK SPÍNAČE</t>
  </si>
  <si>
    <t>3558-A01340 1-pól.vyp.(1)</t>
  </si>
  <si>
    <t>3558-A05340 sériov.přep.(5)</t>
  </si>
  <si>
    <t>3558-A21342 vypínač s doutnavkou (1S,1So)</t>
  </si>
  <si>
    <t>3558-A91342 tlačítko s doutnavkou(1/0S,1/0So)</t>
  </si>
  <si>
    <t>SPÍNAČ DO VLHKA V IZOL. IP44  BARVA ŠEDÁ</t>
  </si>
  <si>
    <t>3553-06929 střídavý přepínač</t>
  </si>
  <si>
    <t>DOPLŇKY SPÍNAČŮ</t>
  </si>
  <si>
    <t>1784-0-0578 CZ Dout.signal.</t>
  </si>
  <si>
    <t>KRYT SPÍNAČE  BARVA BÍLÁ</t>
  </si>
  <si>
    <t>3558A-A651 B 1 páčka</t>
  </si>
  <si>
    <t>3558A-A652 B 2 páčky</t>
  </si>
  <si>
    <t>3558A-A653 B 1 páčka s průzorem</t>
  </si>
  <si>
    <t>RÁMEČEK PRO PŘÍSTROJE  BARVA BÍLÁ</t>
  </si>
  <si>
    <t>3901A-B10 B jednoduchý</t>
  </si>
  <si>
    <t>PŘÍSTROJ SPÍNAČE TROJPÓLOVÉHO (se šroubovými svorkami),</t>
  </si>
  <si>
    <t>2000/3 US Přístroj spínače trojpólového; řazení 3, 3S</t>
  </si>
  <si>
    <t>DOUTNAVKA PRO SPÍNAČE A OVLÁDAČE</t>
  </si>
  <si>
    <t>3916-62220 Doutnavka signalizační, pro kryt trojpólového spínače 1011-0-0816 CZ; řazení S</t>
  </si>
  <si>
    <t>ZÁSUVKA DOMOVNÍ</t>
  </si>
  <si>
    <t>5519B-A0235781 2p+PE, bez víčka-bila</t>
  </si>
  <si>
    <t>5599B-A0235781 Zásuvka jednonásobná s ochranným kolíkem, s clonkami, s ochranou před přepětím</t>
  </si>
  <si>
    <t>ZÁSUVKA NN, PROFIL 45</t>
  </si>
  <si>
    <t>5525N-C02347 B Zásuvka 45x45, s ochranným kolíkem; řazení 2P+PE; d. Profil 45; b. bílá (RAL 9010)</t>
  </si>
  <si>
    <t>5525N-C02347 R1 Zásuvka 45x45, s ochranným kolíkem; řazení 2P+PE; d. Profil 45; b. karmínová (RAL 3003)</t>
  </si>
  <si>
    <t>5585N-C02357 B Zásuvka 45x45 s ochranným kolíkem, s clonkami, s ochranou před přepětím, s akustickou signalizací poruchy; řazení 2P+PE; d. Profil 45; b. bílá (RAL 9010)</t>
  </si>
  <si>
    <t>SADA PRO NOUZOVOU SIGNALIZACI, Reflex SI</t>
  </si>
  <si>
    <t>3280B-C10001 B Sada pro nouzovou signalizaci; d. Reflex SI; b. alpská bílá</t>
  </si>
  <si>
    <t xml:space="preserve">UKONČENÍ KABELŮ SMRŠŤOVACÍ  ZÁKLOPKOU_x000D_
</t>
  </si>
  <si>
    <t xml:space="preserve"> 5x10  mm2</t>
  </si>
  <si>
    <t xml:space="preserve"> 5x16  mm3</t>
  </si>
  <si>
    <t xml:space="preserve"> 4x35  mm3</t>
  </si>
  <si>
    <t xml:space="preserve"> 4x240 mm2</t>
  </si>
  <si>
    <t>SVÍTIDLA</t>
  </si>
  <si>
    <t>A_LED-1L14B07KN62/PC22 4000</t>
  </si>
  <si>
    <t>B_LED-1L14B07KN62/PC22 HF 4000</t>
  </si>
  <si>
    <t>C_LINEA 2.4ft 5200/840  svítidlo interiérové přisazené s modulem LED 2x2600 lm, spektrum 840,</t>
  </si>
  <si>
    <t>D_LINEA 2.4ft 5200/840  svítidlo interiérové přisazené s modulem LED 2x2600 lm, spektrum 840+NO modul 1hod</t>
  </si>
  <si>
    <t>E_PSV ROMA LED 5670/840 OP svítidlo interiérové vestavné do podhledu s LED modulem 5670 lm, spektrum 840 - opálový kryt, +NO modul 1hod</t>
  </si>
  <si>
    <t>F_PSV ROMA LED 5670/840 OP svítidlo interiérové vestavné do podhledu s LED modulem 5670 lm, spektrum 840 - opálový kryt</t>
  </si>
  <si>
    <t>G_lowea-LOEMP/300X1200 LED 4800 840 DALI</t>
  </si>
  <si>
    <t>H_micro-AFA/1400 LED 4800 840 ET wa, vč závěsu</t>
  </si>
  <si>
    <t>CH_QUASAR 20 LED 23W 3K B AN3 303546</t>
  </si>
  <si>
    <t>N_nouzové nástěnné 3W, 1hod</t>
  </si>
  <si>
    <t>Drát 8 AlMgSi T/4 drát Ø 8 mm (0,135kg/m)</t>
  </si>
  <si>
    <t>kg</t>
  </si>
  <si>
    <t>Drát 10/13 PVC drát Ø 10/13 PVC (0,695 kg/m)      , pevně</t>
  </si>
  <si>
    <t>PODPĚRA VEDENÍ</t>
  </si>
  <si>
    <t>PV17 100 mm do zdiva pomocí hmoždinky</t>
  </si>
  <si>
    <t>PV 21c podpěra vedení na ploché střechy</t>
  </si>
  <si>
    <t>Nástavec PV 21c nástavec PV 21c</t>
  </si>
  <si>
    <t>Víčko PV 21c víčko PV 21c</t>
  </si>
  <si>
    <t>SVORKA FeZn</t>
  </si>
  <si>
    <t>SU univerzální</t>
  </si>
  <si>
    <t>SZa zkušební</t>
  </si>
  <si>
    <t>SK křížová</t>
  </si>
  <si>
    <t>SOa okapová</t>
  </si>
  <si>
    <t>SJ 1b svorka k jímací tyči</t>
  </si>
  <si>
    <t>JR 3,0 AlMgSi jímací tyč s rovným koncem</t>
  </si>
  <si>
    <t>Podl. PB19 podložka gumová</t>
  </si>
  <si>
    <t>PB19 podstavec betonový</t>
  </si>
  <si>
    <t>BT P A5 bezpečnostní tabulka</t>
  </si>
  <si>
    <t>Štítek uzemnění štítek označení</t>
  </si>
  <si>
    <t>OU 1,7 ochranný úhelník</t>
  </si>
  <si>
    <t>DUS držák ochranného úhelníku</t>
  </si>
  <si>
    <t>Flexibilní protipožární pěna</t>
  </si>
  <si>
    <t>HODINOVE ZUCTOVACI SAZBY</t>
  </si>
  <si>
    <t xml:space="preserve"> Zkusebni provoz</t>
  </si>
  <si>
    <t>hod</t>
  </si>
  <si>
    <t xml:space="preserve"> Zauceni obsluhy</t>
  </si>
  <si>
    <t>Atypická montáž parapetního kanálu</t>
  </si>
  <si>
    <t>Práce spojené s montáží</t>
  </si>
  <si>
    <t xml:space="preserve"> Vyhledani pripojovaciho mista</t>
  </si>
  <si>
    <t>KOORDINACE POSTUPU PRACI</t>
  </si>
  <si>
    <t xml:space="preserve"> S ostatnimi profesemi</t>
  </si>
  <si>
    <t>PROVEDENI REVIZNICH ZKOUSEK</t>
  </si>
  <si>
    <t>DLE CSN 331500</t>
  </si>
  <si>
    <t xml:space="preserve"> Revizni technik</t>
  </si>
  <si>
    <t>Podružný materiál</t>
  </si>
  <si>
    <t>Elektromontáže - celkem</t>
  </si>
  <si>
    <t>Zemní práce</t>
  </si>
  <si>
    <t>VYTÝČENÍ TRATI</t>
  </si>
  <si>
    <t xml:space="preserve"> Kabelové vedení v zastaveném prostoru</t>
  </si>
  <si>
    <t>km</t>
  </si>
  <si>
    <t>HLOUBENÍ KABELOVÉ RÝHY</t>
  </si>
  <si>
    <t xml:space="preserve"> Zemina třídy 3, šíře 500mm,hloubka 1200mm</t>
  </si>
  <si>
    <t>ZÁHOZ KABELOVÉ RÝHY</t>
  </si>
  <si>
    <t>ÚPRAVA POVRCHU</t>
  </si>
  <si>
    <t xml:space="preserve"> Provizorní úprava terénu v zemina třídy 3</t>
  </si>
  <si>
    <t>m2</t>
  </si>
  <si>
    <t>Zemní práce - celkem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</si>
  <si>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</si>
  <si>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</si>
  <si>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</si>
  <si>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</si>
  <si>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</si>
  <si>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</si>
  <si>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</si>
  <si>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</si>
  <si>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6,00% z montáže: materiál + práce</t>
  </si>
  <si>
    <t>Nátěry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</si>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</sst>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horizontal="left" wrapText="1"/>
      <protection locked="0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49" fontId="1" fillId="5" borderId="1" xfId="0" applyNumberFormat="1" applyFont="1" applyFill="1" applyBorder="1" applyAlignment="1" applyProtection="1">
      <alignment horizontal="left"/>
      <protection locked="0"/>
    </xf>
    <xf numFmtId="49" fontId="4" fillId="6" borderId="1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left" wrapText="1"/>
    </xf>
    <xf numFmtId="49" fontId="5" fillId="7" borderId="1" xfId="0" applyNumberFormat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9" fontId="6" fillId="7" borderId="1" xfId="0" applyNumberFormat="1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right"/>
    </xf>
    <xf numFmtId="49" fontId="6" fillId="7" borderId="1" xfId="0" applyNumberFormat="1" applyFont="1" applyFill="1" applyBorder="1" applyAlignment="1">
      <alignment horizontal="left" wrapText="1"/>
    </xf>
    <xf numFmtId="49" fontId="0" fillId="0" borderId="0" xfId="0" applyNumberFormat="1"/>
    <xf numFmtId="4" fontId="0" fillId="0" borderId="0" xfId="0" applyNumberFormat="1"/>
    <xf numFmtId="4" fontId="1" fillId="2" borderId="1" xfId="0" applyNumberFormat="1" applyFont="1" applyFill="1" applyBorder="1" applyAlignment="1" applyProtection="1">
      <alignment horizontal="lef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5" fillId="7" borderId="1" xfId="0" applyNumberFormat="1" applyFont="1" applyFill="1" applyBorder="1" applyAlignment="1" applyProtection="1">
      <alignment horizontal="right"/>
      <protection locked="0"/>
    </xf>
    <xf numFmtId="4" fontId="6" fillId="7" borderId="1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49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49" fontId="4" fillId="6" borderId="1" xfId="0" applyNumberFormat="1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961C-D8A6-4667-BE55-1E11B6286ACF}">
  <dimension ref="A1:D17"/>
  <sheetViews>
    <sheetView tabSelected="1" workbookViewId="0">
      <selection activeCell="A17" sqref="A17"/>
    </sheetView>
  </sheetViews>
  <sheetFormatPr defaultRowHeight="15" x14ac:dyDescent="0.25"/>
  <cols>
    <col min="1" max="1" width="39.28515625" style="23" bestFit="1" customWidth="1"/>
    <col min="2" max="2" width="9.140625" style="24"/>
    <col min="3" max="3" width="13.7109375" style="24" bestFit="1" customWidth="1"/>
    <col min="6" max="6" width="0" hidden="1" customWidth="1"/>
  </cols>
  <sheetData>
    <row r="1" spans="1:4" x14ac:dyDescent="0.25">
      <c r="A1" s="10" t="s">
        <v>0</v>
      </c>
      <c r="B1" s="11" t="s">
        <v>280</v>
      </c>
      <c r="C1" s="11" t="s">
        <v>281</v>
      </c>
      <c r="D1" s="12"/>
    </row>
    <row r="2" spans="1:4" x14ac:dyDescent="0.25">
      <c r="A2" s="31" t="s">
        <v>282</v>
      </c>
      <c r="B2" s="32"/>
      <c r="C2" s="32"/>
      <c r="D2" s="12"/>
    </row>
    <row r="3" spans="1:4" x14ac:dyDescent="0.25">
      <c r="A3" s="15" t="s">
        <v>283</v>
      </c>
      <c r="B3" s="16">
        <f>(Rozpočet!E127) + (Rozpočet!G127)</f>
        <v>0</v>
      </c>
      <c r="C3" s="16"/>
      <c r="D3" s="12"/>
    </row>
    <row r="4" spans="1:4" x14ac:dyDescent="0.25">
      <c r="A4" s="15" t="s">
        <v>284</v>
      </c>
      <c r="B4" s="16">
        <f>B3 * Parametry!B16 / 100</f>
        <v>0</v>
      </c>
      <c r="C4" s="16">
        <f>B3 * Parametry!B17 / 100</f>
        <v>0</v>
      </c>
      <c r="D4" s="12"/>
    </row>
    <row r="5" spans="1:4" x14ac:dyDescent="0.25">
      <c r="A5" s="15" t="s">
        <v>285</v>
      </c>
      <c r="B5" s="16"/>
      <c r="C5" s="16">
        <f>(Rozpočet!E252) + 0</f>
        <v>0</v>
      </c>
      <c r="D5" s="12"/>
    </row>
    <row r="6" spans="1:4" x14ac:dyDescent="0.25">
      <c r="A6" s="15" t="s">
        <v>286</v>
      </c>
      <c r="B6" s="16"/>
      <c r="C6" s="16">
        <f>(Rozpočet!G252) + 0</f>
        <v>0</v>
      </c>
      <c r="D6" s="12"/>
    </row>
    <row r="7" spans="1:4" x14ac:dyDescent="0.25">
      <c r="A7" s="33" t="s">
        <v>287</v>
      </c>
      <c r="B7" s="34">
        <f>B3 + B4</f>
        <v>0</v>
      </c>
      <c r="C7" s="34">
        <f>C3 + C4 + C5 + C6</f>
        <v>0</v>
      </c>
      <c r="D7" s="12"/>
    </row>
    <row r="8" spans="1:4" x14ac:dyDescent="0.25">
      <c r="A8" s="15" t="s">
        <v>288</v>
      </c>
      <c r="B8" s="16"/>
      <c r="C8" s="16">
        <f>(C5 + C6) * Parametry!B18 / 100</f>
        <v>0</v>
      </c>
      <c r="D8" s="12"/>
    </row>
    <row r="9" spans="1:4" x14ac:dyDescent="0.25">
      <c r="A9" s="15" t="s">
        <v>289</v>
      </c>
      <c r="B9" s="16"/>
      <c r="C9" s="16">
        <f>0 + 0</f>
        <v>0</v>
      </c>
      <c r="D9" s="12"/>
    </row>
    <row r="10" spans="1:4" x14ac:dyDescent="0.25">
      <c r="A10" s="15" t="s">
        <v>269</v>
      </c>
      <c r="B10" s="16"/>
      <c r="C10" s="16">
        <f>(Rozpočet!E262) + (Rozpočet!G262)</f>
        <v>0</v>
      </c>
      <c r="D10" s="12"/>
    </row>
    <row r="11" spans="1:4" x14ac:dyDescent="0.25">
      <c r="A11" s="15" t="s">
        <v>290</v>
      </c>
      <c r="B11" s="16"/>
      <c r="C11" s="16">
        <f>(C9 + C10) * Parametry!B19 / 100</f>
        <v>0</v>
      </c>
      <c r="D11" s="12"/>
    </row>
    <row r="12" spans="1:4" x14ac:dyDescent="0.25">
      <c r="A12" s="33" t="s">
        <v>291</v>
      </c>
      <c r="B12" s="34">
        <f>B7</f>
        <v>0</v>
      </c>
      <c r="C12" s="34">
        <f>C7 + C8 + C9 + C10 + C11</f>
        <v>0</v>
      </c>
      <c r="D12" s="12"/>
    </row>
    <row r="13" spans="1:4" x14ac:dyDescent="0.25">
      <c r="A13" s="15" t="s">
        <v>292</v>
      </c>
      <c r="B13" s="16"/>
      <c r="C13" s="16">
        <f>(B12 + C12) * Parametry!B20 / 100</f>
        <v>0</v>
      </c>
      <c r="D13" s="12"/>
    </row>
    <row r="14" spans="1:4" x14ac:dyDescent="0.25">
      <c r="A14" s="15" t="s">
        <v>293</v>
      </c>
      <c r="B14" s="16"/>
      <c r="C14" s="16">
        <f>(B12 + C12) * Parametry!B21 / 100</f>
        <v>0</v>
      </c>
      <c r="D14" s="12"/>
    </row>
    <row r="15" spans="1:4" x14ac:dyDescent="0.25">
      <c r="A15" s="15" t="s">
        <v>294</v>
      </c>
      <c r="B15" s="16"/>
      <c r="C15" s="16">
        <f>(B7 + C7) * Parametry!B22 / 100</f>
        <v>0</v>
      </c>
      <c r="D15" s="12"/>
    </row>
    <row r="16" spans="1:4" x14ac:dyDescent="0.25">
      <c r="A16" s="31" t="s">
        <v>295</v>
      </c>
      <c r="B16" s="32"/>
      <c r="C16" s="32">
        <f>B12 + C12 + C13 + C14 + C15</f>
        <v>0</v>
      </c>
      <c r="D16" s="12"/>
    </row>
    <row r="17" spans="1:4" x14ac:dyDescent="0.25">
      <c r="A17" s="15" t="s">
        <v>9</v>
      </c>
      <c r="B17" s="16"/>
      <c r="C17" s="16"/>
      <c r="D17" s="12"/>
    </row>
  </sheetData>
  <sheetProtection algorithmName="SHA-512" hashValue="HhHedXRumBuTt496f5hpVwSzlZo32P8zbu3JGN2w5v2MVPbTYyHwNydVtZ5veA7ap+mP5RhmL71kgOSMZPfUpw==" saltValue="uK09P/mtIU0LppAKnt6sTQ==" spinCount="100000" sheet="1" objects="1" scenarios="1" formatColumns="0" formatRows="0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E4070-3BDA-4FA3-B066-BD12F3AE07AF}">
  <dimension ref="A1:L263"/>
  <sheetViews>
    <sheetView workbookViewId="0"/>
  </sheetViews>
  <sheetFormatPr defaultRowHeight="15" x14ac:dyDescent="0.25"/>
  <cols>
    <col min="1" max="1" width="140.42578125" style="23" bestFit="1" customWidth="1"/>
    <col min="2" max="2" width="4" style="23" bestFit="1" customWidth="1"/>
    <col min="3" max="3" width="7.85546875" style="24" bestFit="1" customWidth="1"/>
    <col min="4" max="4" width="7.140625" style="30" bestFit="1" customWidth="1"/>
    <col min="5" max="5" width="13.42578125" style="24" bestFit="1" customWidth="1"/>
    <col min="6" max="6" width="6.42578125" style="30" bestFit="1" customWidth="1"/>
    <col min="7" max="7" width="12.5703125" style="24" bestFit="1" customWidth="1"/>
    <col min="8" max="8" width="5.28515625" style="24" bestFit="1" customWidth="1"/>
    <col min="9" max="9" width="11.42578125" style="24" bestFit="1" customWidth="1"/>
    <col min="12" max="12" width="2" hidden="1" customWidth="1"/>
  </cols>
  <sheetData>
    <row r="1" spans="1:12" x14ac:dyDescent="0.25">
      <c r="A1" s="10" t="s">
        <v>0</v>
      </c>
      <c r="B1" s="10" t="s">
        <v>41</v>
      </c>
      <c r="C1" s="11" t="s">
        <v>42</v>
      </c>
      <c r="D1" s="25" t="s">
        <v>43</v>
      </c>
      <c r="E1" s="11" t="s">
        <v>44</v>
      </c>
      <c r="F1" s="25" t="s">
        <v>45</v>
      </c>
      <c r="G1" s="11" t="s">
        <v>46</v>
      </c>
      <c r="H1" s="11" t="s">
        <v>47</v>
      </c>
      <c r="I1" s="11" t="s">
        <v>48</v>
      </c>
      <c r="J1" s="12"/>
      <c r="K1" s="12"/>
      <c r="L1">
        <f>Parametry!B30/100*E130+Parametry!B30/100*E131+Parametry!B30/100*E132+Parametry!B30/100*E133+Parametry!B30/100*E134+Parametry!B30/100*E135+Parametry!B30/100*E136+Parametry!B30/100*E137+Parametry!B30/100*E138+Parametry!B30/100*E139+Parametry!B30/100*E140+Parametry!B30/100*E142+Parametry!B30/100*E144+Parametry!B30/100*E145+Parametry!B30/100*E146+Parametry!B30/100*E147+Parametry!B30/100*E148+Parametry!B30/100*E149+Parametry!B30/100*E150+Parametry!B30/100*E152+Parametry!B30/100*E153+Parametry!B30/100*E155</f>
        <v>0</v>
      </c>
    </row>
    <row r="2" spans="1:12" x14ac:dyDescent="0.25">
      <c r="A2" s="13" t="s">
        <v>49</v>
      </c>
      <c r="B2" s="13" t="s">
        <v>9</v>
      </c>
      <c r="C2" s="14"/>
      <c r="D2" s="26"/>
      <c r="E2" s="14"/>
      <c r="F2" s="26"/>
      <c r="G2" s="14"/>
      <c r="H2" s="14"/>
      <c r="I2" s="14"/>
      <c r="J2" s="12"/>
      <c r="K2" s="12"/>
      <c r="L2">
        <f>L1+Parametry!B30/100*E156+Parametry!B30/100*E157+Parametry!B30/100*E158+Parametry!B30/100*E159+Parametry!B30/100*E160+Parametry!B30/100*E161+Parametry!B30/100*E162+Parametry!B30/100*E163+Parametry!B30/100*E165+Parametry!B30/100*E167+Parametry!B30/100*E168+Parametry!B30/100*E169+Parametry!B30/100*E171+Parametry!B30/100*E172+Parametry!B30/100*E173+Parametry!B30/100*E174+Parametry!B30/100*E176+Parametry!B30/100*E177+Parametry!B30/100*E178+Parametry!B30/100*E179+Parametry!B30/100*E181+Parametry!B30/100*E183</f>
        <v>0</v>
      </c>
    </row>
    <row r="3" spans="1:12" x14ac:dyDescent="0.25">
      <c r="A3" s="15" t="s">
        <v>50</v>
      </c>
      <c r="B3" s="15" t="s">
        <v>51</v>
      </c>
      <c r="C3" s="16">
        <v>2</v>
      </c>
      <c r="D3" s="27"/>
      <c r="E3" s="16">
        <f t="shared" ref="E3:E36" si="0">C3*D3</f>
        <v>0</v>
      </c>
      <c r="F3" s="27"/>
      <c r="G3" s="16">
        <f t="shared" ref="G3:G36" si="1">C3*F3</f>
        <v>0</v>
      </c>
      <c r="H3" s="16">
        <f t="shared" ref="H3:H36" si="2">D3+F3</f>
        <v>0</v>
      </c>
      <c r="I3" s="16">
        <f t="shared" ref="I3:I36" si="3">E3+G3</f>
        <v>0</v>
      </c>
      <c r="J3" s="12"/>
      <c r="K3" s="12"/>
      <c r="L3">
        <f>L2+Parametry!B30/100*E185+Parametry!B30/100*E186+Parametry!B30/100*E187+Parametry!B30/100*E189+Parametry!B30/100*E191+Parametry!B30/100*E193+Parametry!B30/100*E195+Parametry!B30/100*E196+Parametry!B30/100*E198+Parametry!B30/100*E199+Parametry!B30/100*E200+Parametry!B30/100*E202+Parametry!B30/100*E204+Parametry!B30/100*E205+Parametry!B30/100*E206+Parametry!B30/100*E207+Parametry!B30/100*E209+Parametry!B30/100*E210+Parametry!B30/100*E211+Parametry!B30/100*E212+Parametry!B30/100*E213+Parametry!B30/100*E214</f>
        <v>0</v>
      </c>
    </row>
    <row r="4" spans="1:12" x14ac:dyDescent="0.25">
      <c r="A4" s="15" t="s">
        <v>52</v>
      </c>
      <c r="B4" s="15" t="s">
        <v>51</v>
      </c>
      <c r="C4" s="16">
        <v>2</v>
      </c>
      <c r="D4" s="27"/>
      <c r="E4" s="16">
        <f t="shared" si="0"/>
        <v>0</v>
      </c>
      <c r="F4" s="27"/>
      <c r="G4" s="16">
        <f t="shared" si="1"/>
        <v>0</v>
      </c>
      <c r="H4" s="16">
        <f t="shared" si="2"/>
        <v>0</v>
      </c>
      <c r="I4" s="16">
        <f t="shared" si="3"/>
        <v>0</v>
      </c>
      <c r="J4" s="12"/>
      <c r="K4" s="12"/>
      <c r="L4">
        <f>L3+Parametry!B30/100*E215+Parametry!B30/100*E216+Parametry!B30/100*E217+Parametry!B30/100*E218+Parametry!B30/100*E219+Parametry!B30/100*E220+Parametry!B30/100*E222+Parametry!B30/100*E223+Parametry!B30/100*E224+Parametry!B30/100*E225+Parametry!B30/100*E227+Parametry!B30/100*E228+Parametry!B30/100*E229+Parametry!B30/100*E230+Parametry!B30/100*E231+Parametry!B30/100*E232+Parametry!B30/100*E233+Parametry!B30/100*E234+Parametry!B30/100*E235+Parametry!B30/100*E236+Parametry!B30/100*E237+Parametry!B30/100*E238</f>
        <v>0</v>
      </c>
    </row>
    <row r="5" spans="1:12" x14ac:dyDescent="0.25">
      <c r="A5" s="15" t="s">
        <v>53</v>
      </c>
      <c r="B5" s="15" t="s">
        <v>54</v>
      </c>
      <c r="C5" s="16">
        <v>2</v>
      </c>
      <c r="D5" s="27"/>
      <c r="E5" s="16">
        <f t="shared" si="0"/>
        <v>0</v>
      </c>
      <c r="F5" s="27"/>
      <c r="G5" s="16">
        <f t="shared" si="1"/>
        <v>0</v>
      </c>
      <c r="H5" s="16">
        <f t="shared" si="2"/>
        <v>0</v>
      </c>
      <c r="I5" s="16">
        <f t="shared" si="3"/>
        <v>0</v>
      </c>
      <c r="J5" s="12"/>
      <c r="K5" s="12"/>
    </row>
    <row r="6" spans="1:12" x14ac:dyDescent="0.25">
      <c r="A6" s="15" t="s">
        <v>55</v>
      </c>
      <c r="B6" s="15" t="s">
        <v>54</v>
      </c>
      <c r="C6" s="16">
        <v>2</v>
      </c>
      <c r="D6" s="27"/>
      <c r="E6" s="16">
        <f t="shared" si="0"/>
        <v>0</v>
      </c>
      <c r="F6" s="27"/>
      <c r="G6" s="16">
        <f t="shared" si="1"/>
        <v>0</v>
      </c>
      <c r="H6" s="16">
        <f t="shared" si="2"/>
        <v>0</v>
      </c>
      <c r="I6" s="16">
        <f t="shared" si="3"/>
        <v>0</v>
      </c>
      <c r="J6" s="12"/>
      <c r="K6" s="12"/>
    </row>
    <row r="7" spans="1:12" x14ac:dyDescent="0.25">
      <c r="A7" s="15" t="s">
        <v>56</v>
      </c>
      <c r="B7" s="15" t="s">
        <v>54</v>
      </c>
      <c r="C7" s="16">
        <v>1</v>
      </c>
      <c r="D7" s="27"/>
      <c r="E7" s="16">
        <f t="shared" si="0"/>
        <v>0</v>
      </c>
      <c r="F7" s="27"/>
      <c r="G7" s="16">
        <f t="shared" si="1"/>
        <v>0</v>
      </c>
      <c r="H7" s="16">
        <f t="shared" si="2"/>
        <v>0</v>
      </c>
      <c r="I7" s="16">
        <f t="shared" si="3"/>
        <v>0</v>
      </c>
      <c r="J7" s="12"/>
      <c r="K7" s="12"/>
    </row>
    <row r="8" spans="1:12" x14ac:dyDescent="0.25">
      <c r="A8" s="15" t="s">
        <v>57</v>
      </c>
      <c r="B8" s="15" t="s">
        <v>51</v>
      </c>
      <c r="C8" s="16">
        <v>1</v>
      </c>
      <c r="D8" s="27"/>
      <c r="E8" s="16">
        <f t="shared" si="0"/>
        <v>0</v>
      </c>
      <c r="F8" s="27"/>
      <c r="G8" s="16">
        <f t="shared" si="1"/>
        <v>0</v>
      </c>
      <c r="H8" s="16">
        <f t="shared" si="2"/>
        <v>0</v>
      </c>
      <c r="I8" s="16">
        <f t="shared" si="3"/>
        <v>0</v>
      </c>
      <c r="J8" s="12"/>
      <c r="K8" s="12"/>
    </row>
    <row r="9" spans="1:12" x14ac:dyDescent="0.25">
      <c r="A9" s="15" t="s">
        <v>58</v>
      </c>
      <c r="B9" s="15" t="s">
        <v>51</v>
      </c>
      <c r="C9" s="16">
        <v>1</v>
      </c>
      <c r="D9" s="27"/>
      <c r="E9" s="16">
        <f t="shared" si="0"/>
        <v>0</v>
      </c>
      <c r="F9" s="27"/>
      <c r="G9" s="16">
        <f t="shared" si="1"/>
        <v>0</v>
      </c>
      <c r="H9" s="16">
        <f t="shared" si="2"/>
        <v>0</v>
      </c>
      <c r="I9" s="16">
        <f t="shared" si="3"/>
        <v>0</v>
      </c>
      <c r="J9" s="12"/>
      <c r="K9" s="12"/>
    </row>
    <row r="10" spans="1:12" x14ac:dyDescent="0.25">
      <c r="A10" s="15" t="s">
        <v>59</v>
      </c>
      <c r="B10" s="15" t="s">
        <v>51</v>
      </c>
      <c r="C10" s="16">
        <v>3</v>
      </c>
      <c r="D10" s="27"/>
      <c r="E10" s="16">
        <f t="shared" si="0"/>
        <v>0</v>
      </c>
      <c r="F10" s="27"/>
      <c r="G10" s="16">
        <f t="shared" si="1"/>
        <v>0</v>
      </c>
      <c r="H10" s="16">
        <f t="shared" si="2"/>
        <v>0</v>
      </c>
      <c r="I10" s="16">
        <f t="shared" si="3"/>
        <v>0</v>
      </c>
      <c r="J10" s="12"/>
      <c r="K10" s="12"/>
    </row>
    <row r="11" spans="1:12" ht="24.75" x14ac:dyDescent="0.25">
      <c r="A11" s="17" t="s">
        <v>60</v>
      </c>
      <c r="B11" s="15" t="s">
        <v>51</v>
      </c>
      <c r="C11" s="16">
        <v>2</v>
      </c>
      <c r="D11" s="27"/>
      <c r="E11" s="16">
        <f t="shared" si="0"/>
        <v>0</v>
      </c>
      <c r="F11" s="27"/>
      <c r="G11" s="16">
        <f t="shared" si="1"/>
        <v>0</v>
      </c>
      <c r="H11" s="16">
        <f t="shared" si="2"/>
        <v>0</v>
      </c>
      <c r="I11" s="16">
        <f t="shared" si="3"/>
        <v>0</v>
      </c>
      <c r="J11" s="12"/>
      <c r="K11" s="12"/>
    </row>
    <row r="12" spans="1:12" x14ac:dyDescent="0.25">
      <c r="A12" s="15" t="s">
        <v>61</v>
      </c>
      <c r="B12" s="15" t="s">
        <v>51</v>
      </c>
      <c r="C12" s="16">
        <v>4</v>
      </c>
      <c r="D12" s="27"/>
      <c r="E12" s="16">
        <f t="shared" si="0"/>
        <v>0</v>
      </c>
      <c r="F12" s="27"/>
      <c r="G12" s="16">
        <f t="shared" si="1"/>
        <v>0</v>
      </c>
      <c r="H12" s="16">
        <f t="shared" si="2"/>
        <v>0</v>
      </c>
      <c r="I12" s="16">
        <f t="shared" si="3"/>
        <v>0</v>
      </c>
      <c r="J12" s="12"/>
      <c r="K12" s="12"/>
    </row>
    <row r="13" spans="1:12" x14ac:dyDescent="0.25">
      <c r="A13" s="15" t="s">
        <v>62</v>
      </c>
      <c r="B13" s="15" t="s">
        <v>51</v>
      </c>
      <c r="C13" s="16">
        <v>1</v>
      </c>
      <c r="D13" s="27"/>
      <c r="E13" s="16">
        <f t="shared" si="0"/>
        <v>0</v>
      </c>
      <c r="F13" s="27"/>
      <c r="G13" s="16">
        <f t="shared" si="1"/>
        <v>0</v>
      </c>
      <c r="H13" s="16">
        <f t="shared" si="2"/>
        <v>0</v>
      </c>
      <c r="I13" s="16">
        <f t="shared" si="3"/>
        <v>0</v>
      </c>
      <c r="J13" s="12"/>
      <c r="K13" s="12"/>
    </row>
    <row r="14" spans="1:12" x14ac:dyDescent="0.25">
      <c r="A14" s="15" t="s">
        <v>63</v>
      </c>
      <c r="B14" s="15" t="s">
        <v>51</v>
      </c>
      <c r="C14" s="16">
        <v>9</v>
      </c>
      <c r="D14" s="27"/>
      <c r="E14" s="16">
        <f t="shared" si="0"/>
        <v>0</v>
      </c>
      <c r="F14" s="27"/>
      <c r="G14" s="16">
        <f t="shared" si="1"/>
        <v>0</v>
      </c>
      <c r="H14" s="16">
        <f t="shared" si="2"/>
        <v>0</v>
      </c>
      <c r="I14" s="16">
        <f t="shared" si="3"/>
        <v>0</v>
      </c>
      <c r="J14" s="12"/>
      <c r="K14" s="12"/>
    </row>
    <row r="15" spans="1:12" x14ac:dyDescent="0.25">
      <c r="A15" s="15" t="s">
        <v>64</v>
      </c>
      <c r="B15" s="15" t="s">
        <v>51</v>
      </c>
      <c r="C15" s="16">
        <v>7</v>
      </c>
      <c r="D15" s="27"/>
      <c r="E15" s="16">
        <f t="shared" si="0"/>
        <v>0</v>
      </c>
      <c r="F15" s="27"/>
      <c r="G15" s="16">
        <f t="shared" si="1"/>
        <v>0</v>
      </c>
      <c r="H15" s="16">
        <f t="shared" si="2"/>
        <v>0</v>
      </c>
      <c r="I15" s="16">
        <f t="shared" si="3"/>
        <v>0</v>
      </c>
      <c r="J15" s="12"/>
      <c r="K15" s="12"/>
    </row>
    <row r="16" spans="1:12" x14ac:dyDescent="0.25">
      <c r="A16" s="15" t="s">
        <v>65</v>
      </c>
      <c r="B16" s="15" t="s">
        <v>51</v>
      </c>
      <c r="C16" s="16">
        <v>1</v>
      </c>
      <c r="D16" s="27"/>
      <c r="E16" s="16">
        <f t="shared" si="0"/>
        <v>0</v>
      </c>
      <c r="F16" s="27"/>
      <c r="G16" s="16">
        <f t="shared" si="1"/>
        <v>0</v>
      </c>
      <c r="H16" s="16">
        <f t="shared" si="2"/>
        <v>0</v>
      </c>
      <c r="I16" s="16">
        <f t="shared" si="3"/>
        <v>0</v>
      </c>
      <c r="J16" s="12"/>
      <c r="K16" s="12"/>
    </row>
    <row r="17" spans="1:11" x14ac:dyDescent="0.25">
      <c r="A17" s="15" t="s">
        <v>66</v>
      </c>
      <c r="B17" s="15" t="s">
        <v>51</v>
      </c>
      <c r="C17" s="16">
        <v>1</v>
      </c>
      <c r="D17" s="27"/>
      <c r="E17" s="16">
        <f t="shared" si="0"/>
        <v>0</v>
      </c>
      <c r="F17" s="27"/>
      <c r="G17" s="16">
        <f t="shared" si="1"/>
        <v>0</v>
      </c>
      <c r="H17" s="16">
        <f t="shared" si="2"/>
        <v>0</v>
      </c>
      <c r="I17" s="16">
        <f t="shared" si="3"/>
        <v>0</v>
      </c>
      <c r="J17" s="12"/>
      <c r="K17" s="12"/>
    </row>
    <row r="18" spans="1:11" x14ac:dyDescent="0.25">
      <c r="A18" s="15" t="s">
        <v>67</v>
      </c>
      <c r="B18" s="15" t="s">
        <v>51</v>
      </c>
      <c r="C18" s="16">
        <v>3</v>
      </c>
      <c r="D18" s="27"/>
      <c r="E18" s="16">
        <f t="shared" si="0"/>
        <v>0</v>
      </c>
      <c r="F18" s="27"/>
      <c r="G18" s="16">
        <f t="shared" si="1"/>
        <v>0</v>
      </c>
      <c r="H18" s="16">
        <f t="shared" si="2"/>
        <v>0</v>
      </c>
      <c r="I18" s="16">
        <f t="shared" si="3"/>
        <v>0</v>
      </c>
      <c r="J18" s="12"/>
      <c r="K18" s="12"/>
    </row>
    <row r="19" spans="1:11" x14ac:dyDescent="0.25">
      <c r="A19" s="15" t="s">
        <v>68</v>
      </c>
      <c r="B19" s="15" t="s">
        <v>51</v>
      </c>
      <c r="C19" s="16">
        <v>1</v>
      </c>
      <c r="D19" s="27"/>
      <c r="E19" s="16">
        <f t="shared" si="0"/>
        <v>0</v>
      </c>
      <c r="F19" s="27"/>
      <c r="G19" s="16">
        <f t="shared" si="1"/>
        <v>0</v>
      </c>
      <c r="H19" s="16">
        <f t="shared" si="2"/>
        <v>0</v>
      </c>
      <c r="I19" s="16">
        <f t="shared" si="3"/>
        <v>0</v>
      </c>
      <c r="J19" s="12"/>
      <c r="K19" s="12"/>
    </row>
    <row r="20" spans="1:11" x14ac:dyDescent="0.25">
      <c r="A20" s="15" t="s">
        <v>69</v>
      </c>
      <c r="B20" s="15" t="s">
        <v>51</v>
      </c>
      <c r="C20" s="16">
        <v>2</v>
      </c>
      <c r="D20" s="27"/>
      <c r="E20" s="16">
        <f t="shared" si="0"/>
        <v>0</v>
      </c>
      <c r="F20" s="27"/>
      <c r="G20" s="16">
        <f t="shared" si="1"/>
        <v>0</v>
      </c>
      <c r="H20" s="16">
        <f t="shared" si="2"/>
        <v>0</v>
      </c>
      <c r="I20" s="16">
        <f t="shared" si="3"/>
        <v>0</v>
      </c>
      <c r="J20" s="12"/>
      <c r="K20" s="12"/>
    </row>
    <row r="21" spans="1:11" x14ac:dyDescent="0.25">
      <c r="A21" s="15" t="s">
        <v>70</v>
      </c>
      <c r="B21" s="15" t="s">
        <v>51</v>
      </c>
      <c r="C21" s="16">
        <v>1</v>
      </c>
      <c r="D21" s="27"/>
      <c r="E21" s="16">
        <f t="shared" si="0"/>
        <v>0</v>
      </c>
      <c r="F21" s="27"/>
      <c r="G21" s="16">
        <f t="shared" si="1"/>
        <v>0</v>
      </c>
      <c r="H21" s="16">
        <f t="shared" si="2"/>
        <v>0</v>
      </c>
      <c r="I21" s="16">
        <f t="shared" si="3"/>
        <v>0</v>
      </c>
      <c r="J21" s="12"/>
      <c r="K21" s="12"/>
    </row>
    <row r="22" spans="1:11" x14ac:dyDescent="0.25">
      <c r="A22" s="15" t="s">
        <v>71</v>
      </c>
      <c r="B22" s="15" t="s">
        <v>51</v>
      </c>
      <c r="C22" s="16">
        <v>2</v>
      </c>
      <c r="D22" s="27"/>
      <c r="E22" s="16">
        <f t="shared" si="0"/>
        <v>0</v>
      </c>
      <c r="F22" s="27"/>
      <c r="G22" s="16">
        <f t="shared" si="1"/>
        <v>0</v>
      </c>
      <c r="H22" s="16">
        <f t="shared" si="2"/>
        <v>0</v>
      </c>
      <c r="I22" s="16">
        <f t="shared" si="3"/>
        <v>0</v>
      </c>
      <c r="J22" s="12"/>
      <c r="K22" s="12"/>
    </row>
    <row r="23" spans="1:11" x14ac:dyDescent="0.25">
      <c r="A23" s="15" t="s">
        <v>72</v>
      </c>
      <c r="B23" s="15" t="s">
        <v>51</v>
      </c>
      <c r="C23" s="16">
        <v>2</v>
      </c>
      <c r="D23" s="27"/>
      <c r="E23" s="16">
        <f t="shared" si="0"/>
        <v>0</v>
      </c>
      <c r="F23" s="27"/>
      <c r="G23" s="16">
        <f t="shared" si="1"/>
        <v>0</v>
      </c>
      <c r="H23" s="16">
        <f t="shared" si="2"/>
        <v>0</v>
      </c>
      <c r="I23" s="16">
        <f t="shared" si="3"/>
        <v>0</v>
      </c>
      <c r="J23" s="12"/>
      <c r="K23" s="12"/>
    </row>
    <row r="24" spans="1:11" x14ac:dyDescent="0.25">
      <c r="A24" s="15" t="s">
        <v>73</v>
      </c>
      <c r="B24" s="15" t="s">
        <v>51</v>
      </c>
      <c r="C24" s="16">
        <v>19</v>
      </c>
      <c r="D24" s="27"/>
      <c r="E24" s="16">
        <f t="shared" si="0"/>
        <v>0</v>
      </c>
      <c r="F24" s="27"/>
      <c r="G24" s="16">
        <f t="shared" si="1"/>
        <v>0</v>
      </c>
      <c r="H24" s="16">
        <f t="shared" si="2"/>
        <v>0</v>
      </c>
      <c r="I24" s="16">
        <f t="shared" si="3"/>
        <v>0</v>
      </c>
      <c r="J24" s="12"/>
      <c r="K24" s="12"/>
    </row>
    <row r="25" spans="1:11" x14ac:dyDescent="0.25">
      <c r="A25" s="15" t="s">
        <v>74</v>
      </c>
      <c r="B25" s="15" t="s">
        <v>51</v>
      </c>
      <c r="C25" s="16">
        <v>1</v>
      </c>
      <c r="D25" s="27"/>
      <c r="E25" s="16">
        <f t="shared" si="0"/>
        <v>0</v>
      </c>
      <c r="F25" s="27"/>
      <c r="G25" s="16">
        <f t="shared" si="1"/>
        <v>0</v>
      </c>
      <c r="H25" s="16">
        <f t="shared" si="2"/>
        <v>0</v>
      </c>
      <c r="I25" s="16">
        <f t="shared" si="3"/>
        <v>0</v>
      </c>
      <c r="J25" s="12"/>
      <c r="K25" s="12"/>
    </row>
    <row r="26" spans="1:11" x14ac:dyDescent="0.25">
      <c r="A26" s="15" t="s">
        <v>75</v>
      </c>
      <c r="B26" s="15" t="s">
        <v>51</v>
      </c>
      <c r="C26" s="16">
        <v>4</v>
      </c>
      <c r="D26" s="27"/>
      <c r="E26" s="16">
        <f t="shared" si="0"/>
        <v>0</v>
      </c>
      <c r="F26" s="27"/>
      <c r="G26" s="16">
        <f t="shared" si="1"/>
        <v>0</v>
      </c>
      <c r="H26" s="16">
        <f t="shared" si="2"/>
        <v>0</v>
      </c>
      <c r="I26" s="16">
        <f t="shared" si="3"/>
        <v>0</v>
      </c>
      <c r="J26" s="12"/>
      <c r="K26" s="12"/>
    </row>
    <row r="27" spans="1:11" x14ac:dyDescent="0.25">
      <c r="A27" s="15" t="s">
        <v>76</v>
      </c>
      <c r="B27" s="15" t="s">
        <v>51</v>
      </c>
      <c r="C27" s="16">
        <v>1</v>
      </c>
      <c r="D27" s="27"/>
      <c r="E27" s="16">
        <f t="shared" si="0"/>
        <v>0</v>
      </c>
      <c r="F27" s="27"/>
      <c r="G27" s="16">
        <f t="shared" si="1"/>
        <v>0</v>
      </c>
      <c r="H27" s="16">
        <f t="shared" si="2"/>
        <v>0</v>
      </c>
      <c r="I27" s="16">
        <f t="shared" si="3"/>
        <v>0</v>
      </c>
      <c r="J27" s="12"/>
      <c r="K27" s="12"/>
    </row>
    <row r="28" spans="1:11" x14ac:dyDescent="0.25">
      <c r="A28" s="15" t="s">
        <v>77</v>
      </c>
      <c r="B28" s="15" t="s">
        <v>51</v>
      </c>
      <c r="C28" s="16">
        <v>1</v>
      </c>
      <c r="D28" s="27"/>
      <c r="E28" s="16">
        <f t="shared" si="0"/>
        <v>0</v>
      </c>
      <c r="F28" s="27"/>
      <c r="G28" s="16">
        <f t="shared" si="1"/>
        <v>0</v>
      </c>
      <c r="H28" s="16">
        <f t="shared" si="2"/>
        <v>0</v>
      </c>
      <c r="I28" s="16">
        <f t="shared" si="3"/>
        <v>0</v>
      </c>
      <c r="J28" s="12"/>
      <c r="K28" s="12"/>
    </row>
    <row r="29" spans="1:11" x14ac:dyDescent="0.25">
      <c r="A29" s="15" t="s">
        <v>78</v>
      </c>
      <c r="B29" s="15" t="s">
        <v>51</v>
      </c>
      <c r="C29" s="16">
        <v>1</v>
      </c>
      <c r="D29" s="27"/>
      <c r="E29" s="16">
        <f t="shared" si="0"/>
        <v>0</v>
      </c>
      <c r="F29" s="27"/>
      <c r="G29" s="16">
        <f t="shared" si="1"/>
        <v>0</v>
      </c>
      <c r="H29" s="16">
        <f t="shared" si="2"/>
        <v>0</v>
      </c>
      <c r="I29" s="16">
        <f t="shared" si="3"/>
        <v>0</v>
      </c>
      <c r="J29" s="12"/>
      <c r="K29" s="12"/>
    </row>
    <row r="30" spans="1:11" x14ac:dyDescent="0.25">
      <c r="A30" s="15" t="s">
        <v>79</v>
      </c>
      <c r="B30" s="15" t="s">
        <v>54</v>
      </c>
      <c r="C30" s="16">
        <v>1</v>
      </c>
      <c r="D30" s="27"/>
      <c r="E30" s="16">
        <f t="shared" si="0"/>
        <v>0</v>
      </c>
      <c r="F30" s="27"/>
      <c r="G30" s="16">
        <f t="shared" si="1"/>
        <v>0</v>
      </c>
      <c r="H30" s="16">
        <f t="shared" si="2"/>
        <v>0</v>
      </c>
      <c r="I30" s="16">
        <f t="shared" si="3"/>
        <v>0</v>
      </c>
      <c r="J30" s="12"/>
      <c r="K30" s="12"/>
    </row>
    <row r="31" spans="1:11" x14ac:dyDescent="0.25">
      <c r="A31" s="15" t="s">
        <v>80</v>
      </c>
      <c r="B31" s="15" t="s">
        <v>51</v>
      </c>
      <c r="C31" s="16">
        <v>3</v>
      </c>
      <c r="D31" s="27"/>
      <c r="E31" s="16">
        <f t="shared" si="0"/>
        <v>0</v>
      </c>
      <c r="F31" s="27"/>
      <c r="G31" s="16">
        <f t="shared" si="1"/>
        <v>0</v>
      </c>
      <c r="H31" s="16">
        <f t="shared" si="2"/>
        <v>0</v>
      </c>
      <c r="I31" s="16">
        <f t="shared" si="3"/>
        <v>0</v>
      </c>
      <c r="J31" s="12"/>
      <c r="K31" s="12"/>
    </row>
    <row r="32" spans="1:11" x14ac:dyDescent="0.25">
      <c r="A32" s="15" t="s">
        <v>81</v>
      </c>
      <c r="B32" s="15" t="s">
        <v>54</v>
      </c>
      <c r="C32" s="16">
        <v>91</v>
      </c>
      <c r="D32" s="27"/>
      <c r="E32" s="16">
        <f t="shared" si="0"/>
        <v>0</v>
      </c>
      <c r="F32" s="27"/>
      <c r="G32" s="16">
        <f t="shared" si="1"/>
        <v>0</v>
      </c>
      <c r="H32" s="16">
        <f t="shared" si="2"/>
        <v>0</v>
      </c>
      <c r="I32" s="16">
        <f t="shared" si="3"/>
        <v>0</v>
      </c>
      <c r="J32" s="12"/>
      <c r="K32" s="12"/>
    </row>
    <row r="33" spans="1:11" x14ac:dyDescent="0.25">
      <c r="A33" s="15" t="s">
        <v>82</v>
      </c>
      <c r="B33" s="15" t="s">
        <v>54</v>
      </c>
      <c r="C33" s="16">
        <v>6</v>
      </c>
      <c r="D33" s="27"/>
      <c r="E33" s="16">
        <f t="shared" si="0"/>
        <v>0</v>
      </c>
      <c r="F33" s="27"/>
      <c r="G33" s="16">
        <f t="shared" si="1"/>
        <v>0</v>
      </c>
      <c r="H33" s="16">
        <f t="shared" si="2"/>
        <v>0</v>
      </c>
      <c r="I33" s="16">
        <f t="shared" si="3"/>
        <v>0</v>
      </c>
      <c r="J33" s="12"/>
      <c r="K33" s="12"/>
    </row>
    <row r="34" spans="1:11" x14ac:dyDescent="0.25">
      <c r="A34" s="15" t="s">
        <v>83</v>
      </c>
      <c r="B34" s="15" t="s">
        <v>54</v>
      </c>
      <c r="C34" s="16">
        <v>6</v>
      </c>
      <c r="D34" s="27"/>
      <c r="E34" s="16">
        <f t="shared" si="0"/>
        <v>0</v>
      </c>
      <c r="F34" s="27"/>
      <c r="G34" s="16">
        <f t="shared" si="1"/>
        <v>0</v>
      </c>
      <c r="H34" s="16">
        <f t="shared" si="2"/>
        <v>0</v>
      </c>
      <c r="I34" s="16">
        <f t="shared" si="3"/>
        <v>0</v>
      </c>
      <c r="J34" s="12"/>
      <c r="K34" s="12"/>
    </row>
    <row r="35" spans="1:11" x14ac:dyDescent="0.25">
      <c r="A35" s="15" t="s">
        <v>84</v>
      </c>
      <c r="B35" s="15" t="s">
        <v>54</v>
      </c>
      <c r="C35" s="16">
        <v>3</v>
      </c>
      <c r="D35" s="27"/>
      <c r="E35" s="16">
        <f t="shared" si="0"/>
        <v>0</v>
      </c>
      <c r="F35" s="27"/>
      <c r="G35" s="16">
        <f t="shared" si="1"/>
        <v>0</v>
      </c>
      <c r="H35" s="16">
        <f t="shared" si="2"/>
        <v>0</v>
      </c>
      <c r="I35" s="16">
        <f t="shared" si="3"/>
        <v>0</v>
      </c>
      <c r="J35" s="12"/>
      <c r="K35" s="12"/>
    </row>
    <row r="36" spans="1:11" x14ac:dyDescent="0.25">
      <c r="A36" s="15" t="s">
        <v>85</v>
      </c>
      <c r="B36" s="15" t="s">
        <v>54</v>
      </c>
      <c r="C36" s="16">
        <v>1</v>
      </c>
      <c r="D36" s="27"/>
      <c r="E36" s="16">
        <f t="shared" si="0"/>
        <v>0</v>
      </c>
      <c r="F36" s="27"/>
      <c r="G36" s="16">
        <f t="shared" si="1"/>
        <v>0</v>
      </c>
      <c r="H36" s="16">
        <f t="shared" si="2"/>
        <v>0</v>
      </c>
      <c r="I36" s="16">
        <f t="shared" si="3"/>
        <v>0</v>
      </c>
      <c r="J36" s="12"/>
      <c r="K36" s="12"/>
    </row>
    <row r="37" spans="1:11" x14ac:dyDescent="0.25">
      <c r="A37" s="13" t="s">
        <v>86</v>
      </c>
      <c r="B37" s="13" t="s">
        <v>9</v>
      </c>
      <c r="C37" s="14"/>
      <c r="D37" s="26"/>
      <c r="E37" s="14">
        <f>SUM(E3:E36)</f>
        <v>0</v>
      </c>
      <c r="F37" s="26"/>
      <c r="G37" s="14">
        <f>SUM(G3:G36)</f>
        <v>0</v>
      </c>
      <c r="H37" s="14"/>
      <c r="I37" s="14">
        <f>SUM(I3:I36)</f>
        <v>0</v>
      </c>
      <c r="J37" s="12"/>
      <c r="K37" s="12"/>
    </row>
    <row r="38" spans="1:11" x14ac:dyDescent="0.25">
      <c r="A38" s="13" t="s">
        <v>87</v>
      </c>
      <c r="B38" s="13" t="s">
        <v>9</v>
      </c>
      <c r="C38" s="14"/>
      <c r="D38" s="26"/>
      <c r="E38" s="14"/>
      <c r="F38" s="26"/>
      <c r="G38" s="14"/>
      <c r="H38" s="14"/>
      <c r="I38" s="14"/>
      <c r="J38" s="12"/>
      <c r="K38" s="12"/>
    </row>
    <row r="39" spans="1:11" x14ac:dyDescent="0.25">
      <c r="A39" s="15" t="s">
        <v>88</v>
      </c>
      <c r="B39" s="15" t="s">
        <v>51</v>
      </c>
      <c r="C39" s="16">
        <v>1</v>
      </c>
      <c r="D39" s="27"/>
      <c r="E39" s="16">
        <f t="shared" ref="E39:E55" si="4">C39*D39</f>
        <v>0</v>
      </c>
      <c r="F39" s="27"/>
      <c r="G39" s="16">
        <f t="shared" ref="G39:G55" si="5">C39*F39</f>
        <v>0</v>
      </c>
      <c r="H39" s="16">
        <f t="shared" ref="H39:H55" si="6">D39+F39</f>
        <v>0</v>
      </c>
      <c r="I39" s="16">
        <f t="shared" ref="I39:I55" si="7">E39+G39</f>
        <v>0</v>
      </c>
      <c r="J39" s="12"/>
      <c r="K39" s="12"/>
    </row>
    <row r="40" spans="1:11" x14ac:dyDescent="0.25">
      <c r="A40" s="15" t="s">
        <v>89</v>
      </c>
      <c r="B40" s="15" t="s">
        <v>51</v>
      </c>
      <c r="C40" s="16">
        <v>4</v>
      </c>
      <c r="D40" s="27"/>
      <c r="E40" s="16">
        <f t="shared" si="4"/>
        <v>0</v>
      </c>
      <c r="F40" s="27"/>
      <c r="G40" s="16">
        <f t="shared" si="5"/>
        <v>0</v>
      </c>
      <c r="H40" s="16">
        <f t="shared" si="6"/>
        <v>0</v>
      </c>
      <c r="I40" s="16">
        <f t="shared" si="7"/>
        <v>0</v>
      </c>
      <c r="J40" s="12"/>
      <c r="K40" s="12"/>
    </row>
    <row r="41" spans="1:11" x14ac:dyDescent="0.25">
      <c r="A41" s="15" t="s">
        <v>90</v>
      </c>
      <c r="B41" s="15" t="s">
        <v>51</v>
      </c>
      <c r="C41" s="16">
        <v>1</v>
      </c>
      <c r="D41" s="27"/>
      <c r="E41" s="16">
        <f t="shared" si="4"/>
        <v>0</v>
      </c>
      <c r="F41" s="27"/>
      <c r="G41" s="16">
        <f t="shared" si="5"/>
        <v>0</v>
      </c>
      <c r="H41" s="16">
        <f t="shared" si="6"/>
        <v>0</v>
      </c>
      <c r="I41" s="16">
        <f t="shared" si="7"/>
        <v>0</v>
      </c>
      <c r="J41" s="12"/>
      <c r="K41" s="12"/>
    </row>
    <row r="42" spans="1:11" x14ac:dyDescent="0.25">
      <c r="A42" s="15" t="s">
        <v>91</v>
      </c>
      <c r="B42" s="15" t="s">
        <v>54</v>
      </c>
      <c r="C42" s="16">
        <v>1</v>
      </c>
      <c r="D42" s="27"/>
      <c r="E42" s="16">
        <f t="shared" si="4"/>
        <v>0</v>
      </c>
      <c r="F42" s="27"/>
      <c r="G42" s="16">
        <f t="shared" si="5"/>
        <v>0</v>
      </c>
      <c r="H42" s="16">
        <f t="shared" si="6"/>
        <v>0</v>
      </c>
      <c r="I42" s="16">
        <f t="shared" si="7"/>
        <v>0</v>
      </c>
      <c r="J42" s="12"/>
      <c r="K42" s="12"/>
    </row>
    <row r="43" spans="1:11" x14ac:dyDescent="0.25">
      <c r="A43" s="15" t="s">
        <v>92</v>
      </c>
      <c r="B43" s="15" t="s">
        <v>51</v>
      </c>
      <c r="C43" s="16">
        <v>4</v>
      </c>
      <c r="D43" s="27"/>
      <c r="E43" s="16">
        <f t="shared" si="4"/>
        <v>0</v>
      </c>
      <c r="F43" s="27"/>
      <c r="G43" s="16">
        <f t="shared" si="5"/>
        <v>0</v>
      </c>
      <c r="H43" s="16">
        <f t="shared" si="6"/>
        <v>0</v>
      </c>
      <c r="I43" s="16">
        <f t="shared" si="7"/>
        <v>0</v>
      </c>
      <c r="J43" s="12"/>
      <c r="K43" s="12"/>
    </row>
    <row r="44" spans="1:11" x14ac:dyDescent="0.25">
      <c r="A44" s="15" t="s">
        <v>62</v>
      </c>
      <c r="B44" s="15" t="s">
        <v>51</v>
      </c>
      <c r="C44" s="16">
        <v>1</v>
      </c>
      <c r="D44" s="27"/>
      <c r="E44" s="16">
        <f t="shared" si="4"/>
        <v>0</v>
      </c>
      <c r="F44" s="27"/>
      <c r="G44" s="16">
        <f t="shared" si="5"/>
        <v>0</v>
      </c>
      <c r="H44" s="16">
        <f t="shared" si="6"/>
        <v>0</v>
      </c>
      <c r="I44" s="16">
        <f t="shared" si="7"/>
        <v>0</v>
      </c>
      <c r="J44" s="12"/>
      <c r="K44" s="12"/>
    </row>
    <row r="45" spans="1:11" x14ac:dyDescent="0.25">
      <c r="A45" s="15" t="s">
        <v>63</v>
      </c>
      <c r="B45" s="15" t="s">
        <v>51</v>
      </c>
      <c r="C45" s="16">
        <v>1</v>
      </c>
      <c r="D45" s="27"/>
      <c r="E45" s="16">
        <f t="shared" si="4"/>
        <v>0</v>
      </c>
      <c r="F45" s="27"/>
      <c r="G45" s="16">
        <f t="shared" si="5"/>
        <v>0</v>
      </c>
      <c r="H45" s="16">
        <f t="shared" si="6"/>
        <v>0</v>
      </c>
      <c r="I45" s="16">
        <f t="shared" si="7"/>
        <v>0</v>
      </c>
      <c r="J45" s="12"/>
      <c r="K45" s="12"/>
    </row>
    <row r="46" spans="1:11" x14ac:dyDescent="0.25">
      <c r="A46" s="15" t="s">
        <v>65</v>
      </c>
      <c r="B46" s="15" t="s">
        <v>51</v>
      </c>
      <c r="C46" s="16">
        <v>1</v>
      </c>
      <c r="D46" s="27"/>
      <c r="E46" s="16">
        <f t="shared" si="4"/>
        <v>0</v>
      </c>
      <c r="F46" s="27"/>
      <c r="G46" s="16">
        <f t="shared" si="5"/>
        <v>0</v>
      </c>
      <c r="H46" s="16">
        <f t="shared" si="6"/>
        <v>0</v>
      </c>
      <c r="I46" s="16">
        <f t="shared" si="7"/>
        <v>0</v>
      </c>
      <c r="J46" s="12"/>
      <c r="K46" s="12"/>
    </row>
    <row r="47" spans="1:11" x14ac:dyDescent="0.25">
      <c r="A47" s="15" t="s">
        <v>67</v>
      </c>
      <c r="B47" s="15" t="s">
        <v>51</v>
      </c>
      <c r="C47" s="16">
        <v>1</v>
      </c>
      <c r="D47" s="27"/>
      <c r="E47" s="16">
        <f t="shared" si="4"/>
        <v>0</v>
      </c>
      <c r="F47" s="27"/>
      <c r="G47" s="16">
        <f t="shared" si="5"/>
        <v>0</v>
      </c>
      <c r="H47" s="16">
        <f t="shared" si="6"/>
        <v>0</v>
      </c>
      <c r="I47" s="16">
        <f t="shared" si="7"/>
        <v>0</v>
      </c>
      <c r="J47" s="12"/>
      <c r="K47" s="12"/>
    </row>
    <row r="48" spans="1:11" x14ac:dyDescent="0.25">
      <c r="A48" s="15" t="s">
        <v>69</v>
      </c>
      <c r="B48" s="15" t="s">
        <v>51</v>
      </c>
      <c r="C48" s="16">
        <v>1</v>
      </c>
      <c r="D48" s="27"/>
      <c r="E48" s="16">
        <f t="shared" si="4"/>
        <v>0</v>
      </c>
      <c r="F48" s="27"/>
      <c r="G48" s="16">
        <f t="shared" si="5"/>
        <v>0</v>
      </c>
      <c r="H48" s="16">
        <f t="shared" si="6"/>
        <v>0</v>
      </c>
      <c r="I48" s="16">
        <f t="shared" si="7"/>
        <v>0</v>
      </c>
      <c r="J48" s="12"/>
      <c r="K48" s="12"/>
    </row>
    <row r="49" spans="1:11" x14ac:dyDescent="0.25">
      <c r="A49" s="15" t="s">
        <v>70</v>
      </c>
      <c r="B49" s="15" t="s">
        <v>51</v>
      </c>
      <c r="C49" s="16">
        <v>1</v>
      </c>
      <c r="D49" s="27"/>
      <c r="E49" s="16">
        <f t="shared" si="4"/>
        <v>0</v>
      </c>
      <c r="F49" s="27"/>
      <c r="G49" s="16">
        <f t="shared" si="5"/>
        <v>0</v>
      </c>
      <c r="H49" s="16">
        <f t="shared" si="6"/>
        <v>0</v>
      </c>
      <c r="I49" s="16">
        <f t="shared" si="7"/>
        <v>0</v>
      </c>
      <c r="J49" s="12"/>
      <c r="K49" s="12"/>
    </row>
    <row r="50" spans="1:11" x14ac:dyDescent="0.25">
      <c r="A50" s="15" t="s">
        <v>93</v>
      </c>
      <c r="B50" s="15" t="s">
        <v>51</v>
      </c>
      <c r="C50" s="16">
        <v>3</v>
      </c>
      <c r="D50" s="27"/>
      <c r="E50" s="16">
        <f t="shared" si="4"/>
        <v>0</v>
      </c>
      <c r="F50" s="27"/>
      <c r="G50" s="16">
        <f t="shared" si="5"/>
        <v>0</v>
      </c>
      <c r="H50" s="16">
        <f t="shared" si="6"/>
        <v>0</v>
      </c>
      <c r="I50" s="16">
        <f t="shared" si="7"/>
        <v>0</v>
      </c>
      <c r="J50" s="12"/>
      <c r="K50" s="12"/>
    </row>
    <row r="51" spans="1:11" x14ac:dyDescent="0.25">
      <c r="A51" s="15" t="s">
        <v>94</v>
      </c>
      <c r="B51" s="15" t="s">
        <v>51</v>
      </c>
      <c r="C51" s="16">
        <v>3</v>
      </c>
      <c r="D51" s="27"/>
      <c r="E51" s="16">
        <f t="shared" si="4"/>
        <v>0</v>
      </c>
      <c r="F51" s="27"/>
      <c r="G51" s="16">
        <f t="shared" si="5"/>
        <v>0</v>
      </c>
      <c r="H51" s="16">
        <f t="shared" si="6"/>
        <v>0</v>
      </c>
      <c r="I51" s="16">
        <f t="shared" si="7"/>
        <v>0</v>
      </c>
      <c r="J51" s="12"/>
      <c r="K51" s="12"/>
    </row>
    <row r="52" spans="1:11" x14ac:dyDescent="0.25">
      <c r="A52" s="15" t="s">
        <v>95</v>
      </c>
      <c r="B52" s="15" t="s">
        <v>51</v>
      </c>
      <c r="C52" s="16">
        <v>3</v>
      </c>
      <c r="D52" s="27"/>
      <c r="E52" s="16">
        <f t="shared" si="4"/>
        <v>0</v>
      </c>
      <c r="F52" s="27"/>
      <c r="G52" s="16">
        <f t="shared" si="5"/>
        <v>0</v>
      </c>
      <c r="H52" s="16">
        <f t="shared" si="6"/>
        <v>0</v>
      </c>
      <c r="I52" s="16">
        <f t="shared" si="7"/>
        <v>0</v>
      </c>
      <c r="J52" s="12"/>
      <c r="K52" s="12"/>
    </row>
    <row r="53" spans="1:11" x14ac:dyDescent="0.25">
      <c r="A53" s="15" t="s">
        <v>81</v>
      </c>
      <c r="B53" s="15" t="s">
        <v>54</v>
      </c>
      <c r="C53" s="16">
        <v>34</v>
      </c>
      <c r="D53" s="27"/>
      <c r="E53" s="16">
        <f t="shared" si="4"/>
        <v>0</v>
      </c>
      <c r="F53" s="27"/>
      <c r="G53" s="16">
        <f t="shared" si="5"/>
        <v>0</v>
      </c>
      <c r="H53" s="16">
        <f t="shared" si="6"/>
        <v>0</v>
      </c>
      <c r="I53" s="16">
        <f t="shared" si="7"/>
        <v>0</v>
      </c>
      <c r="J53" s="12"/>
      <c r="K53" s="12"/>
    </row>
    <row r="54" spans="1:11" x14ac:dyDescent="0.25">
      <c r="A54" s="15" t="s">
        <v>82</v>
      </c>
      <c r="B54" s="15" t="s">
        <v>54</v>
      </c>
      <c r="C54" s="16">
        <v>3</v>
      </c>
      <c r="D54" s="27"/>
      <c r="E54" s="16">
        <f t="shared" si="4"/>
        <v>0</v>
      </c>
      <c r="F54" s="27"/>
      <c r="G54" s="16">
        <f t="shared" si="5"/>
        <v>0</v>
      </c>
      <c r="H54" s="16">
        <f t="shared" si="6"/>
        <v>0</v>
      </c>
      <c r="I54" s="16">
        <f t="shared" si="7"/>
        <v>0</v>
      </c>
      <c r="J54" s="12"/>
      <c r="K54" s="12"/>
    </row>
    <row r="55" spans="1:11" x14ac:dyDescent="0.25">
      <c r="A55" s="15" t="s">
        <v>83</v>
      </c>
      <c r="B55" s="15" t="s">
        <v>54</v>
      </c>
      <c r="C55" s="16">
        <v>3</v>
      </c>
      <c r="D55" s="27"/>
      <c r="E55" s="16">
        <f t="shared" si="4"/>
        <v>0</v>
      </c>
      <c r="F55" s="27"/>
      <c r="G55" s="16">
        <f t="shared" si="5"/>
        <v>0</v>
      </c>
      <c r="H55" s="16">
        <f t="shared" si="6"/>
        <v>0</v>
      </c>
      <c r="I55" s="16">
        <f t="shared" si="7"/>
        <v>0</v>
      </c>
      <c r="J55" s="12"/>
      <c r="K55" s="12"/>
    </row>
    <row r="56" spans="1:11" x14ac:dyDescent="0.25">
      <c r="A56" s="13" t="s">
        <v>96</v>
      </c>
      <c r="B56" s="13" t="s">
        <v>9</v>
      </c>
      <c r="C56" s="14"/>
      <c r="D56" s="26"/>
      <c r="E56" s="14">
        <f>SUM(E39:E55)</f>
        <v>0</v>
      </c>
      <c r="F56" s="26"/>
      <c r="G56" s="14">
        <f>SUM(G39:G55)</f>
        <v>0</v>
      </c>
      <c r="H56" s="14"/>
      <c r="I56" s="14">
        <f>SUM(I39:I55)</f>
        <v>0</v>
      </c>
      <c r="J56" s="12"/>
      <c r="K56" s="12"/>
    </row>
    <row r="57" spans="1:11" x14ac:dyDescent="0.25">
      <c r="A57" s="13" t="s">
        <v>97</v>
      </c>
      <c r="B57" s="13" t="s">
        <v>9</v>
      </c>
      <c r="C57" s="14"/>
      <c r="D57" s="26"/>
      <c r="E57" s="14"/>
      <c r="F57" s="26"/>
      <c r="G57" s="14"/>
      <c r="H57" s="14"/>
      <c r="I57" s="14"/>
      <c r="J57" s="12"/>
      <c r="K57" s="12"/>
    </row>
    <row r="58" spans="1:11" x14ac:dyDescent="0.25">
      <c r="A58" s="15" t="s">
        <v>98</v>
      </c>
      <c r="B58" s="15" t="s">
        <v>51</v>
      </c>
      <c r="C58" s="16">
        <v>1</v>
      </c>
      <c r="D58" s="27"/>
      <c r="E58" s="16">
        <f t="shared" ref="E58:E71" si="8">C58*D58</f>
        <v>0</v>
      </c>
      <c r="F58" s="27"/>
      <c r="G58" s="16">
        <f t="shared" ref="G58:G71" si="9">C58*F58</f>
        <v>0</v>
      </c>
      <c r="H58" s="16">
        <f t="shared" ref="H58:H71" si="10">D58+F58</f>
        <v>0</v>
      </c>
      <c r="I58" s="16">
        <f t="shared" ref="I58:I71" si="11">E58+G58</f>
        <v>0</v>
      </c>
      <c r="J58" s="12"/>
      <c r="K58" s="12"/>
    </row>
    <row r="59" spans="1:11" x14ac:dyDescent="0.25">
      <c r="A59" s="15" t="s">
        <v>89</v>
      </c>
      <c r="B59" s="15" t="s">
        <v>51</v>
      </c>
      <c r="C59" s="16">
        <v>6</v>
      </c>
      <c r="D59" s="27"/>
      <c r="E59" s="16">
        <f t="shared" si="8"/>
        <v>0</v>
      </c>
      <c r="F59" s="27"/>
      <c r="G59" s="16">
        <f t="shared" si="9"/>
        <v>0</v>
      </c>
      <c r="H59" s="16">
        <f t="shared" si="10"/>
        <v>0</v>
      </c>
      <c r="I59" s="16">
        <f t="shared" si="11"/>
        <v>0</v>
      </c>
      <c r="J59" s="12"/>
      <c r="K59" s="12"/>
    </row>
    <row r="60" spans="1:11" x14ac:dyDescent="0.25">
      <c r="A60" s="15" t="s">
        <v>99</v>
      </c>
      <c r="B60" s="15" t="s">
        <v>51</v>
      </c>
      <c r="C60" s="16">
        <v>1</v>
      </c>
      <c r="D60" s="27"/>
      <c r="E60" s="16">
        <f t="shared" si="8"/>
        <v>0</v>
      </c>
      <c r="F60" s="27"/>
      <c r="G60" s="16">
        <f t="shared" si="9"/>
        <v>0</v>
      </c>
      <c r="H60" s="16">
        <f t="shared" si="10"/>
        <v>0</v>
      </c>
      <c r="I60" s="16">
        <f t="shared" si="11"/>
        <v>0</v>
      </c>
      <c r="J60" s="12"/>
      <c r="K60" s="12"/>
    </row>
    <row r="61" spans="1:11" x14ac:dyDescent="0.25">
      <c r="A61" s="15" t="s">
        <v>91</v>
      </c>
      <c r="B61" s="15" t="s">
        <v>54</v>
      </c>
      <c r="C61" s="16">
        <v>1</v>
      </c>
      <c r="D61" s="27"/>
      <c r="E61" s="16">
        <f t="shared" si="8"/>
        <v>0</v>
      </c>
      <c r="F61" s="27"/>
      <c r="G61" s="16">
        <f t="shared" si="9"/>
        <v>0</v>
      </c>
      <c r="H61" s="16">
        <f t="shared" si="10"/>
        <v>0</v>
      </c>
      <c r="I61" s="16">
        <f t="shared" si="11"/>
        <v>0</v>
      </c>
      <c r="J61" s="12"/>
      <c r="K61" s="12"/>
    </row>
    <row r="62" spans="1:11" x14ac:dyDescent="0.25">
      <c r="A62" s="15" t="s">
        <v>62</v>
      </c>
      <c r="B62" s="15" t="s">
        <v>51</v>
      </c>
      <c r="C62" s="16">
        <v>2</v>
      </c>
      <c r="D62" s="27"/>
      <c r="E62" s="16">
        <f t="shared" si="8"/>
        <v>0</v>
      </c>
      <c r="F62" s="27"/>
      <c r="G62" s="16">
        <f t="shared" si="9"/>
        <v>0</v>
      </c>
      <c r="H62" s="16">
        <f t="shared" si="10"/>
        <v>0</v>
      </c>
      <c r="I62" s="16">
        <f t="shared" si="11"/>
        <v>0</v>
      </c>
      <c r="J62" s="12"/>
      <c r="K62" s="12"/>
    </row>
    <row r="63" spans="1:11" x14ac:dyDescent="0.25">
      <c r="A63" s="15" t="s">
        <v>63</v>
      </c>
      <c r="B63" s="15" t="s">
        <v>51</v>
      </c>
      <c r="C63" s="16">
        <v>17</v>
      </c>
      <c r="D63" s="27"/>
      <c r="E63" s="16">
        <f t="shared" si="8"/>
        <v>0</v>
      </c>
      <c r="F63" s="27"/>
      <c r="G63" s="16">
        <f t="shared" si="9"/>
        <v>0</v>
      </c>
      <c r="H63" s="16">
        <f t="shared" si="10"/>
        <v>0</v>
      </c>
      <c r="I63" s="16">
        <f t="shared" si="11"/>
        <v>0</v>
      </c>
      <c r="J63" s="12"/>
      <c r="K63" s="12"/>
    </row>
    <row r="64" spans="1:11" x14ac:dyDescent="0.25">
      <c r="A64" s="15" t="s">
        <v>64</v>
      </c>
      <c r="B64" s="15" t="s">
        <v>51</v>
      </c>
      <c r="C64" s="16">
        <v>16</v>
      </c>
      <c r="D64" s="27"/>
      <c r="E64" s="16">
        <f t="shared" si="8"/>
        <v>0</v>
      </c>
      <c r="F64" s="27"/>
      <c r="G64" s="16">
        <f t="shared" si="9"/>
        <v>0</v>
      </c>
      <c r="H64" s="16">
        <f t="shared" si="10"/>
        <v>0</v>
      </c>
      <c r="I64" s="16">
        <f t="shared" si="11"/>
        <v>0</v>
      </c>
      <c r="J64" s="12"/>
      <c r="K64" s="12"/>
    </row>
    <row r="65" spans="1:11" x14ac:dyDescent="0.25">
      <c r="A65" s="15" t="s">
        <v>65</v>
      </c>
      <c r="B65" s="15" t="s">
        <v>51</v>
      </c>
      <c r="C65" s="16">
        <v>1</v>
      </c>
      <c r="D65" s="27"/>
      <c r="E65" s="16">
        <f t="shared" si="8"/>
        <v>0</v>
      </c>
      <c r="F65" s="27"/>
      <c r="G65" s="16">
        <f t="shared" si="9"/>
        <v>0</v>
      </c>
      <c r="H65" s="16">
        <f t="shared" si="10"/>
        <v>0</v>
      </c>
      <c r="I65" s="16">
        <f t="shared" si="11"/>
        <v>0</v>
      </c>
      <c r="J65" s="12"/>
      <c r="K65" s="12"/>
    </row>
    <row r="66" spans="1:11" x14ac:dyDescent="0.25">
      <c r="A66" s="15" t="s">
        <v>67</v>
      </c>
      <c r="B66" s="15" t="s">
        <v>51</v>
      </c>
      <c r="C66" s="16">
        <v>3</v>
      </c>
      <c r="D66" s="27"/>
      <c r="E66" s="16">
        <f t="shared" si="8"/>
        <v>0</v>
      </c>
      <c r="F66" s="27"/>
      <c r="G66" s="16">
        <f t="shared" si="9"/>
        <v>0</v>
      </c>
      <c r="H66" s="16">
        <f t="shared" si="10"/>
        <v>0</v>
      </c>
      <c r="I66" s="16">
        <f t="shared" si="11"/>
        <v>0</v>
      </c>
      <c r="J66" s="12"/>
      <c r="K66" s="12"/>
    </row>
    <row r="67" spans="1:11" x14ac:dyDescent="0.25">
      <c r="A67" s="15" t="s">
        <v>72</v>
      </c>
      <c r="B67" s="15" t="s">
        <v>51</v>
      </c>
      <c r="C67" s="16">
        <v>2</v>
      </c>
      <c r="D67" s="27"/>
      <c r="E67" s="16">
        <f t="shared" si="8"/>
        <v>0</v>
      </c>
      <c r="F67" s="27"/>
      <c r="G67" s="16">
        <f t="shared" si="9"/>
        <v>0</v>
      </c>
      <c r="H67" s="16">
        <f t="shared" si="10"/>
        <v>0</v>
      </c>
      <c r="I67" s="16">
        <f t="shared" si="11"/>
        <v>0</v>
      </c>
      <c r="J67" s="12"/>
      <c r="K67" s="12"/>
    </row>
    <row r="68" spans="1:11" x14ac:dyDescent="0.25">
      <c r="A68" s="15" t="s">
        <v>73</v>
      </c>
      <c r="B68" s="15" t="s">
        <v>51</v>
      </c>
      <c r="C68" s="16">
        <v>19</v>
      </c>
      <c r="D68" s="27"/>
      <c r="E68" s="16">
        <f t="shared" si="8"/>
        <v>0</v>
      </c>
      <c r="F68" s="27"/>
      <c r="G68" s="16">
        <f t="shared" si="9"/>
        <v>0</v>
      </c>
      <c r="H68" s="16">
        <f t="shared" si="10"/>
        <v>0</v>
      </c>
      <c r="I68" s="16">
        <f t="shared" si="11"/>
        <v>0</v>
      </c>
      <c r="J68" s="12"/>
      <c r="K68" s="12"/>
    </row>
    <row r="69" spans="1:11" x14ac:dyDescent="0.25">
      <c r="A69" s="15" t="s">
        <v>74</v>
      </c>
      <c r="B69" s="15" t="s">
        <v>51</v>
      </c>
      <c r="C69" s="16">
        <v>2</v>
      </c>
      <c r="D69" s="27"/>
      <c r="E69" s="16">
        <f t="shared" si="8"/>
        <v>0</v>
      </c>
      <c r="F69" s="27"/>
      <c r="G69" s="16">
        <f t="shared" si="9"/>
        <v>0</v>
      </c>
      <c r="H69" s="16">
        <f t="shared" si="10"/>
        <v>0</v>
      </c>
      <c r="I69" s="16">
        <f t="shared" si="11"/>
        <v>0</v>
      </c>
      <c r="J69" s="12"/>
      <c r="K69" s="12"/>
    </row>
    <row r="70" spans="1:11" x14ac:dyDescent="0.25">
      <c r="A70" s="15" t="s">
        <v>100</v>
      </c>
      <c r="B70" s="15" t="s">
        <v>51</v>
      </c>
      <c r="C70" s="16">
        <v>12</v>
      </c>
      <c r="D70" s="27"/>
      <c r="E70" s="16">
        <f t="shared" si="8"/>
        <v>0</v>
      </c>
      <c r="F70" s="27"/>
      <c r="G70" s="16">
        <f t="shared" si="9"/>
        <v>0</v>
      </c>
      <c r="H70" s="16">
        <f t="shared" si="10"/>
        <v>0</v>
      </c>
      <c r="I70" s="16">
        <f t="shared" si="11"/>
        <v>0</v>
      </c>
      <c r="J70" s="12"/>
      <c r="K70" s="12"/>
    </row>
    <row r="71" spans="1:11" x14ac:dyDescent="0.25">
      <c r="A71" s="15" t="s">
        <v>81</v>
      </c>
      <c r="B71" s="15" t="s">
        <v>54</v>
      </c>
      <c r="C71" s="16">
        <v>90</v>
      </c>
      <c r="D71" s="27"/>
      <c r="E71" s="16">
        <f t="shared" si="8"/>
        <v>0</v>
      </c>
      <c r="F71" s="27"/>
      <c r="G71" s="16">
        <f t="shared" si="9"/>
        <v>0</v>
      </c>
      <c r="H71" s="16">
        <f t="shared" si="10"/>
        <v>0</v>
      </c>
      <c r="I71" s="16">
        <f t="shared" si="11"/>
        <v>0</v>
      </c>
      <c r="J71" s="12"/>
      <c r="K71" s="12"/>
    </row>
    <row r="72" spans="1:11" x14ac:dyDescent="0.25">
      <c r="A72" s="13" t="s">
        <v>101</v>
      </c>
      <c r="B72" s="13" t="s">
        <v>9</v>
      </c>
      <c r="C72" s="14"/>
      <c r="D72" s="26"/>
      <c r="E72" s="14">
        <f>SUM(E58:E71)</f>
        <v>0</v>
      </c>
      <c r="F72" s="26"/>
      <c r="G72" s="14">
        <f>SUM(G58:G71)</f>
        <v>0</v>
      </c>
      <c r="H72" s="14"/>
      <c r="I72" s="14">
        <f>SUM(I58:I71)</f>
        <v>0</v>
      </c>
      <c r="J72" s="12"/>
      <c r="K72" s="12"/>
    </row>
    <row r="73" spans="1:11" x14ac:dyDescent="0.25">
      <c r="A73" s="13" t="s">
        <v>102</v>
      </c>
      <c r="B73" s="13" t="s">
        <v>9</v>
      </c>
      <c r="C73" s="14"/>
      <c r="D73" s="26"/>
      <c r="E73" s="14"/>
      <c r="F73" s="26"/>
      <c r="G73" s="14"/>
      <c r="H73" s="14"/>
      <c r="I73" s="14"/>
      <c r="J73" s="12"/>
      <c r="K73" s="12"/>
    </row>
    <row r="74" spans="1:11" x14ac:dyDescent="0.25">
      <c r="A74" s="15" t="s">
        <v>98</v>
      </c>
      <c r="B74" s="15" t="s">
        <v>51</v>
      </c>
      <c r="C74" s="16">
        <v>1</v>
      </c>
      <c r="D74" s="27"/>
      <c r="E74" s="16">
        <f t="shared" ref="E74:E90" si="12">C74*D74</f>
        <v>0</v>
      </c>
      <c r="F74" s="27"/>
      <c r="G74" s="16">
        <f t="shared" ref="G74:G90" si="13">C74*F74</f>
        <v>0</v>
      </c>
      <c r="H74" s="16">
        <f t="shared" ref="H74:H90" si="14">D74+F74</f>
        <v>0</v>
      </c>
      <c r="I74" s="16">
        <f t="shared" ref="I74:I90" si="15">E74+G74</f>
        <v>0</v>
      </c>
      <c r="J74" s="12"/>
      <c r="K74" s="12"/>
    </row>
    <row r="75" spans="1:11" x14ac:dyDescent="0.25">
      <c r="A75" s="15" t="s">
        <v>89</v>
      </c>
      <c r="B75" s="15" t="s">
        <v>51</v>
      </c>
      <c r="C75" s="16">
        <v>6</v>
      </c>
      <c r="D75" s="27"/>
      <c r="E75" s="16">
        <f t="shared" si="12"/>
        <v>0</v>
      </c>
      <c r="F75" s="27"/>
      <c r="G75" s="16">
        <f t="shared" si="13"/>
        <v>0</v>
      </c>
      <c r="H75" s="16">
        <f t="shared" si="14"/>
        <v>0</v>
      </c>
      <c r="I75" s="16">
        <f t="shared" si="15"/>
        <v>0</v>
      </c>
      <c r="J75" s="12"/>
      <c r="K75" s="12"/>
    </row>
    <row r="76" spans="1:11" x14ac:dyDescent="0.25">
      <c r="A76" s="15" t="s">
        <v>99</v>
      </c>
      <c r="B76" s="15" t="s">
        <v>51</v>
      </c>
      <c r="C76" s="16">
        <v>1</v>
      </c>
      <c r="D76" s="27"/>
      <c r="E76" s="16">
        <f t="shared" si="12"/>
        <v>0</v>
      </c>
      <c r="F76" s="27"/>
      <c r="G76" s="16">
        <f t="shared" si="13"/>
        <v>0</v>
      </c>
      <c r="H76" s="16">
        <f t="shared" si="14"/>
        <v>0</v>
      </c>
      <c r="I76" s="16">
        <f t="shared" si="15"/>
        <v>0</v>
      </c>
      <c r="J76" s="12"/>
      <c r="K76" s="12"/>
    </row>
    <row r="77" spans="1:11" x14ac:dyDescent="0.25">
      <c r="A77" s="15" t="s">
        <v>91</v>
      </c>
      <c r="B77" s="15" t="s">
        <v>54</v>
      </c>
      <c r="C77" s="16">
        <v>1</v>
      </c>
      <c r="D77" s="27"/>
      <c r="E77" s="16">
        <f t="shared" si="12"/>
        <v>0</v>
      </c>
      <c r="F77" s="27"/>
      <c r="G77" s="16">
        <f t="shared" si="13"/>
        <v>0</v>
      </c>
      <c r="H77" s="16">
        <f t="shared" si="14"/>
        <v>0</v>
      </c>
      <c r="I77" s="16">
        <f t="shared" si="15"/>
        <v>0</v>
      </c>
      <c r="J77" s="12"/>
      <c r="K77" s="12"/>
    </row>
    <row r="78" spans="1:11" x14ac:dyDescent="0.25">
      <c r="A78" s="15" t="s">
        <v>62</v>
      </c>
      <c r="B78" s="15" t="s">
        <v>51</v>
      </c>
      <c r="C78" s="16">
        <v>4</v>
      </c>
      <c r="D78" s="27"/>
      <c r="E78" s="16">
        <f t="shared" si="12"/>
        <v>0</v>
      </c>
      <c r="F78" s="27"/>
      <c r="G78" s="16">
        <f t="shared" si="13"/>
        <v>0</v>
      </c>
      <c r="H78" s="16">
        <f t="shared" si="14"/>
        <v>0</v>
      </c>
      <c r="I78" s="16">
        <f t="shared" si="15"/>
        <v>0</v>
      </c>
      <c r="J78" s="12"/>
      <c r="K78" s="12"/>
    </row>
    <row r="79" spans="1:11" x14ac:dyDescent="0.25">
      <c r="A79" s="15" t="s">
        <v>63</v>
      </c>
      <c r="B79" s="15" t="s">
        <v>51</v>
      </c>
      <c r="C79" s="16">
        <v>24</v>
      </c>
      <c r="D79" s="27"/>
      <c r="E79" s="16">
        <f t="shared" si="12"/>
        <v>0</v>
      </c>
      <c r="F79" s="27"/>
      <c r="G79" s="16">
        <f t="shared" si="13"/>
        <v>0</v>
      </c>
      <c r="H79" s="16">
        <f t="shared" si="14"/>
        <v>0</v>
      </c>
      <c r="I79" s="16">
        <f t="shared" si="15"/>
        <v>0</v>
      </c>
      <c r="J79" s="12"/>
      <c r="K79" s="12"/>
    </row>
    <row r="80" spans="1:11" x14ac:dyDescent="0.25">
      <c r="A80" s="15" t="s">
        <v>64</v>
      </c>
      <c r="B80" s="15" t="s">
        <v>51</v>
      </c>
      <c r="C80" s="16">
        <v>32</v>
      </c>
      <c r="D80" s="27"/>
      <c r="E80" s="16">
        <f t="shared" si="12"/>
        <v>0</v>
      </c>
      <c r="F80" s="27"/>
      <c r="G80" s="16">
        <f t="shared" si="13"/>
        <v>0</v>
      </c>
      <c r="H80" s="16">
        <f t="shared" si="14"/>
        <v>0</v>
      </c>
      <c r="I80" s="16">
        <f t="shared" si="15"/>
        <v>0</v>
      </c>
      <c r="J80" s="12"/>
      <c r="K80" s="12"/>
    </row>
    <row r="81" spans="1:11" x14ac:dyDescent="0.25">
      <c r="A81" s="15" t="s">
        <v>65</v>
      </c>
      <c r="B81" s="15" t="s">
        <v>51</v>
      </c>
      <c r="C81" s="16">
        <v>1</v>
      </c>
      <c r="D81" s="27"/>
      <c r="E81" s="16">
        <f t="shared" si="12"/>
        <v>0</v>
      </c>
      <c r="F81" s="27"/>
      <c r="G81" s="16">
        <f t="shared" si="13"/>
        <v>0</v>
      </c>
      <c r="H81" s="16">
        <f t="shared" si="14"/>
        <v>0</v>
      </c>
      <c r="I81" s="16">
        <f t="shared" si="15"/>
        <v>0</v>
      </c>
      <c r="J81" s="12"/>
      <c r="K81" s="12"/>
    </row>
    <row r="82" spans="1:11" x14ac:dyDescent="0.25">
      <c r="A82" s="15" t="s">
        <v>67</v>
      </c>
      <c r="B82" s="15" t="s">
        <v>51</v>
      </c>
      <c r="C82" s="16">
        <v>5</v>
      </c>
      <c r="D82" s="27"/>
      <c r="E82" s="16">
        <f t="shared" si="12"/>
        <v>0</v>
      </c>
      <c r="F82" s="27"/>
      <c r="G82" s="16">
        <f t="shared" si="13"/>
        <v>0</v>
      </c>
      <c r="H82" s="16">
        <f t="shared" si="14"/>
        <v>0</v>
      </c>
      <c r="I82" s="16">
        <f t="shared" si="15"/>
        <v>0</v>
      </c>
      <c r="J82" s="12"/>
      <c r="K82" s="12"/>
    </row>
    <row r="83" spans="1:11" x14ac:dyDescent="0.25">
      <c r="A83" s="15" t="s">
        <v>73</v>
      </c>
      <c r="B83" s="15" t="s">
        <v>51</v>
      </c>
      <c r="C83" s="16">
        <v>10</v>
      </c>
      <c r="D83" s="27"/>
      <c r="E83" s="16">
        <f t="shared" si="12"/>
        <v>0</v>
      </c>
      <c r="F83" s="27"/>
      <c r="G83" s="16">
        <f t="shared" si="13"/>
        <v>0</v>
      </c>
      <c r="H83" s="16">
        <f t="shared" si="14"/>
        <v>0</v>
      </c>
      <c r="I83" s="16">
        <f t="shared" si="15"/>
        <v>0</v>
      </c>
      <c r="J83" s="12"/>
      <c r="K83" s="12"/>
    </row>
    <row r="84" spans="1:11" x14ac:dyDescent="0.25">
      <c r="A84" s="15" t="s">
        <v>74</v>
      </c>
      <c r="B84" s="15" t="s">
        <v>51</v>
      </c>
      <c r="C84" s="16">
        <v>4</v>
      </c>
      <c r="D84" s="27"/>
      <c r="E84" s="16">
        <f t="shared" si="12"/>
        <v>0</v>
      </c>
      <c r="F84" s="27"/>
      <c r="G84" s="16">
        <f t="shared" si="13"/>
        <v>0</v>
      </c>
      <c r="H84" s="16">
        <f t="shared" si="14"/>
        <v>0</v>
      </c>
      <c r="I84" s="16">
        <f t="shared" si="15"/>
        <v>0</v>
      </c>
      <c r="J84" s="12"/>
      <c r="K84" s="12"/>
    </row>
    <row r="85" spans="1:11" x14ac:dyDescent="0.25">
      <c r="A85" s="15" t="s">
        <v>100</v>
      </c>
      <c r="B85" s="15" t="s">
        <v>51</v>
      </c>
      <c r="C85" s="16">
        <v>17</v>
      </c>
      <c r="D85" s="27"/>
      <c r="E85" s="16">
        <f t="shared" si="12"/>
        <v>0</v>
      </c>
      <c r="F85" s="27"/>
      <c r="G85" s="16">
        <f t="shared" si="13"/>
        <v>0</v>
      </c>
      <c r="H85" s="16">
        <f t="shared" si="14"/>
        <v>0</v>
      </c>
      <c r="I85" s="16">
        <f t="shared" si="15"/>
        <v>0</v>
      </c>
      <c r="J85" s="12"/>
      <c r="K85" s="12"/>
    </row>
    <row r="86" spans="1:11" x14ac:dyDescent="0.25">
      <c r="A86" s="15" t="s">
        <v>103</v>
      </c>
      <c r="B86" s="15" t="s">
        <v>51</v>
      </c>
      <c r="C86" s="16">
        <v>2</v>
      </c>
      <c r="D86" s="27"/>
      <c r="E86" s="16">
        <f t="shared" si="12"/>
        <v>0</v>
      </c>
      <c r="F86" s="27"/>
      <c r="G86" s="16">
        <f t="shared" si="13"/>
        <v>0</v>
      </c>
      <c r="H86" s="16">
        <f t="shared" si="14"/>
        <v>0</v>
      </c>
      <c r="I86" s="16">
        <f t="shared" si="15"/>
        <v>0</v>
      </c>
      <c r="J86" s="12"/>
      <c r="K86" s="12"/>
    </row>
    <row r="87" spans="1:11" x14ac:dyDescent="0.25">
      <c r="A87" s="15" t="s">
        <v>104</v>
      </c>
      <c r="B87" s="15" t="s">
        <v>51</v>
      </c>
      <c r="C87" s="16">
        <v>2</v>
      </c>
      <c r="D87" s="27"/>
      <c r="E87" s="16">
        <f t="shared" si="12"/>
        <v>0</v>
      </c>
      <c r="F87" s="27"/>
      <c r="G87" s="16">
        <f t="shared" si="13"/>
        <v>0</v>
      </c>
      <c r="H87" s="16">
        <f t="shared" si="14"/>
        <v>0</v>
      </c>
      <c r="I87" s="16">
        <f t="shared" si="15"/>
        <v>0</v>
      </c>
      <c r="J87" s="12"/>
      <c r="K87" s="12"/>
    </row>
    <row r="88" spans="1:11" x14ac:dyDescent="0.25">
      <c r="A88" s="15" t="s">
        <v>105</v>
      </c>
      <c r="B88" s="15" t="s">
        <v>54</v>
      </c>
      <c r="C88" s="16">
        <v>1</v>
      </c>
      <c r="D88" s="27"/>
      <c r="E88" s="16">
        <f t="shared" si="12"/>
        <v>0</v>
      </c>
      <c r="F88" s="27"/>
      <c r="G88" s="16">
        <f t="shared" si="13"/>
        <v>0</v>
      </c>
      <c r="H88" s="16">
        <f t="shared" si="14"/>
        <v>0</v>
      </c>
      <c r="I88" s="16">
        <f t="shared" si="15"/>
        <v>0</v>
      </c>
      <c r="J88" s="12"/>
      <c r="K88" s="12"/>
    </row>
    <row r="89" spans="1:11" x14ac:dyDescent="0.25">
      <c r="A89" s="15" t="s">
        <v>106</v>
      </c>
      <c r="B89" s="15" t="s">
        <v>54</v>
      </c>
      <c r="C89" s="16">
        <v>1</v>
      </c>
      <c r="D89" s="27"/>
      <c r="E89" s="16">
        <f t="shared" si="12"/>
        <v>0</v>
      </c>
      <c r="F89" s="27"/>
      <c r="G89" s="16">
        <f t="shared" si="13"/>
        <v>0</v>
      </c>
      <c r="H89" s="16">
        <f t="shared" si="14"/>
        <v>0</v>
      </c>
      <c r="I89" s="16">
        <f t="shared" si="15"/>
        <v>0</v>
      </c>
      <c r="J89" s="12"/>
      <c r="K89" s="12"/>
    </row>
    <row r="90" spans="1:11" x14ac:dyDescent="0.25">
      <c r="A90" s="15" t="s">
        <v>81</v>
      </c>
      <c r="B90" s="15" t="s">
        <v>54</v>
      </c>
      <c r="C90" s="16">
        <v>116</v>
      </c>
      <c r="D90" s="27"/>
      <c r="E90" s="16">
        <f t="shared" si="12"/>
        <v>0</v>
      </c>
      <c r="F90" s="27"/>
      <c r="G90" s="16">
        <f t="shared" si="13"/>
        <v>0</v>
      </c>
      <c r="H90" s="16">
        <f t="shared" si="14"/>
        <v>0</v>
      </c>
      <c r="I90" s="16">
        <f t="shared" si="15"/>
        <v>0</v>
      </c>
      <c r="J90" s="12"/>
      <c r="K90" s="12"/>
    </row>
    <row r="91" spans="1:11" x14ac:dyDescent="0.25">
      <c r="A91" s="13" t="s">
        <v>107</v>
      </c>
      <c r="B91" s="13" t="s">
        <v>9</v>
      </c>
      <c r="C91" s="14"/>
      <c r="D91" s="26"/>
      <c r="E91" s="14">
        <f>SUM(E74:E90)</f>
        <v>0</v>
      </c>
      <c r="F91" s="26"/>
      <c r="G91" s="14">
        <f>SUM(G74:G90)</f>
        <v>0</v>
      </c>
      <c r="H91" s="14"/>
      <c r="I91" s="14">
        <f>SUM(I74:I90)</f>
        <v>0</v>
      </c>
      <c r="J91" s="12"/>
      <c r="K91" s="12"/>
    </row>
    <row r="92" spans="1:11" x14ac:dyDescent="0.25">
      <c r="A92" s="13" t="s">
        <v>108</v>
      </c>
      <c r="B92" s="13" t="s">
        <v>9</v>
      </c>
      <c r="C92" s="14"/>
      <c r="D92" s="26"/>
      <c r="E92" s="14"/>
      <c r="F92" s="26"/>
      <c r="G92" s="14"/>
      <c r="H92" s="14"/>
      <c r="I92" s="14"/>
      <c r="J92" s="12"/>
      <c r="K92" s="12"/>
    </row>
    <row r="93" spans="1:11" x14ac:dyDescent="0.25">
      <c r="A93" s="15" t="s">
        <v>109</v>
      </c>
      <c r="B93" s="15" t="s">
        <v>110</v>
      </c>
      <c r="C93" s="16">
        <v>1</v>
      </c>
      <c r="D93" s="27"/>
      <c r="E93" s="16">
        <f t="shared" ref="E93:E118" si="16">C93*D93</f>
        <v>0</v>
      </c>
      <c r="F93" s="27"/>
      <c r="G93" s="16">
        <f t="shared" ref="G93:G118" si="17">C93*F93</f>
        <v>0</v>
      </c>
      <c r="H93" s="16">
        <f t="shared" ref="H93:H118" si="18">D93+F93</f>
        <v>0</v>
      </c>
      <c r="I93" s="16">
        <f t="shared" ref="I93:I118" si="19">E93+G93</f>
        <v>0</v>
      </c>
      <c r="J93" s="12"/>
      <c r="K93" s="12"/>
    </row>
    <row r="94" spans="1:11" x14ac:dyDescent="0.25">
      <c r="A94" s="15" t="s">
        <v>111</v>
      </c>
      <c r="B94" s="15" t="s">
        <v>110</v>
      </c>
      <c r="C94" s="16">
        <v>1</v>
      </c>
      <c r="D94" s="27"/>
      <c r="E94" s="16">
        <f t="shared" si="16"/>
        <v>0</v>
      </c>
      <c r="F94" s="27"/>
      <c r="G94" s="16">
        <f t="shared" si="17"/>
        <v>0</v>
      </c>
      <c r="H94" s="16">
        <f t="shared" si="18"/>
        <v>0</v>
      </c>
      <c r="I94" s="16">
        <f t="shared" si="19"/>
        <v>0</v>
      </c>
      <c r="J94" s="12"/>
      <c r="K94" s="12"/>
    </row>
    <row r="95" spans="1:11" x14ac:dyDescent="0.25">
      <c r="A95" s="15" t="s">
        <v>112</v>
      </c>
      <c r="B95" s="15" t="s">
        <v>110</v>
      </c>
      <c r="C95" s="16">
        <v>1</v>
      </c>
      <c r="D95" s="27"/>
      <c r="E95" s="16">
        <f t="shared" si="16"/>
        <v>0</v>
      </c>
      <c r="F95" s="27"/>
      <c r="G95" s="16">
        <f t="shared" si="17"/>
        <v>0</v>
      </c>
      <c r="H95" s="16">
        <f t="shared" si="18"/>
        <v>0</v>
      </c>
      <c r="I95" s="16">
        <f t="shared" si="19"/>
        <v>0</v>
      </c>
      <c r="J95" s="12"/>
      <c r="K95" s="12"/>
    </row>
    <row r="96" spans="1:11" x14ac:dyDescent="0.25">
      <c r="A96" s="15" t="s">
        <v>113</v>
      </c>
      <c r="B96" s="15" t="s">
        <v>110</v>
      </c>
      <c r="C96" s="16">
        <v>6</v>
      </c>
      <c r="D96" s="27"/>
      <c r="E96" s="16">
        <f t="shared" si="16"/>
        <v>0</v>
      </c>
      <c r="F96" s="27"/>
      <c r="G96" s="16">
        <f t="shared" si="17"/>
        <v>0</v>
      </c>
      <c r="H96" s="16">
        <f t="shared" si="18"/>
        <v>0</v>
      </c>
      <c r="I96" s="16">
        <f t="shared" si="19"/>
        <v>0</v>
      </c>
      <c r="J96" s="12"/>
      <c r="K96" s="12"/>
    </row>
    <row r="97" spans="1:11" x14ac:dyDescent="0.25">
      <c r="A97" s="15" t="s">
        <v>114</v>
      </c>
      <c r="B97" s="15" t="s">
        <v>115</v>
      </c>
      <c r="C97" s="16">
        <v>1</v>
      </c>
      <c r="D97" s="27"/>
      <c r="E97" s="16">
        <f t="shared" si="16"/>
        <v>0</v>
      </c>
      <c r="F97" s="27"/>
      <c r="G97" s="16">
        <f t="shared" si="17"/>
        <v>0</v>
      </c>
      <c r="H97" s="16">
        <f t="shared" si="18"/>
        <v>0</v>
      </c>
      <c r="I97" s="16">
        <f t="shared" si="19"/>
        <v>0</v>
      </c>
      <c r="J97" s="12"/>
      <c r="K97" s="12"/>
    </row>
    <row r="98" spans="1:11" x14ac:dyDescent="0.25">
      <c r="A98" s="15" t="s">
        <v>116</v>
      </c>
      <c r="B98" s="15" t="s">
        <v>110</v>
      </c>
      <c r="C98" s="16">
        <v>15</v>
      </c>
      <c r="D98" s="27"/>
      <c r="E98" s="16">
        <f t="shared" si="16"/>
        <v>0</v>
      </c>
      <c r="F98" s="27"/>
      <c r="G98" s="16">
        <f t="shared" si="17"/>
        <v>0</v>
      </c>
      <c r="H98" s="16">
        <f t="shared" si="18"/>
        <v>0</v>
      </c>
      <c r="I98" s="16">
        <f t="shared" si="19"/>
        <v>0</v>
      </c>
      <c r="J98" s="12"/>
      <c r="K98" s="12"/>
    </row>
    <row r="99" spans="1:11" x14ac:dyDescent="0.25">
      <c r="A99" s="15" t="s">
        <v>117</v>
      </c>
      <c r="B99" s="15" t="s">
        <v>110</v>
      </c>
      <c r="C99" s="16">
        <v>6</v>
      </c>
      <c r="D99" s="27"/>
      <c r="E99" s="16">
        <f t="shared" si="16"/>
        <v>0</v>
      </c>
      <c r="F99" s="27"/>
      <c r="G99" s="16">
        <f t="shared" si="17"/>
        <v>0</v>
      </c>
      <c r="H99" s="16">
        <f t="shared" si="18"/>
        <v>0</v>
      </c>
      <c r="I99" s="16">
        <f t="shared" si="19"/>
        <v>0</v>
      </c>
      <c r="J99" s="12"/>
      <c r="K99" s="12"/>
    </row>
    <row r="100" spans="1:11" x14ac:dyDescent="0.25">
      <c r="A100" s="15" t="s">
        <v>118</v>
      </c>
      <c r="B100" s="15" t="s">
        <v>110</v>
      </c>
      <c r="C100" s="16">
        <v>1</v>
      </c>
      <c r="D100" s="27"/>
      <c r="E100" s="16">
        <f t="shared" si="16"/>
        <v>0</v>
      </c>
      <c r="F100" s="27"/>
      <c r="G100" s="16">
        <f t="shared" si="17"/>
        <v>0</v>
      </c>
      <c r="H100" s="16">
        <f t="shared" si="18"/>
        <v>0</v>
      </c>
      <c r="I100" s="16">
        <f t="shared" si="19"/>
        <v>0</v>
      </c>
      <c r="J100" s="12"/>
      <c r="K100" s="12"/>
    </row>
    <row r="101" spans="1:11" x14ac:dyDescent="0.25">
      <c r="A101" s="15" t="s">
        <v>119</v>
      </c>
      <c r="B101" s="15" t="s">
        <v>110</v>
      </c>
      <c r="C101" s="16">
        <v>3</v>
      </c>
      <c r="D101" s="27"/>
      <c r="E101" s="16">
        <f t="shared" si="16"/>
        <v>0</v>
      </c>
      <c r="F101" s="27"/>
      <c r="G101" s="16">
        <f t="shared" si="17"/>
        <v>0</v>
      </c>
      <c r="H101" s="16">
        <f t="shared" si="18"/>
        <v>0</v>
      </c>
      <c r="I101" s="16">
        <f t="shared" si="19"/>
        <v>0</v>
      </c>
      <c r="J101" s="12"/>
      <c r="K101" s="12"/>
    </row>
    <row r="102" spans="1:11" x14ac:dyDescent="0.25">
      <c r="A102" s="15" t="s">
        <v>120</v>
      </c>
      <c r="B102" s="15" t="s">
        <v>110</v>
      </c>
      <c r="C102" s="16">
        <v>1</v>
      </c>
      <c r="D102" s="27"/>
      <c r="E102" s="16">
        <f t="shared" si="16"/>
        <v>0</v>
      </c>
      <c r="F102" s="27"/>
      <c r="G102" s="16">
        <f t="shared" si="17"/>
        <v>0</v>
      </c>
      <c r="H102" s="16">
        <f t="shared" si="18"/>
        <v>0</v>
      </c>
      <c r="I102" s="16">
        <f t="shared" si="19"/>
        <v>0</v>
      </c>
      <c r="J102" s="12"/>
      <c r="K102" s="12"/>
    </row>
    <row r="103" spans="1:11" x14ac:dyDescent="0.25">
      <c r="A103" s="15" t="s">
        <v>121</v>
      </c>
      <c r="B103" s="15" t="s">
        <v>110</v>
      </c>
      <c r="C103" s="16">
        <v>1</v>
      </c>
      <c r="D103" s="27"/>
      <c r="E103" s="16">
        <f t="shared" si="16"/>
        <v>0</v>
      </c>
      <c r="F103" s="27"/>
      <c r="G103" s="16">
        <f t="shared" si="17"/>
        <v>0</v>
      </c>
      <c r="H103" s="16">
        <f t="shared" si="18"/>
        <v>0</v>
      </c>
      <c r="I103" s="16">
        <f t="shared" si="19"/>
        <v>0</v>
      </c>
      <c r="J103" s="12"/>
      <c r="K103" s="12"/>
    </row>
    <row r="104" spans="1:11" x14ac:dyDescent="0.25">
      <c r="A104" s="15" t="s">
        <v>122</v>
      </c>
      <c r="B104" s="15" t="s">
        <v>110</v>
      </c>
      <c r="C104" s="16">
        <v>1</v>
      </c>
      <c r="D104" s="27"/>
      <c r="E104" s="16">
        <f t="shared" si="16"/>
        <v>0</v>
      </c>
      <c r="F104" s="27"/>
      <c r="G104" s="16">
        <f t="shared" si="17"/>
        <v>0</v>
      </c>
      <c r="H104" s="16">
        <f t="shared" si="18"/>
        <v>0</v>
      </c>
      <c r="I104" s="16">
        <f t="shared" si="19"/>
        <v>0</v>
      </c>
      <c r="J104" s="12"/>
      <c r="K104" s="12"/>
    </row>
    <row r="105" spans="1:11" x14ac:dyDescent="0.25">
      <c r="A105" s="15" t="s">
        <v>123</v>
      </c>
      <c r="B105" s="15" t="s">
        <v>110</v>
      </c>
      <c r="C105" s="16">
        <v>1</v>
      </c>
      <c r="D105" s="27"/>
      <c r="E105" s="16">
        <f t="shared" si="16"/>
        <v>0</v>
      </c>
      <c r="F105" s="27"/>
      <c r="G105" s="16">
        <f t="shared" si="17"/>
        <v>0</v>
      </c>
      <c r="H105" s="16">
        <f t="shared" si="18"/>
        <v>0</v>
      </c>
      <c r="I105" s="16">
        <f t="shared" si="19"/>
        <v>0</v>
      </c>
      <c r="J105" s="12"/>
      <c r="K105" s="12"/>
    </row>
    <row r="106" spans="1:11" x14ac:dyDescent="0.25">
      <c r="A106" s="15" t="s">
        <v>124</v>
      </c>
      <c r="B106" s="15" t="s">
        <v>110</v>
      </c>
      <c r="C106" s="16">
        <v>3</v>
      </c>
      <c r="D106" s="27"/>
      <c r="E106" s="16">
        <f t="shared" si="16"/>
        <v>0</v>
      </c>
      <c r="F106" s="27"/>
      <c r="G106" s="16">
        <f t="shared" si="17"/>
        <v>0</v>
      </c>
      <c r="H106" s="16">
        <f t="shared" si="18"/>
        <v>0</v>
      </c>
      <c r="I106" s="16">
        <f t="shared" si="19"/>
        <v>0</v>
      </c>
      <c r="J106" s="12"/>
      <c r="K106" s="12"/>
    </row>
    <row r="107" spans="1:11" x14ac:dyDescent="0.25">
      <c r="A107" s="15" t="s">
        <v>125</v>
      </c>
      <c r="B107" s="15" t="s">
        <v>110</v>
      </c>
      <c r="C107" s="16">
        <v>1</v>
      </c>
      <c r="D107" s="27"/>
      <c r="E107" s="16">
        <f t="shared" si="16"/>
        <v>0</v>
      </c>
      <c r="F107" s="27"/>
      <c r="G107" s="16">
        <f t="shared" si="17"/>
        <v>0</v>
      </c>
      <c r="H107" s="16">
        <f t="shared" si="18"/>
        <v>0</v>
      </c>
      <c r="I107" s="16">
        <f t="shared" si="19"/>
        <v>0</v>
      </c>
      <c r="J107" s="12"/>
      <c r="K107" s="12"/>
    </row>
    <row r="108" spans="1:11" x14ac:dyDescent="0.25">
      <c r="A108" s="15" t="s">
        <v>126</v>
      </c>
      <c r="B108" s="15" t="s">
        <v>110</v>
      </c>
      <c r="C108" s="16">
        <v>1</v>
      </c>
      <c r="D108" s="27"/>
      <c r="E108" s="16">
        <f t="shared" si="16"/>
        <v>0</v>
      </c>
      <c r="F108" s="27"/>
      <c r="G108" s="16">
        <f t="shared" si="17"/>
        <v>0</v>
      </c>
      <c r="H108" s="16">
        <f t="shared" si="18"/>
        <v>0</v>
      </c>
      <c r="I108" s="16">
        <f t="shared" si="19"/>
        <v>0</v>
      </c>
      <c r="J108" s="12"/>
      <c r="K108" s="12"/>
    </row>
    <row r="109" spans="1:11" x14ac:dyDescent="0.25">
      <c r="A109" s="15" t="s">
        <v>127</v>
      </c>
      <c r="B109" s="15" t="s">
        <v>110</v>
      </c>
      <c r="C109" s="16">
        <v>1</v>
      </c>
      <c r="D109" s="27"/>
      <c r="E109" s="16">
        <f t="shared" si="16"/>
        <v>0</v>
      </c>
      <c r="F109" s="27"/>
      <c r="G109" s="16">
        <f t="shared" si="17"/>
        <v>0</v>
      </c>
      <c r="H109" s="16">
        <f t="shared" si="18"/>
        <v>0</v>
      </c>
      <c r="I109" s="16">
        <f t="shared" si="19"/>
        <v>0</v>
      </c>
      <c r="J109" s="12"/>
      <c r="K109" s="12"/>
    </row>
    <row r="110" spans="1:11" x14ac:dyDescent="0.25">
      <c r="A110" s="15" t="s">
        <v>128</v>
      </c>
      <c r="B110" s="15" t="s">
        <v>110</v>
      </c>
      <c r="C110" s="16">
        <v>1</v>
      </c>
      <c r="D110" s="27"/>
      <c r="E110" s="16">
        <f t="shared" si="16"/>
        <v>0</v>
      </c>
      <c r="F110" s="27"/>
      <c r="G110" s="16">
        <f t="shared" si="17"/>
        <v>0</v>
      </c>
      <c r="H110" s="16">
        <f t="shared" si="18"/>
        <v>0</v>
      </c>
      <c r="I110" s="16">
        <f t="shared" si="19"/>
        <v>0</v>
      </c>
      <c r="J110" s="12"/>
      <c r="K110" s="12"/>
    </row>
    <row r="111" spans="1:11" x14ac:dyDescent="0.25">
      <c r="A111" s="15" t="s">
        <v>129</v>
      </c>
      <c r="B111" s="15" t="s">
        <v>110</v>
      </c>
      <c r="C111" s="16">
        <v>1</v>
      </c>
      <c r="D111" s="27"/>
      <c r="E111" s="16">
        <f t="shared" si="16"/>
        <v>0</v>
      </c>
      <c r="F111" s="27"/>
      <c r="G111" s="16">
        <f t="shared" si="17"/>
        <v>0</v>
      </c>
      <c r="H111" s="16">
        <f t="shared" si="18"/>
        <v>0</v>
      </c>
      <c r="I111" s="16">
        <f t="shared" si="19"/>
        <v>0</v>
      </c>
      <c r="J111" s="12"/>
      <c r="K111" s="12"/>
    </row>
    <row r="112" spans="1:11" x14ac:dyDescent="0.25">
      <c r="A112" s="15" t="s">
        <v>130</v>
      </c>
      <c r="B112" s="15" t="s">
        <v>110</v>
      </c>
      <c r="C112" s="16">
        <v>4</v>
      </c>
      <c r="D112" s="27"/>
      <c r="E112" s="16">
        <f t="shared" si="16"/>
        <v>0</v>
      </c>
      <c r="F112" s="27"/>
      <c r="G112" s="16">
        <f t="shared" si="17"/>
        <v>0</v>
      </c>
      <c r="H112" s="16">
        <f t="shared" si="18"/>
        <v>0</v>
      </c>
      <c r="I112" s="16">
        <f t="shared" si="19"/>
        <v>0</v>
      </c>
      <c r="J112" s="12"/>
      <c r="K112" s="12"/>
    </row>
    <row r="113" spans="1:11" x14ac:dyDescent="0.25">
      <c r="A113" s="15" t="s">
        <v>131</v>
      </c>
      <c r="B113" s="15" t="s">
        <v>110</v>
      </c>
      <c r="C113" s="16">
        <v>3</v>
      </c>
      <c r="D113" s="27"/>
      <c r="E113" s="16">
        <f t="shared" si="16"/>
        <v>0</v>
      </c>
      <c r="F113" s="27"/>
      <c r="G113" s="16">
        <f t="shared" si="17"/>
        <v>0</v>
      </c>
      <c r="H113" s="16">
        <f t="shared" si="18"/>
        <v>0</v>
      </c>
      <c r="I113" s="16">
        <f t="shared" si="19"/>
        <v>0</v>
      </c>
      <c r="J113" s="12"/>
      <c r="K113" s="12"/>
    </row>
    <row r="114" spans="1:11" x14ac:dyDescent="0.25">
      <c r="A114" s="15" t="s">
        <v>132</v>
      </c>
      <c r="B114" s="15" t="s">
        <v>110</v>
      </c>
      <c r="C114" s="16">
        <v>1</v>
      </c>
      <c r="D114" s="27"/>
      <c r="E114" s="16">
        <f t="shared" si="16"/>
        <v>0</v>
      </c>
      <c r="F114" s="27"/>
      <c r="G114" s="16">
        <f t="shared" si="17"/>
        <v>0</v>
      </c>
      <c r="H114" s="16">
        <f t="shared" si="18"/>
        <v>0</v>
      </c>
      <c r="I114" s="16">
        <f t="shared" si="19"/>
        <v>0</v>
      </c>
      <c r="J114" s="12"/>
      <c r="K114" s="12"/>
    </row>
    <row r="115" spans="1:11" x14ac:dyDescent="0.25">
      <c r="A115" s="15" t="s">
        <v>133</v>
      </c>
      <c r="B115" s="15" t="s">
        <v>110</v>
      </c>
      <c r="C115" s="16">
        <v>1</v>
      </c>
      <c r="D115" s="27"/>
      <c r="E115" s="16">
        <f t="shared" si="16"/>
        <v>0</v>
      </c>
      <c r="F115" s="27"/>
      <c r="G115" s="16">
        <f t="shared" si="17"/>
        <v>0</v>
      </c>
      <c r="H115" s="16">
        <f t="shared" si="18"/>
        <v>0</v>
      </c>
      <c r="I115" s="16">
        <f t="shared" si="19"/>
        <v>0</v>
      </c>
      <c r="J115" s="12"/>
      <c r="K115" s="12"/>
    </row>
    <row r="116" spans="1:11" x14ac:dyDescent="0.25">
      <c r="A116" s="15" t="s">
        <v>134</v>
      </c>
      <c r="B116" s="15" t="s">
        <v>110</v>
      </c>
      <c r="C116" s="16">
        <v>2</v>
      </c>
      <c r="D116" s="27"/>
      <c r="E116" s="16">
        <f t="shared" si="16"/>
        <v>0</v>
      </c>
      <c r="F116" s="27"/>
      <c r="G116" s="16">
        <f t="shared" si="17"/>
        <v>0</v>
      </c>
      <c r="H116" s="16">
        <f t="shared" si="18"/>
        <v>0</v>
      </c>
      <c r="I116" s="16">
        <f t="shared" si="19"/>
        <v>0</v>
      </c>
      <c r="J116" s="12"/>
      <c r="K116" s="12"/>
    </row>
    <row r="117" spans="1:11" x14ac:dyDescent="0.25">
      <c r="A117" s="15" t="s">
        <v>135</v>
      </c>
      <c r="B117" s="15" t="s">
        <v>110</v>
      </c>
      <c r="C117" s="16">
        <v>11</v>
      </c>
      <c r="D117" s="27"/>
      <c r="E117" s="16">
        <f t="shared" si="16"/>
        <v>0</v>
      </c>
      <c r="F117" s="27"/>
      <c r="G117" s="16">
        <f t="shared" si="17"/>
        <v>0</v>
      </c>
      <c r="H117" s="16">
        <f t="shared" si="18"/>
        <v>0</v>
      </c>
      <c r="I117" s="16">
        <f t="shared" si="19"/>
        <v>0</v>
      </c>
      <c r="J117" s="12"/>
      <c r="K117" s="12"/>
    </row>
    <row r="118" spans="1:11" x14ac:dyDescent="0.25">
      <c r="A118" s="15" t="s">
        <v>136</v>
      </c>
      <c r="B118" s="15" t="s">
        <v>110</v>
      </c>
      <c r="C118" s="16">
        <v>3</v>
      </c>
      <c r="D118" s="27"/>
      <c r="E118" s="16">
        <f t="shared" si="16"/>
        <v>0</v>
      </c>
      <c r="F118" s="27"/>
      <c r="G118" s="16">
        <f t="shared" si="17"/>
        <v>0</v>
      </c>
      <c r="H118" s="16">
        <f t="shared" si="18"/>
        <v>0</v>
      </c>
      <c r="I118" s="16">
        <f t="shared" si="19"/>
        <v>0</v>
      </c>
      <c r="J118" s="12"/>
      <c r="K118" s="12"/>
    </row>
    <row r="119" spans="1:11" x14ac:dyDescent="0.25">
      <c r="A119" s="13" t="s">
        <v>137</v>
      </c>
      <c r="B119" s="13" t="s">
        <v>9</v>
      </c>
      <c r="C119" s="14"/>
      <c r="D119" s="26"/>
      <c r="E119" s="14">
        <f>SUM(E93:E118)</f>
        <v>0</v>
      </c>
      <c r="F119" s="26"/>
      <c r="G119" s="14">
        <f>SUM(G93:G118)</f>
        <v>0</v>
      </c>
      <c r="H119" s="14"/>
      <c r="I119" s="14">
        <f>SUM(I93:I118)</f>
        <v>0</v>
      </c>
      <c r="J119" s="12"/>
      <c r="K119" s="12"/>
    </row>
    <row r="120" spans="1:11" x14ac:dyDescent="0.25">
      <c r="A120" s="13" t="s">
        <v>138</v>
      </c>
      <c r="B120" s="13" t="s">
        <v>9</v>
      </c>
      <c r="C120" s="14"/>
      <c r="D120" s="26"/>
      <c r="E120" s="14"/>
      <c r="F120" s="26"/>
      <c r="G120" s="14"/>
      <c r="H120" s="14"/>
      <c r="I120" s="14"/>
      <c r="J120" s="12"/>
      <c r="K120" s="12"/>
    </row>
    <row r="121" spans="1:11" x14ac:dyDescent="0.25">
      <c r="A121" s="15" t="s">
        <v>139</v>
      </c>
      <c r="B121" s="15" t="s">
        <v>54</v>
      </c>
      <c r="C121" s="16">
        <v>1</v>
      </c>
      <c r="D121" s="27"/>
      <c r="E121" s="16">
        <f t="shared" ref="E121:E126" si="20">C121*D121</f>
        <v>0</v>
      </c>
      <c r="F121" s="27"/>
      <c r="G121" s="16">
        <f t="shared" ref="G121:G126" si="21">C121*F121</f>
        <v>0</v>
      </c>
      <c r="H121" s="16">
        <f t="shared" ref="H121:I126" si="22">D121+F121</f>
        <v>0</v>
      </c>
      <c r="I121" s="16">
        <f t="shared" si="22"/>
        <v>0</v>
      </c>
      <c r="J121" s="12"/>
      <c r="K121" s="12"/>
    </row>
    <row r="122" spans="1:11" x14ac:dyDescent="0.25">
      <c r="A122" s="15" t="s">
        <v>49</v>
      </c>
      <c r="B122" s="15" t="s">
        <v>54</v>
      </c>
      <c r="C122" s="16">
        <v>1</v>
      </c>
      <c r="D122" s="27">
        <f>I37</f>
        <v>0</v>
      </c>
      <c r="E122" s="16">
        <f t="shared" si="20"/>
        <v>0</v>
      </c>
      <c r="F122" s="27"/>
      <c r="G122" s="16">
        <f t="shared" si="21"/>
        <v>0</v>
      </c>
      <c r="H122" s="16">
        <f t="shared" si="22"/>
        <v>0</v>
      </c>
      <c r="I122" s="16">
        <f t="shared" si="22"/>
        <v>0</v>
      </c>
      <c r="J122" s="12"/>
      <c r="K122" s="12"/>
    </row>
    <row r="123" spans="1:11" x14ac:dyDescent="0.25">
      <c r="A123" s="15" t="s">
        <v>87</v>
      </c>
      <c r="B123" s="15" t="s">
        <v>54</v>
      </c>
      <c r="C123" s="16">
        <v>1</v>
      </c>
      <c r="D123" s="27">
        <f>I56</f>
        <v>0</v>
      </c>
      <c r="E123" s="16">
        <f t="shared" si="20"/>
        <v>0</v>
      </c>
      <c r="F123" s="27"/>
      <c r="G123" s="16">
        <f t="shared" si="21"/>
        <v>0</v>
      </c>
      <c r="H123" s="16">
        <f t="shared" si="22"/>
        <v>0</v>
      </c>
      <c r="I123" s="16">
        <f t="shared" si="22"/>
        <v>0</v>
      </c>
      <c r="J123" s="12"/>
      <c r="K123" s="12"/>
    </row>
    <row r="124" spans="1:11" x14ac:dyDescent="0.25">
      <c r="A124" s="15" t="s">
        <v>97</v>
      </c>
      <c r="B124" s="15" t="s">
        <v>54</v>
      </c>
      <c r="C124" s="16">
        <v>1</v>
      </c>
      <c r="D124" s="27">
        <f>I72</f>
        <v>0</v>
      </c>
      <c r="E124" s="16">
        <f t="shared" si="20"/>
        <v>0</v>
      </c>
      <c r="F124" s="27"/>
      <c r="G124" s="16">
        <f t="shared" si="21"/>
        <v>0</v>
      </c>
      <c r="H124" s="16">
        <f t="shared" si="22"/>
        <v>0</v>
      </c>
      <c r="I124" s="16">
        <f t="shared" si="22"/>
        <v>0</v>
      </c>
      <c r="J124" s="12"/>
      <c r="K124" s="12"/>
    </row>
    <row r="125" spans="1:11" x14ac:dyDescent="0.25">
      <c r="A125" s="15" t="s">
        <v>102</v>
      </c>
      <c r="B125" s="15" t="s">
        <v>54</v>
      </c>
      <c r="C125" s="16">
        <v>1</v>
      </c>
      <c r="D125" s="27">
        <f>I91</f>
        <v>0</v>
      </c>
      <c r="E125" s="16">
        <f t="shared" si="20"/>
        <v>0</v>
      </c>
      <c r="F125" s="27"/>
      <c r="G125" s="16">
        <f t="shared" si="21"/>
        <v>0</v>
      </c>
      <c r="H125" s="16">
        <f t="shared" si="22"/>
        <v>0</v>
      </c>
      <c r="I125" s="16">
        <f t="shared" si="22"/>
        <v>0</v>
      </c>
      <c r="J125" s="12"/>
      <c r="K125" s="12"/>
    </row>
    <row r="126" spans="1:11" x14ac:dyDescent="0.25">
      <c r="A126" s="15" t="s">
        <v>108</v>
      </c>
      <c r="B126" s="15" t="s">
        <v>54</v>
      </c>
      <c r="C126" s="16">
        <v>1</v>
      </c>
      <c r="D126" s="27">
        <f>I119</f>
        <v>0</v>
      </c>
      <c r="E126" s="16">
        <f t="shared" si="20"/>
        <v>0</v>
      </c>
      <c r="F126" s="27"/>
      <c r="G126" s="16">
        <f t="shared" si="21"/>
        <v>0</v>
      </c>
      <c r="H126" s="16">
        <f t="shared" si="22"/>
        <v>0</v>
      </c>
      <c r="I126" s="16">
        <f t="shared" si="22"/>
        <v>0</v>
      </c>
      <c r="J126" s="12"/>
      <c r="K126" s="12"/>
    </row>
    <row r="127" spans="1:11" x14ac:dyDescent="0.25">
      <c r="A127" s="13" t="s">
        <v>140</v>
      </c>
      <c r="B127" s="13" t="s">
        <v>9</v>
      </c>
      <c r="C127" s="14"/>
      <c r="D127" s="26"/>
      <c r="E127" s="14">
        <f>SUM(E121:E126)</f>
        <v>0</v>
      </c>
      <c r="F127" s="26"/>
      <c r="G127" s="14">
        <f>SUM(G121:G126)</f>
        <v>0</v>
      </c>
      <c r="H127" s="14"/>
      <c r="I127" s="14">
        <f>SUM(I121:I126)</f>
        <v>0</v>
      </c>
      <c r="J127" s="12"/>
      <c r="K127" s="12"/>
    </row>
    <row r="128" spans="1:11" x14ac:dyDescent="0.25">
      <c r="A128" s="13" t="s">
        <v>141</v>
      </c>
      <c r="B128" s="13" t="s">
        <v>9</v>
      </c>
      <c r="C128" s="14"/>
      <c r="D128" s="26"/>
      <c r="E128" s="14"/>
      <c r="F128" s="26"/>
      <c r="G128" s="14"/>
      <c r="H128" s="14"/>
      <c r="I128" s="14"/>
      <c r="J128" s="12"/>
      <c r="K128" s="12"/>
    </row>
    <row r="129" spans="1:11" x14ac:dyDescent="0.25">
      <c r="A129" s="18" t="s">
        <v>142</v>
      </c>
      <c r="B129" s="18" t="s">
        <v>9</v>
      </c>
      <c r="C129" s="19"/>
      <c r="D129" s="28"/>
      <c r="E129" s="19"/>
      <c r="F129" s="28"/>
      <c r="G129" s="19"/>
      <c r="H129" s="19"/>
      <c r="I129" s="19"/>
      <c r="J129" s="12"/>
      <c r="K129" s="12"/>
    </row>
    <row r="130" spans="1:11" x14ac:dyDescent="0.25">
      <c r="A130" s="15" t="s">
        <v>143</v>
      </c>
      <c r="B130" s="15" t="s">
        <v>54</v>
      </c>
      <c r="C130" s="16">
        <v>222</v>
      </c>
      <c r="D130" s="27"/>
      <c r="E130" s="16">
        <f t="shared" ref="E130:E140" si="23">C130*D130</f>
        <v>0</v>
      </c>
      <c r="F130" s="27"/>
      <c r="G130" s="16">
        <f t="shared" ref="G130:G140" si="24">C130*F130</f>
        <v>0</v>
      </c>
      <c r="H130" s="16">
        <f t="shared" ref="H130:H140" si="25">D130+F130</f>
        <v>0</v>
      </c>
      <c r="I130" s="16">
        <f t="shared" ref="I130:I140" si="26">E130+G130</f>
        <v>0</v>
      </c>
      <c r="J130" s="12"/>
      <c r="K130" s="12"/>
    </row>
    <row r="131" spans="1:11" x14ac:dyDescent="0.25">
      <c r="A131" s="15" t="s">
        <v>144</v>
      </c>
      <c r="B131" s="15" t="s">
        <v>54</v>
      </c>
      <c r="C131" s="16">
        <v>135</v>
      </c>
      <c r="D131" s="27"/>
      <c r="E131" s="16">
        <f t="shared" si="23"/>
        <v>0</v>
      </c>
      <c r="F131" s="27"/>
      <c r="G131" s="16">
        <f t="shared" si="24"/>
        <v>0</v>
      </c>
      <c r="H131" s="16">
        <f t="shared" si="25"/>
        <v>0</v>
      </c>
      <c r="I131" s="16">
        <f t="shared" si="26"/>
        <v>0</v>
      </c>
      <c r="J131" s="12"/>
      <c r="K131" s="12"/>
    </row>
    <row r="132" spans="1:11" x14ac:dyDescent="0.25">
      <c r="A132" s="15" t="s">
        <v>145</v>
      </c>
      <c r="B132" s="15" t="s">
        <v>54</v>
      </c>
      <c r="C132" s="16">
        <v>25</v>
      </c>
      <c r="D132" s="27"/>
      <c r="E132" s="16">
        <f t="shared" si="23"/>
        <v>0</v>
      </c>
      <c r="F132" s="27"/>
      <c r="G132" s="16">
        <f t="shared" si="24"/>
        <v>0</v>
      </c>
      <c r="H132" s="16">
        <f t="shared" si="25"/>
        <v>0</v>
      </c>
      <c r="I132" s="16">
        <f t="shared" si="26"/>
        <v>0</v>
      </c>
      <c r="J132" s="12"/>
      <c r="K132" s="12"/>
    </row>
    <row r="133" spans="1:11" x14ac:dyDescent="0.25">
      <c r="A133" s="15" t="s">
        <v>146</v>
      </c>
      <c r="B133" s="15" t="s">
        <v>54</v>
      </c>
      <c r="C133" s="16">
        <v>12</v>
      </c>
      <c r="D133" s="27"/>
      <c r="E133" s="16">
        <f t="shared" si="23"/>
        <v>0</v>
      </c>
      <c r="F133" s="27"/>
      <c r="G133" s="16">
        <f t="shared" si="24"/>
        <v>0</v>
      </c>
      <c r="H133" s="16">
        <f t="shared" si="25"/>
        <v>0</v>
      </c>
      <c r="I133" s="16">
        <f t="shared" si="26"/>
        <v>0</v>
      </c>
      <c r="J133" s="12"/>
      <c r="K133" s="12"/>
    </row>
    <row r="134" spans="1:11" x14ac:dyDescent="0.25">
      <c r="A134" s="15" t="s">
        <v>147</v>
      </c>
      <c r="B134" s="15" t="s">
        <v>54</v>
      </c>
      <c r="C134" s="16">
        <v>6</v>
      </c>
      <c r="D134" s="27"/>
      <c r="E134" s="16">
        <f t="shared" si="23"/>
        <v>0</v>
      </c>
      <c r="F134" s="27"/>
      <c r="G134" s="16">
        <f t="shared" si="24"/>
        <v>0</v>
      </c>
      <c r="H134" s="16">
        <f t="shared" si="25"/>
        <v>0</v>
      </c>
      <c r="I134" s="16">
        <f t="shared" si="26"/>
        <v>0</v>
      </c>
      <c r="J134" s="12"/>
      <c r="K134" s="12"/>
    </row>
    <row r="135" spans="1:11" x14ac:dyDescent="0.25">
      <c r="A135" s="15" t="s">
        <v>148</v>
      </c>
      <c r="B135" s="15" t="s">
        <v>54</v>
      </c>
      <c r="C135" s="16">
        <v>6</v>
      </c>
      <c r="D135" s="27"/>
      <c r="E135" s="16">
        <f t="shared" si="23"/>
        <v>0</v>
      </c>
      <c r="F135" s="27"/>
      <c r="G135" s="16">
        <f t="shared" si="24"/>
        <v>0</v>
      </c>
      <c r="H135" s="16">
        <f t="shared" si="25"/>
        <v>0</v>
      </c>
      <c r="I135" s="16">
        <f t="shared" si="26"/>
        <v>0</v>
      </c>
      <c r="J135" s="12"/>
      <c r="K135" s="12"/>
    </row>
    <row r="136" spans="1:11" x14ac:dyDescent="0.25">
      <c r="A136" s="15" t="s">
        <v>149</v>
      </c>
      <c r="B136" s="15" t="s">
        <v>54</v>
      </c>
      <c r="C136" s="16">
        <v>12</v>
      </c>
      <c r="D136" s="27"/>
      <c r="E136" s="16">
        <f t="shared" si="23"/>
        <v>0</v>
      </c>
      <c r="F136" s="27"/>
      <c r="G136" s="16">
        <f t="shared" si="24"/>
        <v>0</v>
      </c>
      <c r="H136" s="16">
        <f t="shared" si="25"/>
        <v>0</v>
      </c>
      <c r="I136" s="16">
        <f t="shared" si="26"/>
        <v>0</v>
      </c>
      <c r="J136" s="12"/>
      <c r="K136" s="12"/>
    </row>
    <row r="137" spans="1:11" x14ac:dyDescent="0.25">
      <c r="A137" s="15" t="s">
        <v>150</v>
      </c>
      <c r="B137" s="15" t="s">
        <v>54</v>
      </c>
      <c r="C137" s="16">
        <v>6</v>
      </c>
      <c r="D137" s="27"/>
      <c r="E137" s="16">
        <f t="shared" si="23"/>
        <v>0</v>
      </c>
      <c r="F137" s="27"/>
      <c r="G137" s="16">
        <f t="shared" si="24"/>
        <v>0</v>
      </c>
      <c r="H137" s="16">
        <f t="shared" si="25"/>
        <v>0</v>
      </c>
      <c r="I137" s="16">
        <f t="shared" si="26"/>
        <v>0</v>
      </c>
      <c r="J137" s="12"/>
      <c r="K137" s="12"/>
    </row>
    <row r="138" spans="1:11" x14ac:dyDescent="0.25">
      <c r="A138" s="15" t="s">
        <v>151</v>
      </c>
      <c r="B138" s="15" t="s">
        <v>152</v>
      </c>
      <c r="C138" s="16">
        <v>80</v>
      </c>
      <c r="D138" s="27"/>
      <c r="E138" s="16">
        <f t="shared" si="23"/>
        <v>0</v>
      </c>
      <c r="F138" s="27"/>
      <c r="G138" s="16">
        <f t="shared" si="24"/>
        <v>0</v>
      </c>
      <c r="H138" s="16">
        <f t="shared" si="25"/>
        <v>0</v>
      </c>
      <c r="I138" s="16">
        <f t="shared" si="26"/>
        <v>0</v>
      </c>
      <c r="J138" s="12"/>
      <c r="K138" s="12"/>
    </row>
    <row r="139" spans="1:11" x14ac:dyDescent="0.25">
      <c r="A139" s="15" t="s">
        <v>153</v>
      </c>
      <c r="B139" s="15" t="s">
        <v>152</v>
      </c>
      <c r="C139" s="16">
        <v>160</v>
      </c>
      <c r="D139" s="27"/>
      <c r="E139" s="16">
        <f t="shared" si="23"/>
        <v>0</v>
      </c>
      <c r="F139" s="27"/>
      <c r="G139" s="16">
        <f t="shared" si="24"/>
        <v>0</v>
      </c>
      <c r="H139" s="16">
        <f t="shared" si="25"/>
        <v>0</v>
      </c>
      <c r="I139" s="16">
        <f t="shared" si="26"/>
        <v>0</v>
      </c>
      <c r="J139" s="12"/>
      <c r="K139" s="12"/>
    </row>
    <row r="140" spans="1:11" x14ac:dyDescent="0.25">
      <c r="A140" s="15" t="s">
        <v>154</v>
      </c>
      <c r="B140" s="15" t="s">
        <v>152</v>
      </c>
      <c r="C140" s="16">
        <v>80</v>
      </c>
      <c r="D140" s="27"/>
      <c r="E140" s="16">
        <f t="shared" si="23"/>
        <v>0</v>
      </c>
      <c r="F140" s="27"/>
      <c r="G140" s="16">
        <f t="shared" si="24"/>
        <v>0</v>
      </c>
      <c r="H140" s="16">
        <f t="shared" si="25"/>
        <v>0</v>
      </c>
      <c r="I140" s="16">
        <f t="shared" si="26"/>
        <v>0</v>
      </c>
      <c r="J140" s="12"/>
      <c r="K140" s="12"/>
    </row>
    <row r="141" spans="1:11" x14ac:dyDescent="0.25">
      <c r="A141" s="20" t="s">
        <v>155</v>
      </c>
      <c r="B141" s="20" t="s">
        <v>9</v>
      </c>
      <c r="C141" s="21"/>
      <c r="D141" s="29"/>
      <c r="E141" s="21"/>
      <c r="F141" s="29"/>
      <c r="G141" s="21"/>
      <c r="H141" s="21"/>
      <c r="I141" s="21"/>
      <c r="J141" s="12"/>
      <c r="K141" s="12"/>
    </row>
    <row r="142" spans="1:11" x14ac:dyDescent="0.25">
      <c r="A142" s="15" t="s">
        <v>156</v>
      </c>
      <c r="B142" s="15" t="s">
        <v>152</v>
      </c>
      <c r="C142" s="16">
        <v>20</v>
      </c>
      <c r="D142" s="27"/>
      <c r="E142" s="16">
        <f>C142*D142</f>
        <v>0</v>
      </c>
      <c r="F142" s="27"/>
      <c r="G142" s="16">
        <f>C142*F142</f>
        <v>0</v>
      </c>
      <c r="H142" s="16">
        <f>D142+F142</f>
        <v>0</v>
      </c>
      <c r="I142" s="16">
        <f>E142+G142</f>
        <v>0</v>
      </c>
      <c r="J142" s="12"/>
      <c r="K142" s="12"/>
    </row>
    <row r="143" spans="1:11" x14ac:dyDescent="0.25">
      <c r="A143" s="20" t="s">
        <v>157</v>
      </c>
      <c r="B143" s="20" t="s">
        <v>9</v>
      </c>
      <c r="C143" s="21"/>
      <c r="D143" s="29"/>
      <c r="E143" s="21"/>
      <c r="F143" s="29"/>
      <c r="G143" s="21"/>
      <c r="H143" s="21"/>
      <c r="I143" s="21"/>
      <c r="J143" s="12"/>
      <c r="K143" s="12"/>
    </row>
    <row r="144" spans="1:11" x14ac:dyDescent="0.25">
      <c r="A144" s="15" t="s">
        <v>158</v>
      </c>
      <c r="B144" s="15" t="s">
        <v>152</v>
      </c>
      <c r="C144" s="16">
        <v>35</v>
      </c>
      <c r="D144" s="27"/>
      <c r="E144" s="16">
        <f t="shared" ref="E144:E150" si="27">C144*D144</f>
        <v>0</v>
      </c>
      <c r="F144" s="27"/>
      <c r="G144" s="16">
        <f t="shared" ref="G144:G150" si="28">C144*F144</f>
        <v>0</v>
      </c>
      <c r="H144" s="16">
        <f t="shared" ref="H144:I150" si="29">D144+F144</f>
        <v>0</v>
      </c>
      <c r="I144" s="16">
        <f t="shared" si="29"/>
        <v>0</v>
      </c>
      <c r="J144" s="12"/>
      <c r="K144" s="12"/>
    </row>
    <row r="145" spans="1:11" x14ac:dyDescent="0.25">
      <c r="A145" s="15" t="s">
        <v>159</v>
      </c>
      <c r="B145" s="15" t="s">
        <v>152</v>
      </c>
      <c r="C145" s="16">
        <v>45</v>
      </c>
      <c r="D145" s="27"/>
      <c r="E145" s="16">
        <f t="shared" si="27"/>
        <v>0</v>
      </c>
      <c r="F145" s="27"/>
      <c r="G145" s="16">
        <f t="shared" si="28"/>
        <v>0</v>
      </c>
      <c r="H145" s="16">
        <f t="shared" si="29"/>
        <v>0</v>
      </c>
      <c r="I145" s="16">
        <f t="shared" si="29"/>
        <v>0</v>
      </c>
      <c r="J145" s="12"/>
      <c r="K145" s="12"/>
    </row>
    <row r="146" spans="1:11" x14ac:dyDescent="0.25">
      <c r="A146" s="15" t="s">
        <v>160</v>
      </c>
      <c r="B146" s="15" t="s">
        <v>152</v>
      </c>
      <c r="C146" s="16">
        <v>35</v>
      </c>
      <c r="D146" s="27"/>
      <c r="E146" s="16">
        <f t="shared" si="27"/>
        <v>0</v>
      </c>
      <c r="F146" s="27"/>
      <c r="G146" s="16">
        <f t="shared" si="28"/>
        <v>0</v>
      </c>
      <c r="H146" s="16">
        <f t="shared" si="29"/>
        <v>0</v>
      </c>
      <c r="I146" s="16">
        <f t="shared" si="29"/>
        <v>0</v>
      </c>
      <c r="J146" s="12"/>
      <c r="K146" s="12"/>
    </row>
    <row r="147" spans="1:11" x14ac:dyDescent="0.25">
      <c r="A147" s="15" t="s">
        <v>161</v>
      </c>
      <c r="B147" s="15" t="s">
        <v>54</v>
      </c>
      <c r="C147" s="16">
        <v>18</v>
      </c>
      <c r="D147" s="27"/>
      <c r="E147" s="16">
        <f t="shared" si="27"/>
        <v>0</v>
      </c>
      <c r="F147" s="27"/>
      <c r="G147" s="16">
        <f t="shared" si="28"/>
        <v>0</v>
      </c>
      <c r="H147" s="16">
        <f t="shared" si="29"/>
        <v>0</v>
      </c>
      <c r="I147" s="16">
        <f t="shared" si="29"/>
        <v>0</v>
      </c>
      <c r="J147" s="12"/>
      <c r="K147" s="12"/>
    </row>
    <row r="148" spans="1:11" x14ac:dyDescent="0.25">
      <c r="A148" s="15" t="s">
        <v>162</v>
      </c>
      <c r="B148" s="15" t="s">
        <v>54</v>
      </c>
      <c r="C148" s="16">
        <v>6</v>
      </c>
      <c r="D148" s="27"/>
      <c r="E148" s="16">
        <f t="shared" si="27"/>
        <v>0</v>
      </c>
      <c r="F148" s="27"/>
      <c r="G148" s="16">
        <f t="shared" si="28"/>
        <v>0</v>
      </c>
      <c r="H148" s="16">
        <f t="shared" si="29"/>
        <v>0</v>
      </c>
      <c r="I148" s="16">
        <f t="shared" si="29"/>
        <v>0</v>
      </c>
      <c r="J148" s="12"/>
      <c r="K148" s="12"/>
    </row>
    <row r="149" spans="1:11" x14ac:dyDescent="0.25">
      <c r="A149" s="15" t="s">
        <v>163</v>
      </c>
      <c r="B149" s="15" t="s">
        <v>54</v>
      </c>
      <c r="C149" s="16">
        <v>75</v>
      </c>
      <c r="D149" s="27"/>
      <c r="E149" s="16">
        <f t="shared" si="27"/>
        <v>0</v>
      </c>
      <c r="F149" s="27"/>
      <c r="G149" s="16">
        <f t="shared" si="28"/>
        <v>0</v>
      </c>
      <c r="H149" s="16">
        <f t="shared" si="29"/>
        <v>0</v>
      </c>
      <c r="I149" s="16">
        <f t="shared" si="29"/>
        <v>0</v>
      </c>
      <c r="J149" s="12"/>
      <c r="K149" s="12"/>
    </row>
    <row r="150" spans="1:11" x14ac:dyDescent="0.25">
      <c r="A150" s="15" t="s">
        <v>164</v>
      </c>
      <c r="B150" s="15" t="s">
        <v>54</v>
      </c>
      <c r="C150" s="16">
        <v>75</v>
      </c>
      <c r="D150" s="27"/>
      <c r="E150" s="16">
        <f t="shared" si="27"/>
        <v>0</v>
      </c>
      <c r="F150" s="27"/>
      <c r="G150" s="16">
        <f t="shared" si="28"/>
        <v>0</v>
      </c>
      <c r="H150" s="16">
        <f t="shared" si="29"/>
        <v>0</v>
      </c>
      <c r="I150" s="16">
        <f t="shared" si="29"/>
        <v>0</v>
      </c>
      <c r="J150" s="12"/>
      <c r="K150" s="12"/>
    </row>
    <row r="151" spans="1:11" x14ac:dyDescent="0.25">
      <c r="A151" s="18" t="s">
        <v>165</v>
      </c>
      <c r="B151" s="18" t="s">
        <v>9</v>
      </c>
      <c r="C151" s="19"/>
      <c r="D151" s="28"/>
      <c r="E151" s="19"/>
      <c r="F151" s="28"/>
      <c r="G151" s="19"/>
      <c r="H151" s="19"/>
      <c r="I151" s="19"/>
      <c r="J151" s="12"/>
      <c r="K151" s="12"/>
    </row>
    <row r="152" spans="1:11" x14ac:dyDescent="0.25">
      <c r="A152" s="15" t="s">
        <v>166</v>
      </c>
      <c r="B152" s="15" t="s">
        <v>152</v>
      </c>
      <c r="C152" s="16">
        <v>25</v>
      </c>
      <c r="D152" s="27"/>
      <c r="E152" s="16">
        <f>C152*D152</f>
        <v>0</v>
      </c>
      <c r="F152" s="27"/>
      <c r="G152" s="16">
        <f>C152*F152</f>
        <v>0</v>
      </c>
      <c r="H152" s="16">
        <f>D152+F152</f>
        <v>0</v>
      </c>
      <c r="I152" s="16">
        <f>E152+G152</f>
        <v>0</v>
      </c>
      <c r="J152" s="12"/>
      <c r="K152" s="12"/>
    </row>
    <row r="153" spans="1:11" x14ac:dyDescent="0.25">
      <c r="A153" s="15" t="s">
        <v>167</v>
      </c>
      <c r="B153" s="15" t="s">
        <v>152</v>
      </c>
      <c r="C153" s="16">
        <v>90</v>
      </c>
      <c r="D153" s="27"/>
      <c r="E153" s="16">
        <f>C153*D153</f>
        <v>0</v>
      </c>
      <c r="F153" s="27"/>
      <c r="G153" s="16">
        <f>C153*F153</f>
        <v>0</v>
      </c>
      <c r="H153" s="16">
        <f>D153+F153</f>
        <v>0</v>
      </c>
      <c r="I153" s="16">
        <f>E153+G153</f>
        <v>0</v>
      </c>
      <c r="J153" s="12"/>
      <c r="K153" s="12"/>
    </row>
    <row r="154" spans="1:11" x14ac:dyDescent="0.25">
      <c r="A154" s="20" t="s">
        <v>168</v>
      </c>
      <c r="B154" s="20" t="s">
        <v>9</v>
      </c>
      <c r="C154" s="21"/>
      <c r="D154" s="29"/>
      <c r="E154" s="21"/>
      <c r="F154" s="29"/>
      <c r="G154" s="21"/>
      <c r="H154" s="21"/>
      <c r="I154" s="21"/>
      <c r="J154" s="12"/>
      <c r="K154" s="12"/>
    </row>
    <row r="155" spans="1:11" x14ac:dyDescent="0.25">
      <c r="A155" s="15" t="s">
        <v>169</v>
      </c>
      <c r="B155" s="15" t="s">
        <v>152</v>
      </c>
      <c r="C155" s="16">
        <v>1765</v>
      </c>
      <c r="D155" s="27"/>
      <c r="E155" s="16">
        <f t="shared" ref="E155:E163" si="30">C155*D155</f>
        <v>0</v>
      </c>
      <c r="F155" s="27"/>
      <c r="G155" s="16">
        <f t="shared" ref="G155:G163" si="31">C155*F155</f>
        <v>0</v>
      </c>
      <c r="H155" s="16">
        <f t="shared" ref="H155:H163" si="32">D155+F155</f>
        <v>0</v>
      </c>
      <c r="I155" s="16">
        <f t="shared" ref="I155:I163" si="33">E155+G155</f>
        <v>0</v>
      </c>
      <c r="J155" s="12"/>
      <c r="K155" s="12"/>
    </row>
    <row r="156" spans="1:11" x14ac:dyDescent="0.25">
      <c r="A156" s="15" t="s">
        <v>170</v>
      </c>
      <c r="B156" s="15" t="s">
        <v>152</v>
      </c>
      <c r="C156" s="16">
        <v>1475</v>
      </c>
      <c r="D156" s="27"/>
      <c r="E156" s="16">
        <f t="shared" si="30"/>
        <v>0</v>
      </c>
      <c r="F156" s="27"/>
      <c r="G156" s="16">
        <f t="shared" si="31"/>
        <v>0</v>
      </c>
      <c r="H156" s="16">
        <f t="shared" si="32"/>
        <v>0</v>
      </c>
      <c r="I156" s="16">
        <f t="shared" si="33"/>
        <v>0</v>
      </c>
      <c r="J156" s="12"/>
      <c r="K156" s="12"/>
    </row>
    <row r="157" spans="1:11" x14ac:dyDescent="0.25">
      <c r="A157" s="15" t="s">
        <v>171</v>
      </c>
      <c r="B157" s="15" t="s">
        <v>152</v>
      </c>
      <c r="C157" s="16">
        <v>2850</v>
      </c>
      <c r="D157" s="27"/>
      <c r="E157" s="16">
        <f t="shared" si="30"/>
        <v>0</v>
      </c>
      <c r="F157" s="27"/>
      <c r="G157" s="16">
        <f t="shared" si="31"/>
        <v>0</v>
      </c>
      <c r="H157" s="16">
        <f t="shared" si="32"/>
        <v>0</v>
      </c>
      <c r="I157" s="16">
        <f t="shared" si="33"/>
        <v>0</v>
      </c>
      <c r="J157" s="12"/>
      <c r="K157" s="12"/>
    </row>
    <row r="158" spans="1:11" x14ac:dyDescent="0.25">
      <c r="A158" s="15" t="s">
        <v>172</v>
      </c>
      <c r="B158" s="15" t="s">
        <v>152</v>
      </c>
      <c r="C158" s="16">
        <v>1720</v>
      </c>
      <c r="D158" s="27"/>
      <c r="E158" s="16">
        <f t="shared" si="30"/>
        <v>0</v>
      </c>
      <c r="F158" s="27"/>
      <c r="G158" s="16">
        <f t="shared" si="31"/>
        <v>0</v>
      </c>
      <c r="H158" s="16">
        <f t="shared" si="32"/>
        <v>0</v>
      </c>
      <c r="I158" s="16">
        <f t="shared" si="33"/>
        <v>0</v>
      </c>
      <c r="J158" s="12"/>
      <c r="K158" s="12"/>
    </row>
    <row r="159" spans="1:11" x14ac:dyDescent="0.25">
      <c r="A159" s="15" t="s">
        <v>173</v>
      </c>
      <c r="B159" s="15" t="s">
        <v>152</v>
      </c>
      <c r="C159" s="16">
        <v>60</v>
      </c>
      <c r="D159" s="27"/>
      <c r="E159" s="16">
        <f t="shared" si="30"/>
        <v>0</v>
      </c>
      <c r="F159" s="27"/>
      <c r="G159" s="16">
        <f t="shared" si="31"/>
        <v>0</v>
      </c>
      <c r="H159" s="16">
        <f t="shared" si="32"/>
        <v>0</v>
      </c>
      <c r="I159" s="16">
        <f t="shared" si="33"/>
        <v>0</v>
      </c>
      <c r="J159" s="12"/>
      <c r="K159" s="12"/>
    </row>
    <row r="160" spans="1:11" x14ac:dyDescent="0.25">
      <c r="A160" s="15" t="s">
        <v>174</v>
      </c>
      <c r="B160" s="15" t="s">
        <v>152</v>
      </c>
      <c r="C160" s="16">
        <v>70</v>
      </c>
      <c r="D160" s="27"/>
      <c r="E160" s="16">
        <f t="shared" si="30"/>
        <v>0</v>
      </c>
      <c r="F160" s="27"/>
      <c r="G160" s="16">
        <f t="shared" si="31"/>
        <v>0</v>
      </c>
      <c r="H160" s="16">
        <f t="shared" si="32"/>
        <v>0</v>
      </c>
      <c r="I160" s="16">
        <f t="shared" si="33"/>
        <v>0</v>
      </c>
      <c r="J160" s="12"/>
      <c r="K160" s="12"/>
    </row>
    <row r="161" spans="1:11" x14ac:dyDescent="0.25">
      <c r="A161" s="15" t="s">
        <v>175</v>
      </c>
      <c r="B161" s="15" t="s">
        <v>152</v>
      </c>
      <c r="C161" s="16">
        <v>235</v>
      </c>
      <c r="D161" s="27"/>
      <c r="E161" s="16">
        <f t="shared" si="30"/>
        <v>0</v>
      </c>
      <c r="F161" s="27"/>
      <c r="G161" s="16">
        <f t="shared" si="31"/>
        <v>0</v>
      </c>
      <c r="H161" s="16">
        <f t="shared" si="32"/>
        <v>0</v>
      </c>
      <c r="I161" s="16">
        <f t="shared" si="33"/>
        <v>0</v>
      </c>
      <c r="J161" s="12"/>
      <c r="K161" s="12"/>
    </row>
    <row r="162" spans="1:11" x14ac:dyDescent="0.25">
      <c r="A162" s="15" t="s">
        <v>176</v>
      </c>
      <c r="B162" s="15" t="s">
        <v>152</v>
      </c>
      <c r="C162" s="16">
        <v>95</v>
      </c>
      <c r="D162" s="27"/>
      <c r="E162" s="16">
        <f t="shared" si="30"/>
        <v>0</v>
      </c>
      <c r="F162" s="27"/>
      <c r="G162" s="16">
        <f t="shared" si="31"/>
        <v>0</v>
      </c>
      <c r="H162" s="16">
        <f t="shared" si="32"/>
        <v>0</v>
      </c>
      <c r="I162" s="16">
        <f t="shared" si="33"/>
        <v>0</v>
      </c>
      <c r="J162" s="12"/>
      <c r="K162" s="12"/>
    </row>
    <row r="163" spans="1:11" x14ac:dyDescent="0.25">
      <c r="A163" s="15" t="s">
        <v>177</v>
      </c>
      <c r="B163" s="15" t="s">
        <v>152</v>
      </c>
      <c r="C163" s="16">
        <v>30</v>
      </c>
      <c r="D163" s="27"/>
      <c r="E163" s="16">
        <f t="shared" si="30"/>
        <v>0</v>
      </c>
      <c r="F163" s="27"/>
      <c r="G163" s="16">
        <f t="shared" si="31"/>
        <v>0</v>
      </c>
      <c r="H163" s="16">
        <f t="shared" si="32"/>
        <v>0</v>
      </c>
      <c r="I163" s="16">
        <f t="shared" si="33"/>
        <v>0</v>
      </c>
      <c r="J163" s="12"/>
      <c r="K163" s="12"/>
    </row>
    <row r="164" spans="1:11" x14ac:dyDescent="0.25">
      <c r="A164" s="20" t="s">
        <v>178</v>
      </c>
      <c r="B164" s="20" t="s">
        <v>9</v>
      </c>
      <c r="C164" s="21"/>
      <c r="D164" s="29"/>
      <c r="E164" s="21"/>
      <c r="F164" s="29"/>
      <c r="G164" s="21"/>
      <c r="H164" s="21"/>
      <c r="I164" s="21"/>
      <c r="J164" s="12"/>
      <c r="K164" s="12"/>
    </row>
    <row r="165" spans="1:11" x14ac:dyDescent="0.25">
      <c r="A165" s="15" t="s">
        <v>179</v>
      </c>
      <c r="B165" s="15" t="s">
        <v>152</v>
      </c>
      <c r="C165" s="16">
        <v>60</v>
      </c>
      <c r="D165" s="27"/>
      <c r="E165" s="16">
        <f>C165*D165</f>
        <v>0</v>
      </c>
      <c r="F165" s="27"/>
      <c r="G165" s="16">
        <f>C165*F165</f>
        <v>0</v>
      </c>
      <c r="H165" s="16">
        <f>D165+F165</f>
        <v>0</v>
      </c>
      <c r="I165" s="16">
        <f>E165+G165</f>
        <v>0</v>
      </c>
      <c r="J165" s="12"/>
      <c r="K165" s="12"/>
    </row>
    <row r="166" spans="1:11" x14ac:dyDescent="0.25">
      <c r="A166" s="20" t="s">
        <v>180</v>
      </c>
      <c r="B166" s="20" t="s">
        <v>9</v>
      </c>
      <c r="C166" s="21"/>
      <c r="D166" s="29"/>
      <c r="E166" s="21"/>
      <c r="F166" s="29"/>
      <c r="G166" s="21"/>
      <c r="H166" s="21"/>
      <c r="I166" s="21"/>
      <c r="J166" s="12"/>
      <c r="K166" s="12"/>
    </row>
    <row r="167" spans="1:11" x14ac:dyDescent="0.25">
      <c r="A167" s="15" t="s">
        <v>181</v>
      </c>
      <c r="B167" s="15" t="s">
        <v>152</v>
      </c>
      <c r="C167" s="16">
        <v>160</v>
      </c>
      <c r="D167" s="27"/>
      <c r="E167" s="16">
        <f>C167*D167</f>
        <v>0</v>
      </c>
      <c r="F167" s="27"/>
      <c r="G167" s="16">
        <f>C167*F167</f>
        <v>0</v>
      </c>
      <c r="H167" s="16">
        <f t="shared" ref="H167:I169" si="34">D167+F167</f>
        <v>0</v>
      </c>
      <c r="I167" s="16">
        <f t="shared" si="34"/>
        <v>0</v>
      </c>
      <c r="J167" s="12"/>
      <c r="K167" s="12"/>
    </row>
    <row r="168" spans="1:11" x14ac:dyDescent="0.25">
      <c r="A168" s="15" t="s">
        <v>182</v>
      </c>
      <c r="B168" s="15" t="s">
        <v>152</v>
      </c>
      <c r="C168" s="16">
        <v>150</v>
      </c>
      <c r="D168" s="27"/>
      <c r="E168" s="16">
        <f>C168*D168</f>
        <v>0</v>
      </c>
      <c r="F168" s="27"/>
      <c r="G168" s="16">
        <f>C168*F168</f>
        <v>0</v>
      </c>
      <c r="H168" s="16">
        <f t="shared" si="34"/>
        <v>0</v>
      </c>
      <c r="I168" s="16">
        <f t="shared" si="34"/>
        <v>0</v>
      </c>
      <c r="J168" s="12"/>
      <c r="K168" s="12"/>
    </row>
    <row r="169" spans="1:11" x14ac:dyDescent="0.25">
      <c r="A169" s="15" t="s">
        <v>183</v>
      </c>
      <c r="B169" s="15" t="s">
        <v>152</v>
      </c>
      <c r="C169" s="16">
        <v>105</v>
      </c>
      <c r="D169" s="27"/>
      <c r="E169" s="16">
        <f>C169*D169</f>
        <v>0</v>
      </c>
      <c r="F169" s="27"/>
      <c r="G169" s="16">
        <f>C169*F169</f>
        <v>0</v>
      </c>
      <c r="H169" s="16">
        <f t="shared" si="34"/>
        <v>0</v>
      </c>
      <c r="I169" s="16">
        <f t="shared" si="34"/>
        <v>0</v>
      </c>
      <c r="J169" s="12"/>
      <c r="K169" s="12"/>
    </row>
    <row r="170" spans="1:11" x14ac:dyDescent="0.25">
      <c r="A170" s="20" t="s">
        <v>184</v>
      </c>
      <c r="B170" s="20" t="s">
        <v>9</v>
      </c>
      <c r="C170" s="21"/>
      <c r="D170" s="29"/>
      <c r="E170" s="21"/>
      <c r="F170" s="29"/>
      <c r="G170" s="21"/>
      <c r="H170" s="21"/>
      <c r="I170" s="21"/>
      <c r="J170" s="12"/>
      <c r="K170" s="12"/>
    </row>
    <row r="171" spans="1:11" x14ac:dyDescent="0.25">
      <c r="A171" s="15" t="s">
        <v>185</v>
      </c>
      <c r="B171" s="15" t="s">
        <v>152</v>
      </c>
      <c r="C171" s="16">
        <v>190</v>
      </c>
      <c r="D171" s="27"/>
      <c r="E171" s="16">
        <f>C171*D171</f>
        <v>0</v>
      </c>
      <c r="F171" s="27"/>
      <c r="G171" s="16">
        <f>C171*F171</f>
        <v>0</v>
      </c>
      <c r="H171" s="16">
        <f t="shared" ref="H171:I174" si="35">D171+F171</f>
        <v>0</v>
      </c>
      <c r="I171" s="16">
        <f t="shared" si="35"/>
        <v>0</v>
      </c>
      <c r="J171" s="12"/>
      <c r="K171" s="12"/>
    </row>
    <row r="172" spans="1:11" x14ac:dyDescent="0.25">
      <c r="A172" s="15" t="s">
        <v>186</v>
      </c>
      <c r="B172" s="15" t="s">
        <v>152</v>
      </c>
      <c r="C172" s="16">
        <v>300</v>
      </c>
      <c r="D172" s="27"/>
      <c r="E172" s="16">
        <f>C172*D172</f>
        <v>0</v>
      </c>
      <c r="F172" s="27"/>
      <c r="G172" s="16">
        <f>C172*F172</f>
        <v>0</v>
      </c>
      <c r="H172" s="16">
        <f t="shared" si="35"/>
        <v>0</v>
      </c>
      <c r="I172" s="16">
        <f t="shared" si="35"/>
        <v>0</v>
      </c>
      <c r="J172" s="12"/>
      <c r="K172" s="12"/>
    </row>
    <row r="173" spans="1:11" x14ac:dyDescent="0.25">
      <c r="A173" s="15" t="s">
        <v>187</v>
      </c>
      <c r="B173" s="15" t="s">
        <v>152</v>
      </c>
      <c r="C173" s="16">
        <v>120</v>
      </c>
      <c r="D173" s="27"/>
      <c r="E173" s="16">
        <f>C173*D173</f>
        <v>0</v>
      </c>
      <c r="F173" s="27"/>
      <c r="G173" s="16">
        <f>C173*F173</f>
        <v>0</v>
      </c>
      <c r="H173" s="16">
        <f t="shared" si="35"/>
        <v>0</v>
      </c>
      <c r="I173" s="16">
        <f t="shared" si="35"/>
        <v>0</v>
      </c>
      <c r="J173" s="12"/>
      <c r="K173" s="12"/>
    </row>
    <row r="174" spans="1:11" x14ac:dyDescent="0.25">
      <c r="A174" s="15" t="s">
        <v>188</v>
      </c>
      <c r="B174" s="15" t="s">
        <v>152</v>
      </c>
      <c r="C174" s="16">
        <v>300</v>
      </c>
      <c r="D174" s="27"/>
      <c r="E174" s="16">
        <f>C174*D174</f>
        <v>0</v>
      </c>
      <c r="F174" s="27"/>
      <c r="G174" s="16">
        <f>C174*F174</f>
        <v>0</v>
      </c>
      <c r="H174" s="16">
        <f t="shared" si="35"/>
        <v>0</v>
      </c>
      <c r="I174" s="16">
        <f t="shared" si="35"/>
        <v>0</v>
      </c>
      <c r="J174" s="12"/>
      <c r="K174" s="12"/>
    </row>
    <row r="175" spans="1:11" x14ac:dyDescent="0.25">
      <c r="A175" s="20" t="s">
        <v>189</v>
      </c>
      <c r="B175" s="20" t="s">
        <v>9</v>
      </c>
      <c r="C175" s="21"/>
      <c r="D175" s="29"/>
      <c r="E175" s="21"/>
      <c r="F175" s="29"/>
      <c r="G175" s="21"/>
      <c r="H175" s="21"/>
      <c r="I175" s="21"/>
      <c r="J175" s="12"/>
      <c r="K175" s="12"/>
    </row>
    <row r="176" spans="1:11" x14ac:dyDescent="0.25">
      <c r="A176" s="15" t="s">
        <v>190</v>
      </c>
      <c r="B176" s="15" t="s">
        <v>54</v>
      </c>
      <c r="C176" s="16">
        <v>11</v>
      </c>
      <c r="D176" s="27"/>
      <c r="E176" s="16">
        <f>C176*D176</f>
        <v>0</v>
      </c>
      <c r="F176" s="27"/>
      <c r="G176" s="16">
        <f>C176*F176</f>
        <v>0</v>
      </c>
      <c r="H176" s="16">
        <f t="shared" ref="H176:I179" si="36">D176+F176</f>
        <v>0</v>
      </c>
      <c r="I176" s="16">
        <f t="shared" si="36"/>
        <v>0</v>
      </c>
      <c r="J176" s="12"/>
      <c r="K176" s="12"/>
    </row>
    <row r="177" spans="1:11" x14ac:dyDescent="0.25">
      <c r="A177" s="15" t="s">
        <v>191</v>
      </c>
      <c r="B177" s="15" t="s">
        <v>54</v>
      </c>
      <c r="C177" s="16">
        <v>6</v>
      </c>
      <c r="D177" s="27"/>
      <c r="E177" s="16">
        <f>C177*D177</f>
        <v>0</v>
      </c>
      <c r="F177" s="27"/>
      <c r="G177" s="16">
        <f>C177*F177</f>
        <v>0</v>
      </c>
      <c r="H177" s="16">
        <f t="shared" si="36"/>
        <v>0</v>
      </c>
      <c r="I177" s="16">
        <f t="shared" si="36"/>
        <v>0</v>
      </c>
      <c r="J177" s="12"/>
      <c r="K177" s="12"/>
    </row>
    <row r="178" spans="1:11" x14ac:dyDescent="0.25">
      <c r="A178" s="15" t="s">
        <v>192</v>
      </c>
      <c r="B178" s="15" t="s">
        <v>54</v>
      </c>
      <c r="C178" s="16">
        <v>1</v>
      </c>
      <c r="D178" s="27"/>
      <c r="E178" s="16">
        <f>C178*D178</f>
        <v>0</v>
      </c>
      <c r="F178" s="27"/>
      <c r="G178" s="16">
        <f>C178*F178</f>
        <v>0</v>
      </c>
      <c r="H178" s="16">
        <f t="shared" si="36"/>
        <v>0</v>
      </c>
      <c r="I178" s="16">
        <f t="shared" si="36"/>
        <v>0</v>
      </c>
      <c r="J178" s="12"/>
      <c r="K178" s="12"/>
    </row>
    <row r="179" spans="1:11" x14ac:dyDescent="0.25">
      <c r="A179" s="15" t="s">
        <v>193</v>
      </c>
      <c r="B179" s="15" t="s">
        <v>54</v>
      </c>
      <c r="C179" s="16">
        <v>83</v>
      </c>
      <c r="D179" s="27"/>
      <c r="E179" s="16">
        <f>C179*D179</f>
        <v>0</v>
      </c>
      <c r="F179" s="27"/>
      <c r="G179" s="16">
        <f>C179*F179</f>
        <v>0</v>
      </c>
      <c r="H179" s="16">
        <f t="shared" si="36"/>
        <v>0</v>
      </c>
      <c r="I179" s="16">
        <f t="shared" si="36"/>
        <v>0</v>
      </c>
      <c r="J179" s="12"/>
      <c r="K179" s="12"/>
    </row>
    <row r="180" spans="1:11" x14ac:dyDescent="0.25">
      <c r="A180" s="20" t="s">
        <v>194</v>
      </c>
      <c r="B180" s="20" t="s">
        <v>9</v>
      </c>
      <c r="C180" s="21"/>
      <c r="D180" s="29"/>
      <c r="E180" s="21"/>
      <c r="F180" s="29"/>
      <c r="G180" s="21"/>
      <c r="H180" s="21"/>
      <c r="I180" s="21"/>
      <c r="J180" s="12"/>
      <c r="K180" s="12"/>
    </row>
    <row r="181" spans="1:11" x14ac:dyDescent="0.25">
      <c r="A181" s="15" t="s">
        <v>195</v>
      </c>
      <c r="B181" s="15" t="s">
        <v>54</v>
      </c>
      <c r="C181" s="16">
        <v>2</v>
      </c>
      <c r="D181" s="27"/>
      <c r="E181" s="16">
        <f>C181*D181</f>
        <v>0</v>
      </c>
      <c r="F181" s="27"/>
      <c r="G181" s="16">
        <f>C181*F181</f>
        <v>0</v>
      </c>
      <c r="H181" s="16">
        <f>D181+F181</f>
        <v>0</v>
      </c>
      <c r="I181" s="16">
        <f>E181+G181</f>
        <v>0</v>
      </c>
      <c r="J181" s="12"/>
      <c r="K181" s="12"/>
    </row>
    <row r="182" spans="1:11" x14ac:dyDescent="0.25">
      <c r="A182" s="20" t="s">
        <v>196</v>
      </c>
      <c r="B182" s="20" t="s">
        <v>9</v>
      </c>
      <c r="C182" s="21"/>
      <c r="D182" s="29"/>
      <c r="E182" s="21"/>
      <c r="F182" s="29"/>
      <c r="G182" s="21"/>
      <c r="H182" s="21"/>
      <c r="I182" s="21"/>
      <c r="J182" s="12"/>
      <c r="K182" s="12"/>
    </row>
    <row r="183" spans="1:11" x14ac:dyDescent="0.25">
      <c r="A183" s="15" t="s">
        <v>197</v>
      </c>
      <c r="B183" s="15" t="s">
        <v>54</v>
      </c>
      <c r="C183" s="16">
        <v>84</v>
      </c>
      <c r="D183" s="27"/>
      <c r="E183" s="16">
        <f>C183*D183</f>
        <v>0</v>
      </c>
      <c r="F183" s="27"/>
      <c r="G183" s="16">
        <f>C183*F183</f>
        <v>0</v>
      </c>
      <c r="H183" s="16">
        <f>D183+F183</f>
        <v>0</v>
      </c>
      <c r="I183" s="16">
        <f>E183+G183</f>
        <v>0</v>
      </c>
      <c r="J183" s="12"/>
      <c r="K183" s="12"/>
    </row>
    <row r="184" spans="1:11" x14ac:dyDescent="0.25">
      <c r="A184" s="20" t="s">
        <v>198</v>
      </c>
      <c r="B184" s="20" t="s">
        <v>9</v>
      </c>
      <c r="C184" s="21"/>
      <c r="D184" s="29"/>
      <c r="E184" s="21"/>
      <c r="F184" s="29"/>
      <c r="G184" s="21"/>
      <c r="H184" s="21"/>
      <c r="I184" s="21"/>
      <c r="J184" s="12"/>
      <c r="K184" s="12"/>
    </row>
    <row r="185" spans="1:11" x14ac:dyDescent="0.25">
      <c r="A185" s="15" t="s">
        <v>199</v>
      </c>
      <c r="B185" s="15" t="s">
        <v>54</v>
      </c>
      <c r="C185" s="16">
        <v>11</v>
      </c>
      <c r="D185" s="27"/>
      <c r="E185" s="16">
        <f>C185*D185</f>
        <v>0</v>
      </c>
      <c r="F185" s="27"/>
      <c r="G185" s="16">
        <f>C185*F185</f>
        <v>0</v>
      </c>
      <c r="H185" s="16">
        <f t="shared" ref="H185:I187" si="37">D185+F185</f>
        <v>0</v>
      </c>
      <c r="I185" s="16">
        <f t="shared" si="37"/>
        <v>0</v>
      </c>
      <c r="J185" s="12"/>
      <c r="K185" s="12"/>
    </row>
    <row r="186" spans="1:11" x14ac:dyDescent="0.25">
      <c r="A186" s="15" t="s">
        <v>200</v>
      </c>
      <c r="B186" s="15" t="s">
        <v>54</v>
      </c>
      <c r="C186" s="16">
        <v>6</v>
      </c>
      <c r="D186" s="27"/>
      <c r="E186" s="16">
        <f>C186*D186</f>
        <v>0</v>
      </c>
      <c r="F186" s="27"/>
      <c r="G186" s="16">
        <f>C186*F186</f>
        <v>0</v>
      </c>
      <c r="H186" s="16">
        <f t="shared" si="37"/>
        <v>0</v>
      </c>
      <c r="I186" s="16">
        <f t="shared" si="37"/>
        <v>0</v>
      </c>
      <c r="J186" s="12"/>
      <c r="K186" s="12"/>
    </row>
    <row r="187" spans="1:11" x14ac:dyDescent="0.25">
      <c r="A187" s="15" t="s">
        <v>201</v>
      </c>
      <c r="B187" s="15" t="s">
        <v>54</v>
      </c>
      <c r="C187" s="16">
        <v>84</v>
      </c>
      <c r="D187" s="27"/>
      <c r="E187" s="16">
        <f>C187*D187</f>
        <v>0</v>
      </c>
      <c r="F187" s="27"/>
      <c r="G187" s="16">
        <f>C187*F187</f>
        <v>0</v>
      </c>
      <c r="H187" s="16">
        <f t="shared" si="37"/>
        <v>0</v>
      </c>
      <c r="I187" s="16">
        <f t="shared" si="37"/>
        <v>0</v>
      </c>
      <c r="J187" s="12"/>
      <c r="K187" s="12"/>
    </row>
    <row r="188" spans="1:11" x14ac:dyDescent="0.25">
      <c r="A188" s="20" t="s">
        <v>202</v>
      </c>
      <c r="B188" s="20" t="s">
        <v>9</v>
      </c>
      <c r="C188" s="21"/>
      <c r="D188" s="29"/>
      <c r="E188" s="21"/>
      <c r="F188" s="29"/>
      <c r="G188" s="21"/>
      <c r="H188" s="21"/>
      <c r="I188" s="21"/>
      <c r="J188" s="12"/>
      <c r="K188" s="12"/>
    </row>
    <row r="189" spans="1:11" x14ac:dyDescent="0.25">
      <c r="A189" s="15" t="s">
        <v>203</v>
      </c>
      <c r="B189" s="15" t="s">
        <v>54</v>
      </c>
      <c r="C189" s="16">
        <v>220</v>
      </c>
      <c r="D189" s="27"/>
      <c r="E189" s="16">
        <f>C189*D189</f>
        <v>0</v>
      </c>
      <c r="F189" s="27"/>
      <c r="G189" s="16">
        <f>C189*F189</f>
        <v>0</v>
      </c>
      <c r="H189" s="16">
        <f>D189+F189</f>
        <v>0</v>
      </c>
      <c r="I189" s="16">
        <f>E189+G189</f>
        <v>0</v>
      </c>
      <c r="J189" s="12"/>
      <c r="K189" s="12"/>
    </row>
    <row r="190" spans="1:11" x14ac:dyDescent="0.25">
      <c r="A190" s="20" t="s">
        <v>204</v>
      </c>
      <c r="B190" s="20" t="s">
        <v>9</v>
      </c>
      <c r="C190" s="21"/>
      <c r="D190" s="29"/>
      <c r="E190" s="21"/>
      <c r="F190" s="29"/>
      <c r="G190" s="21"/>
      <c r="H190" s="21"/>
      <c r="I190" s="21"/>
      <c r="J190" s="12"/>
      <c r="K190" s="12"/>
    </row>
    <row r="191" spans="1:11" x14ac:dyDescent="0.25">
      <c r="A191" s="15" t="s">
        <v>205</v>
      </c>
      <c r="B191" s="15" t="s">
        <v>54</v>
      </c>
      <c r="C191" s="16">
        <v>2</v>
      </c>
      <c r="D191" s="27"/>
      <c r="E191" s="16">
        <f>C191*D191</f>
        <v>0</v>
      </c>
      <c r="F191" s="27"/>
      <c r="G191" s="16">
        <f>C191*F191</f>
        <v>0</v>
      </c>
      <c r="H191" s="16">
        <f>D191+F191</f>
        <v>0</v>
      </c>
      <c r="I191" s="16">
        <f>E191+G191</f>
        <v>0</v>
      </c>
      <c r="J191" s="12"/>
      <c r="K191" s="12"/>
    </row>
    <row r="192" spans="1:11" x14ac:dyDescent="0.25">
      <c r="A192" s="20" t="s">
        <v>206</v>
      </c>
      <c r="B192" s="20" t="s">
        <v>9</v>
      </c>
      <c r="C192" s="21"/>
      <c r="D192" s="29"/>
      <c r="E192" s="21"/>
      <c r="F192" s="29"/>
      <c r="G192" s="21"/>
      <c r="H192" s="21"/>
      <c r="I192" s="21"/>
      <c r="J192" s="12"/>
      <c r="K192" s="12"/>
    </row>
    <row r="193" spans="1:11" x14ac:dyDescent="0.25">
      <c r="A193" s="15" t="s">
        <v>207</v>
      </c>
      <c r="B193" s="15" t="s">
        <v>54</v>
      </c>
      <c r="C193" s="16">
        <v>2</v>
      </c>
      <c r="D193" s="27"/>
      <c r="E193" s="16">
        <f>C193*D193</f>
        <v>0</v>
      </c>
      <c r="F193" s="27"/>
      <c r="G193" s="16">
        <f>C193*F193</f>
        <v>0</v>
      </c>
      <c r="H193" s="16">
        <f>D193+F193</f>
        <v>0</v>
      </c>
      <c r="I193" s="16">
        <f>E193+G193</f>
        <v>0</v>
      </c>
      <c r="J193" s="12"/>
      <c r="K193" s="12"/>
    </row>
    <row r="194" spans="1:11" x14ac:dyDescent="0.25">
      <c r="A194" s="20" t="s">
        <v>208</v>
      </c>
      <c r="B194" s="20" t="s">
        <v>9</v>
      </c>
      <c r="C194" s="21"/>
      <c r="D194" s="29"/>
      <c r="E194" s="21"/>
      <c r="F194" s="29"/>
      <c r="G194" s="21"/>
      <c r="H194" s="21"/>
      <c r="I194" s="21"/>
      <c r="J194" s="12"/>
      <c r="K194" s="12"/>
    </row>
    <row r="195" spans="1:11" x14ac:dyDescent="0.25">
      <c r="A195" s="15" t="s">
        <v>209</v>
      </c>
      <c r="B195" s="15" t="s">
        <v>54</v>
      </c>
      <c r="C195" s="16">
        <v>103</v>
      </c>
      <c r="D195" s="27"/>
      <c r="E195" s="16">
        <f>C195*D195</f>
        <v>0</v>
      </c>
      <c r="F195" s="27"/>
      <c r="G195" s="16">
        <f>C195*F195</f>
        <v>0</v>
      </c>
      <c r="H195" s="16">
        <f>D195+F195</f>
        <v>0</v>
      </c>
      <c r="I195" s="16">
        <f>E195+G195</f>
        <v>0</v>
      </c>
      <c r="J195" s="12"/>
      <c r="K195" s="12"/>
    </row>
    <row r="196" spans="1:11" x14ac:dyDescent="0.25">
      <c r="A196" s="15" t="s">
        <v>210</v>
      </c>
      <c r="B196" s="15" t="s">
        <v>54</v>
      </c>
      <c r="C196" s="16">
        <v>13</v>
      </c>
      <c r="D196" s="27"/>
      <c r="E196" s="16">
        <f>C196*D196</f>
        <v>0</v>
      </c>
      <c r="F196" s="27"/>
      <c r="G196" s="16">
        <f>C196*F196</f>
        <v>0</v>
      </c>
      <c r="H196" s="16">
        <f>D196+F196</f>
        <v>0</v>
      </c>
      <c r="I196" s="16">
        <f>E196+G196</f>
        <v>0</v>
      </c>
      <c r="J196" s="12"/>
      <c r="K196" s="12"/>
    </row>
    <row r="197" spans="1:11" x14ac:dyDescent="0.25">
      <c r="A197" s="20" t="s">
        <v>211</v>
      </c>
      <c r="B197" s="20" t="s">
        <v>9</v>
      </c>
      <c r="C197" s="21"/>
      <c r="D197" s="29"/>
      <c r="E197" s="21"/>
      <c r="F197" s="29"/>
      <c r="G197" s="21"/>
      <c r="H197" s="21"/>
      <c r="I197" s="21"/>
      <c r="J197" s="12"/>
      <c r="K197" s="12"/>
    </row>
    <row r="198" spans="1:11" x14ac:dyDescent="0.25">
      <c r="A198" s="15" t="s">
        <v>212</v>
      </c>
      <c r="B198" s="15" t="s">
        <v>54</v>
      </c>
      <c r="C198" s="16">
        <v>36</v>
      </c>
      <c r="D198" s="27"/>
      <c r="E198" s="16">
        <f>C198*D198</f>
        <v>0</v>
      </c>
      <c r="F198" s="27"/>
      <c r="G198" s="16">
        <f>C198*F198</f>
        <v>0</v>
      </c>
      <c r="H198" s="16">
        <f t="shared" ref="H198:I200" si="38">D198+F198</f>
        <v>0</v>
      </c>
      <c r="I198" s="16">
        <f t="shared" si="38"/>
        <v>0</v>
      </c>
      <c r="J198" s="12"/>
      <c r="K198" s="12"/>
    </row>
    <row r="199" spans="1:11" x14ac:dyDescent="0.25">
      <c r="A199" s="15" t="s">
        <v>213</v>
      </c>
      <c r="B199" s="15" t="s">
        <v>54</v>
      </c>
      <c r="C199" s="16">
        <v>24</v>
      </c>
      <c r="D199" s="27"/>
      <c r="E199" s="16">
        <f>C199*D199</f>
        <v>0</v>
      </c>
      <c r="F199" s="27"/>
      <c r="G199" s="16">
        <f>C199*F199</f>
        <v>0</v>
      </c>
      <c r="H199" s="16">
        <f t="shared" si="38"/>
        <v>0</v>
      </c>
      <c r="I199" s="16">
        <f t="shared" si="38"/>
        <v>0</v>
      </c>
      <c r="J199" s="12"/>
      <c r="K199" s="12"/>
    </row>
    <row r="200" spans="1:11" x14ac:dyDescent="0.25">
      <c r="A200" s="15" t="s">
        <v>214</v>
      </c>
      <c r="B200" s="15" t="s">
        <v>54</v>
      </c>
      <c r="C200" s="16">
        <v>12</v>
      </c>
      <c r="D200" s="27"/>
      <c r="E200" s="16">
        <f>C200*D200</f>
        <v>0</v>
      </c>
      <c r="F200" s="27"/>
      <c r="G200" s="16">
        <f>C200*F200</f>
        <v>0</v>
      </c>
      <c r="H200" s="16">
        <f t="shared" si="38"/>
        <v>0</v>
      </c>
      <c r="I200" s="16">
        <f t="shared" si="38"/>
        <v>0</v>
      </c>
      <c r="J200" s="12"/>
      <c r="K200" s="12"/>
    </row>
    <row r="201" spans="1:11" x14ac:dyDescent="0.25">
      <c r="A201" s="20" t="s">
        <v>215</v>
      </c>
      <c r="B201" s="20" t="s">
        <v>9</v>
      </c>
      <c r="C201" s="21"/>
      <c r="D201" s="29"/>
      <c r="E201" s="21"/>
      <c r="F201" s="29"/>
      <c r="G201" s="21"/>
      <c r="H201" s="21"/>
      <c r="I201" s="21"/>
      <c r="J201" s="12"/>
      <c r="K201" s="12"/>
    </row>
    <row r="202" spans="1:11" x14ac:dyDescent="0.25">
      <c r="A202" s="15" t="s">
        <v>216</v>
      </c>
      <c r="B202" s="15" t="s">
        <v>54</v>
      </c>
      <c r="C202" s="16">
        <v>2</v>
      </c>
      <c r="D202" s="27"/>
      <c r="E202" s="16">
        <f>C202*D202</f>
        <v>0</v>
      </c>
      <c r="F202" s="27"/>
      <c r="G202" s="16">
        <f>C202*F202</f>
        <v>0</v>
      </c>
      <c r="H202" s="16">
        <f>D202+F202</f>
        <v>0</v>
      </c>
      <c r="I202" s="16">
        <f>E202+G202</f>
        <v>0</v>
      </c>
      <c r="J202" s="12"/>
      <c r="K202" s="12"/>
    </row>
    <row r="203" spans="1:11" ht="26.25" x14ac:dyDescent="0.25">
      <c r="A203" s="22" t="s">
        <v>217</v>
      </c>
      <c r="B203" s="20" t="s">
        <v>9</v>
      </c>
      <c r="C203" s="21"/>
      <c r="D203" s="29"/>
      <c r="E203" s="21"/>
      <c r="F203" s="29"/>
      <c r="G203" s="21"/>
      <c r="H203" s="21"/>
      <c r="I203" s="21"/>
      <c r="J203" s="12"/>
      <c r="K203" s="12"/>
    </row>
    <row r="204" spans="1:11" x14ac:dyDescent="0.25">
      <c r="A204" s="15" t="s">
        <v>218</v>
      </c>
      <c r="B204" s="15" t="s">
        <v>54</v>
      </c>
      <c r="C204" s="16">
        <v>170</v>
      </c>
      <c r="D204" s="27"/>
      <c r="E204" s="16">
        <f>C204*D204</f>
        <v>0</v>
      </c>
      <c r="F204" s="27"/>
      <c r="G204" s="16">
        <f>C204*F204</f>
        <v>0</v>
      </c>
      <c r="H204" s="16">
        <f t="shared" ref="H204:I207" si="39">D204+F204</f>
        <v>0</v>
      </c>
      <c r="I204" s="16">
        <f t="shared" si="39"/>
        <v>0</v>
      </c>
      <c r="J204" s="12"/>
      <c r="K204" s="12"/>
    </row>
    <row r="205" spans="1:11" x14ac:dyDescent="0.25">
      <c r="A205" s="15" t="s">
        <v>219</v>
      </c>
      <c r="B205" s="15" t="s">
        <v>54</v>
      </c>
      <c r="C205" s="16">
        <v>2</v>
      </c>
      <c r="D205" s="27"/>
      <c r="E205" s="16">
        <f>C205*D205</f>
        <v>0</v>
      </c>
      <c r="F205" s="27"/>
      <c r="G205" s="16">
        <f>C205*F205</f>
        <v>0</v>
      </c>
      <c r="H205" s="16">
        <f t="shared" si="39"/>
        <v>0</v>
      </c>
      <c r="I205" s="16">
        <f t="shared" si="39"/>
        <v>0</v>
      </c>
      <c r="J205" s="12"/>
      <c r="K205" s="12"/>
    </row>
    <row r="206" spans="1:11" x14ac:dyDescent="0.25">
      <c r="A206" s="15" t="s">
        <v>220</v>
      </c>
      <c r="B206" s="15" t="s">
        <v>54</v>
      </c>
      <c r="C206" s="16">
        <v>4</v>
      </c>
      <c r="D206" s="27"/>
      <c r="E206" s="16">
        <f>C206*D206</f>
        <v>0</v>
      </c>
      <c r="F206" s="27"/>
      <c r="G206" s="16">
        <f>C206*F206</f>
        <v>0</v>
      </c>
      <c r="H206" s="16">
        <f t="shared" si="39"/>
        <v>0</v>
      </c>
      <c r="I206" s="16">
        <f t="shared" si="39"/>
        <v>0</v>
      </c>
      <c r="J206" s="12"/>
      <c r="K206" s="12"/>
    </row>
    <row r="207" spans="1:11" x14ac:dyDescent="0.25">
      <c r="A207" s="15" t="s">
        <v>221</v>
      </c>
      <c r="B207" s="15" t="s">
        <v>54</v>
      </c>
      <c r="C207" s="16">
        <v>2</v>
      </c>
      <c r="D207" s="27"/>
      <c r="E207" s="16">
        <f>C207*D207</f>
        <v>0</v>
      </c>
      <c r="F207" s="27"/>
      <c r="G207" s="16">
        <f>C207*F207</f>
        <v>0</v>
      </c>
      <c r="H207" s="16">
        <f t="shared" si="39"/>
        <v>0</v>
      </c>
      <c r="I207" s="16">
        <f t="shared" si="39"/>
        <v>0</v>
      </c>
      <c r="J207" s="12"/>
      <c r="K207" s="12"/>
    </row>
    <row r="208" spans="1:11" x14ac:dyDescent="0.25">
      <c r="A208" s="20" t="s">
        <v>222</v>
      </c>
      <c r="B208" s="20" t="s">
        <v>9</v>
      </c>
      <c r="C208" s="21"/>
      <c r="D208" s="29"/>
      <c r="E208" s="21"/>
      <c r="F208" s="29"/>
      <c r="G208" s="21"/>
      <c r="H208" s="21"/>
      <c r="I208" s="21"/>
      <c r="J208" s="12"/>
      <c r="K208" s="12"/>
    </row>
    <row r="209" spans="1:11" x14ac:dyDescent="0.25">
      <c r="A209" s="15" t="s">
        <v>223</v>
      </c>
      <c r="B209" s="15" t="s">
        <v>54</v>
      </c>
      <c r="C209" s="16">
        <v>56</v>
      </c>
      <c r="D209" s="27"/>
      <c r="E209" s="16">
        <f t="shared" ref="E209:E220" si="40">C209*D209</f>
        <v>0</v>
      </c>
      <c r="F209" s="27"/>
      <c r="G209" s="16">
        <f t="shared" ref="G209:G220" si="41">C209*F209</f>
        <v>0</v>
      </c>
      <c r="H209" s="16">
        <f t="shared" ref="H209:H220" si="42">D209+F209</f>
        <v>0</v>
      </c>
      <c r="I209" s="16">
        <f t="shared" ref="I209:I220" si="43">E209+G209</f>
        <v>0</v>
      </c>
      <c r="J209" s="12"/>
      <c r="K209" s="12"/>
    </row>
    <row r="210" spans="1:11" x14ac:dyDescent="0.25">
      <c r="A210" s="15" t="s">
        <v>224</v>
      </c>
      <c r="B210" s="15" t="s">
        <v>54</v>
      </c>
      <c r="C210" s="16">
        <v>20</v>
      </c>
      <c r="D210" s="27"/>
      <c r="E210" s="16">
        <f t="shared" si="40"/>
        <v>0</v>
      </c>
      <c r="F210" s="27"/>
      <c r="G210" s="16">
        <f t="shared" si="41"/>
        <v>0</v>
      </c>
      <c r="H210" s="16">
        <f t="shared" si="42"/>
        <v>0</v>
      </c>
      <c r="I210" s="16">
        <f t="shared" si="43"/>
        <v>0</v>
      </c>
      <c r="J210" s="12"/>
      <c r="K210" s="12"/>
    </row>
    <row r="211" spans="1:11" x14ac:dyDescent="0.25">
      <c r="A211" s="15" t="s">
        <v>225</v>
      </c>
      <c r="B211" s="15" t="s">
        <v>54</v>
      </c>
      <c r="C211" s="16">
        <v>33</v>
      </c>
      <c r="D211" s="27"/>
      <c r="E211" s="16">
        <f t="shared" si="40"/>
        <v>0</v>
      </c>
      <c r="F211" s="27"/>
      <c r="G211" s="16">
        <f t="shared" si="41"/>
        <v>0</v>
      </c>
      <c r="H211" s="16">
        <f t="shared" si="42"/>
        <v>0</v>
      </c>
      <c r="I211" s="16">
        <f t="shared" si="43"/>
        <v>0</v>
      </c>
      <c r="J211" s="12"/>
      <c r="K211" s="12"/>
    </row>
    <row r="212" spans="1:11" x14ac:dyDescent="0.25">
      <c r="A212" s="15" t="s">
        <v>226</v>
      </c>
      <c r="B212" s="15" t="s">
        <v>54</v>
      </c>
      <c r="C212" s="16">
        <v>18</v>
      </c>
      <c r="D212" s="27"/>
      <c r="E212" s="16">
        <f t="shared" si="40"/>
        <v>0</v>
      </c>
      <c r="F212" s="27"/>
      <c r="G212" s="16">
        <f t="shared" si="41"/>
        <v>0</v>
      </c>
      <c r="H212" s="16">
        <f t="shared" si="42"/>
        <v>0</v>
      </c>
      <c r="I212" s="16">
        <f t="shared" si="43"/>
        <v>0</v>
      </c>
      <c r="J212" s="12"/>
      <c r="K212" s="12"/>
    </row>
    <row r="213" spans="1:11" x14ac:dyDescent="0.25">
      <c r="A213" s="15" t="s">
        <v>227</v>
      </c>
      <c r="B213" s="15" t="s">
        <v>54</v>
      </c>
      <c r="C213" s="16">
        <v>20</v>
      </c>
      <c r="D213" s="27"/>
      <c r="E213" s="16">
        <f t="shared" si="40"/>
        <v>0</v>
      </c>
      <c r="F213" s="27"/>
      <c r="G213" s="16">
        <f t="shared" si="41"/>
        <v>0</v>
      </c>
      <c r="H213" s="16">
        <f t="shared" si="42"/>
        <v>0</v>
      </c>
      <c r="I213" s="16">
        <f t="shared" si="43"/>
        <v>0</v>
      </c>
      <c r="J213" s="12"/>
      <c r="K213" s="12"/>
    </row>
    <row r="214" spans="1:11" x14ac:dyDescent="0.25">
      <c r="A214" s="15" t="s">
        <v>228</v>
      </c>
      <c r="B214" s="15" t="s">
        <v>54</v>
      </c>
      <c r="C214" s="16">
        <v>2</v>
      </c>
      <c r="D214" s="27"/>
      <c r="E214" s="16">
        <f t="shared" si="40"/>
        <v>0</v>
      </c>
      <c r="F214" s="27"/>
      <c r="G214" s="16">
        <f t="shared" si="41"/>
        <v>0</v>
      </c>
      <c r="H214" s="16">
        <f t="shared" si="42"/>
        <v>0</v>
      </c>
      <c r="I214" s="16">
        <f t="shared" si="43"/>
        <v>0</v>
      </c>
      <c r="J214" s="12"/>
      <c r="K214" s="12"/>
    </row>
    <row r="215" spans="1:11" x14ac:dyDescent="0.25">
      <c r="A215" s="15" t="s">
        <v>229</v>
      </c>
      <c r="B215" s="15" t="s">
        <v>54</v>
      </c>
      <c r="C215" s="16">
        <v>132</v>
      </c>
      <c r="D215" s="27"/>
      <c r="E215" s="16">
        <f t="shared" si="40"/>
        <v>0</v>
      </c>
      <c r="F215" s="27"/>
      <c r="G215" s="16">
        <f t="shared" si="41"/>
        <v>0</v>
      </c>
      <c r="H215" s="16">
        <f t="shared" si="42"/>
        <v>0</v>
      </c>
      <c r="I215" s="16">
        <f t="shared" si="43"/>
        <v>0</v>
      </c>
      <c r="J215" s="12"/>
      <c r="K215" s="12"/>
    </row>
    <row r="216" spans="1:11" x14ac:dyDescent="0.25">
      <c r="A216" s="15" t="s">
        <v>230</v>
      </c>
      <c r="B216" s="15" t="s">
        <v>54</v>
      </c>
      <c r="C216" s="16">
        <v>6</v>
      </c>
      <c r="D216" s="27"/>
      <c r="E216" s="16">
        <f t="shared" si="40"/>
        <v>0</v>
      </c>
      <c r="F216" s="27"/>
      <c r="G216" s="16">
        <f t="shared" si="41"/>
        <v>0</v>
      </c>
      <c r="H216" s="16">
        <f t="shared" si="42"/>
        <v>0</v>
      </c>
      <c r="I216" s="16">
        <f t="shared" si="43"/>
        <v>0</v>
      </c>
      <c r="J216" s="12"/>
      <c r="K216" s="12"/>
    </row>
    <row r="217" spans="1:11" x14ac:dyDescent="0.25">
      <c r="A217" s="15" t="s">
        <v>231</v>
      </c>
      <c r="B217" s="15" t="s">
        <v>54</v>
      </c>
      <c r="C217" s="16">
        <v>3</v>
      </c>
      <c r="D217" s="27"/>
      <c r="E217" s="16">
        <f t="shared" si="40"/>
        <v>0</v>
      </c>
      <c r="F217" s="27"/>
      <c r="G217" s="16">
        <f t="shared" si="41"/>
        <v>0</v>
      </c>
      <c r="H217" s="16">
        <f t="shared" si="42"/>
        <v>0</v>
      </c>
      <c r="I217" s="16">
        <f t="shared" si="43"/>
        <v>0</v>
      </c>
      <c r="J217" s="12"/>
      <c r="K217" s="12"/>
    </row>
    <row r="218" spans="1:11" x14ac:dyDescent="0.25">
      <c r="A218" s="15" t="s">
        <v>232</v>
      </c>
      <c r="B218" s="15" t="s">
        <v>54</v>
      </c>
      <c r="C218" s="16">
        <v>26</v>
      </c>
      <c r="D218" s="27"/>
      <c r="E218" s="16">
        <f t="shared" si="40"/>
        <v>0</v>
      </c>
      <c r="F218" s="27"/>
      <c r="G218" s="16">
        <f t="shared" si="41"/>
        <v>0</v>
      </c>
      <c r="H218" s="16">
        <f t="shared" si="42"/>
        <v>0</v>
      </c>
      <c r="I218" s="16">
        <f t="shared" si="43"/>
        <v>0</v>
      </c>
      <c r="J218" s="12"/>
      <c r="K218" s="12"/>
    </row>
    <row r="219" spans="1:11" x14ac:dyDescent="0.25">
      <c r="A219" s="15" t="s">
        <v>233</v>
      </c>
      <c r="B219" s="15" t="s">
        <v>234</v>
      </c>
      <c r="C219" s="16">
        <v>49</v>
      </c>
      <c r="D219" s="27"/>
      <c r="E219" s="16">
        <f t="shared" si="40"/>
        <v>0</v>
      </c>
      <c r="F219" s="27"/>
      <c r="G219" s="16">
        <f t="shared" si="41"/>
        <v>0</v>
      </c>
      <c r="H219" s="16">
        <f t="shared" si="42"/>
        <v>0</v>
      </c>
      <c r="I219" s="16">
        <f t="shared" si="43"/>
        <v>0</v>
      </c>
      <c r="J219" s="12"/>
      <c r="K219" s="12"/>
    </row>
    <row r="220" spans="1:11" x14ac:dyDescent="0.25">
      <c r="A220" s="15" t="s">
        <v>235</v>
      </c>
      <c r="B220" s="15" t="s">
        <v>234</v>
      </c>
      <c r="C220" s="16">
        <v>12</v>
      </c>
      <c r="D220" s="27"/>
      <c r="E220" s="16">
        <f t="shared" si="40"/>
        <v>0</v>
      </c>
      <c r="F220" s="27"/>
      <c r="G220" s="16">
        <f t="shared" si="41"/>
        <v>0</v>
      </c>
      <c r="H220" s="16">
        <f t="shared" si="42"/>
        <v>0</v>
      </c>
      <c r="I220" s="16">
        <f t="shared" si="43"/>
        <v>0</v>
      </c>
      <c r="J220" s="12"/>
      <c r="K220" s="12"/>
    </row>
    <row r="221" spans="1:11" x14ac:dyDescent="0.25">
      <c r="A221" s="20" t="s">
        <v>236</v>
      </c>
      <c r="B221" s="20" t="s">
        <v>9</v>
      </c>
      <c r="C221" s="21"/>
      <c r="D221" s="29"/>
      <c r="E221" s="21"/>
      <c r="F221" s="29"/>
      <c r="G221" s="21"/>
      <c r="H221" s="21"/>
      <c r="I221" s="21"/>
      <c r="J221" s="12"/>
      <c r="K221" s="12"/>
    </row>
    <row r="222" spans="1:11" x14ac:dyDescent="0.25">
      <c r="A222" s="15" t="s">
        <v>237</v>
      </c>
      <c r="B222" s="15" t="s">
        <v>54</v>
      </c>
      <c r="C222" s="16">
        <v>190</v>
      </c>
      <c r="D222" s="27"/>
      <c r="E222" s="16">
        <f>C222*D222</f>
        <v>0</v>
      </c>
      <c r="F222" s="27"/>
      <c r="G222" s="16">
        <f>C222*F222</f>
        <v>0</v>
      </c>
      <c r="H222" s="16">
        <f t="shared" ref="H222:I225" si="44">D222+F222</f>
        <v>0</v>
      </c>
      <c r="I222" s="16">
        <f t="shared" si="44"/>
        <v>0</v>
      </c>
      <c r="J222" s="12"/>
      <c r="K222" s="12"/>
    </row>
    <row r="223" spans="1:11" x14ac:dyDescent="0.25">
      <c r="A223" s="15" t="s">
        <v>238</v>
      </c>
      <c r="B223" s="15" t="s">
        <v>54</v>
      </c>
      <c r="C223" s="16">
        <v>170</v>
      </c>
      <c r="D223" s="27"/>
      <c r="E223" s="16">
        <f>C223*D223</f>
        <v>0</v>
      </c>
      <c r="F223" s="27"/>
      <c r="G223" s="16">
        <f>C223*F223</f>
        <v>0</v>
      </c>
      <c r="H223" s="16">
        <f t="shared" si="44"/>
        <v>0</v>
      </c>
      <c r="I223" s="16">
        <f t="shared" si="44"/>
        <v>0</v>
      </c>
      <c r="J223" s="12"/>
      <c r="K223" s="12"/>
    </row>
    <row r="224" spans="1:11" x14ac:dyDescent="0.25">
      <c r="A224" s="15" t="s">
        <v>239</v>
      </c>
      <c r="B224" s="15" t="s">
        <v>54</v>
      </c>
      <c r="C224" s="16">
        <v>170</v>
      </c>
      <c r="D224" s="27"/>
      <c r="E224" s="16">
        <f>C224*D224</f>
        <v>0</v>
      </c>
      <c r="F224" s="27"/>
      <c r="G224" s="16">
        <f>C224*F224</f>
        <v>0</v>
      </c>
      <c r="H224" s="16">
        <f t="shared" si="44"/>
        <v>0</v>
      </c>
      <c r="I224" s="16">
        <f t="shared" si="44"/>
        <v>0</v>
      </c>
      <c r="J224" s="12"/>
      <c r="K224" s="12"/>
    </row>
    <row r="225" spans="1:11" x14ac:dyDescent="0.25">
      <c r="A225" s="15" t="s">
        <v>240</v>
      </c>
      <c r="B225" s="15" t="s">
        <v>54</v>
      </c>
      <c r="C225" s="16">
        <v>170</v>
      </c>
      <c r="D225" s="27"/>
      <c r="E225" s="16">
        <f>C225*D225</f>
        <v>0</v>
      </c>
      <c r="F225" s="27"/>
      <c r="G225" s="16">
        <f>C225*F225</f>
        <v>0</v>
      </c>
      <c r="H225" s="16">
        <f t="shared" si="44"/>
        <v>0</v>
      </c>
      <c r="I225" s="16">
        <f t="shared" si="44"/>
        <v>0</v>
      </c>
      <c r="J225" s="12"/>
      <c r="K225" s="12"/>
    </row>
    <row r="226" spans="1:11" x14ac:dyDescent="0.25">
      <c r="A226" s="20" t="s">
        <v>241</v>
      </c>
      <c r="B226" s="20" t="s">
        <v>9</v>
      </c>
      <c r="C226" s="21"/>
      <c r="D226" s="29"/>
      <c r="E226" s="21"/>
      <c r="F226" s="29"/>
      <c r="G226" s="21"/>
      <c r="H226" s="21"/>
      <c r="I226" s="21"/>
      <c r="J226" s="12"/>
      <c r="K226" s="12"/>
    </row>
    <row r="227" spans="1:11" x14ac:dyDescent="0.25">
      <c r="A227" s="15" t="s">
        <v>242</v>
      </c>
      <c r="B227" s="15" t="s">
        <v>54</v>
      </c>
      <c r="C227" s="16">
        <v>20</v>
      </c>
      <c r="D227" s="27"/>
      <c r="E227" s="16">
        <f t="shared" ref="E227:E239" si="45">C227*D227</f>
        <v>0</v>
      </c>
      <c r="F227" s="27"/>
      <c r="G227" s="16">
        <f t="shared" ref="G227:G239" si="46">C227*F227</f>
        <v>0</v>
      </c>
      <c r="H227" s="16">
        <f t="shared" ref="H227:H239" si="47">D227+F227</f>
        <v>0</v>
      </c>
      <c r="I227" s="16">
        <f t="shared" ref="I227:I239" si="48">E227+G227</f>
        <v>0</v>
      </c>
      <c r="J227" s="12"/>
      <c r="K227" s="12"/>
    </row>
    <row r="228" spans="1:11" x14ac:dyDescent="0.25">
      <c r="A228" s="15" t="s">
        <v>243</v>
      </c>
      <c r="B228" s="15" t="s">
        <v>54</v>
      </c>
      <c r="C228" s="16">
        <v>8</v>
      </c>
      <c r="D228" s="27"/>
      <c r="E228" s="16">
        <f t="shared" si="45"/>
        <v>0</v>
      </c>
      <c r="F228" s="27"/>
      <c r="G228" s="16">
        <f t="shared" si="46"/>
        <v>0</v>
      </c>
      <c r="H228" s="16">
        <f t="shared" si="47"/>
        <v>0</v>
      </c>
      <c r="I228" s="16">
        <f t="shared" si="48"/>
        <v>0</v>
      </c>
      <c r="J228" s="12"/>
      <c r="K228" s="12"/>
    </row>
    <row r="229" spans="1:11" x14ac:dyDescent="0.25">
      <c r="A229" s="15" t="s">
        <v>244</v>
      </c>
      <c r="B229" s="15" t="s">
        <v>54</v>
      </c>
      <c r="C229" s="16">
        <v>20</v>
      </c>
      <c r="D229" s="27"/>
      <c r="E229" s="16">
        <f t="shared" si="45"/>
        <v>0</v>
      </c>
      <c r="F229" s="27"/>
      <c r="G229" s="16">
        <f t="shared" si="46"/>
        <v>0</v>
      </c>
      <c r="H229" s="16">
        <f t="shared" si="47"/>
        <v>0</v>
      </c>
      <c r="I229" s="16">
        <f t="shared" si="48"/>
        <v>0</v>
      </c>
      <c r="J229" s="12"/>
      <c r="K229" s="12"/>
    </row>
    <row r="230" spans="1:11" x14ac:dyDescent="0.25">
      <c r="A230" s="15" t="s">
        <v>245</v>
      </c>
      <c r="B230" s="15" t="s">
        <v>54</v>
      </c>
      <c r="C230" s="16">
        <v>8</v>
      </c>
      <c r="D230" s="27"/>
      <c r="E230" s="16">
        <f t="shared" si="45"/>
        <v>0</v>
      </c>
      <c r="F230" s="27"/>
      <c r="G230" s="16">
        <f t="shared" si="46"/>
        <v>0</v>
      </c>
      <c r="H230" s="16">
        <f t="shared" si="47"/>
        <v>0</v>
      </c>
      <c r="I230" s="16">
        <f t="shared" si="48"/>
        <v>0</v>
      </c>
      <c r="J230" s="12"/>
      <c r="K230" s="12"/>
    </row>
    <row r="231" spans="1:11" x14ac:dyDescent="0.25">
      <c r="A231" s="15" t="s">
        <v>246</v>
      </c>
      <c r="B231" s="15" t="s">
        <v>54</v>
      </c>
      <c r="C231" s="16">
        <v>9</v>
      </c>
      <c r="D231" s="27"/>
      <c r="E231" s="16">
        <f t="shared" si="45"/>
        <v>0</v>
      </c>
      <c r="F231" s="27"/>
      <c r="G231" s="16">
        <f t="shared" si="46"/>
        <v>0</v>
      </c>
      <c r="H231" s="16">
        <f t="shared" si="47"/>
        <v>0</v>
      </c>
      <c r="I231" s="16">
        <f t="shared" si="48"/>
        <v>0</v>
      </c>
      <c r="J231" s="12"/>
      <c r="K231" s="12"/>
    </row>
    <row r="232" spans="1:11" x14ac:dyDescent="0.25">
      <c r="A232" s="15" t="s">
        <v>247</v>
      </c>
      <c r="B232" s="15" t="s">
        <v>54</v>
      </c>
      <c r="C232" s="16">
        <v>9</v>
      </c>
      <c r="D232" s="27"/>
      <c r="E232" s="16">
        <f t="shared" si="45"/>
        <v>0</v>
      </c>
      <c r="F232" s="27"/>
      <c r="G232" s="16">
        <f t="shared" si="46"/>
        <v>0</v>
      </c>
      <c r="H232" s="16">
        <f t="shared" si="47"/>
        <v>0</v>
      </c>
      <c r="I232" s="16">
        <f t="shared" si="48"/>
        <v>0</v>
      </c>
      <c r="J232" s="12"/>
      <c r="K232" s="12"/>
    </row>
    <row r="233" spans="1:11" x14ac:dyDescent="0.25">
      <c r="A233" s="15" t="s">
        <v>248</v>
      </c>
      <c r="B233" s="15" t="s">
        <v>54</v>
      </c>
      <c r="C233" s="16">
        <v>9</v>
      </c>
      <c r="D233" s="27"/>
      <c r="E233" s="16">
        <f t="shared" si="45"/>
        <v>0</v>
      </c>
      <c r="F233" s="27"/>
      <c r="G233" s="16">
        <f t="shared" si="46"/>
        <v>0</v>
      </c>
      <c r="H233" s="16">
        <f t="shared" si="47"/>
        <v>0</v>
      </c>
      <c r="I233" s="16">
        <f t="shared" si="48"/>
        <v>0</v>
      </c>
      <c r="J233" s="12"/>
      <c r="K233" s="12"/>
    </row>
    <row r="234" spans="1:11" x14ac:dyDescent="0.25">
      <c r="A234" s="15" t="s">
        <v>249</v>
      </c>
      <c r="B234" s="15" t="s">
        <v>54</v>
      </c>
      <c r="C234" s="16">
        <v>9</v>
      </c>
      <c r="D234" s="27"/>
      <c r="E234" s="16">
        <f t="shared" si="45"/>
        <v>0</v>
      </c>
      <c r="F234" s="27"/>
      <c r="G234" s="16">
        <f t="shared" si="46"/>
        <v>0</v>
      </c>
      <c r="H234" s="16">
        <f t="shared" si="47"/>
        <v>0</v>
      </c>
      <c r="I234" s="16">
        <f t="shared" si="48"/>
        <v>0</v>
      </c>
      <c r="J234" s="12"/>
      <c r="K234" s="12"/>
    </row>
    <row r="235" spans="1:11" x14ac:dyDescent="0.25">
      <c r="A235" s="15" t="s">
        <v>250</v>
      </c>
      <c r="B235" s="15" t="s">
        <v>54</v>
      </c>
      <c r="C235" s="16">
        <v>8</v>
      </c>
      <c r="D235" s="27"/>
      <c r="E235" s="16">
        <f t="shared" si="45"/>
        <v>0</v>
      </c>
      <c r="F235" s="27"/>
      <c r="G235" s="16">
        <f t="shared" si="46"/>
        <v>0</v>
      </c>
      <c r="H235" s="16">
        <f t="shared" si="47"/>
        <v>0</v>
      </c>
      <c r="I235" s="16">
        <f t="shared" si="48"/>
        <v>0</v>
      </c>
      <c r="J235" s="12"/>
      <c r="K235" s="12"/>
    </row>
    <row r="236" spans="1:11" x14ac:dyDescent="0.25">
      <c r="A236" s="15" t="s">
        <v>251</v>
      </c>
      <c r="B236" s="15" t="s">
        <v>54</v>
      </c>
      <c r="C236" s="16">
        <v>16</v>
      </c>
      <c r="D236" s="27"/>
      <c r="E236" s="16">
        <f t="shared" si="45"/>
        <v>0</v>
      </c>
      <c r="F236" s="27"/>
      <c r="G236" s="16">
        <f t="shared" si="46"/>
        <v>0</v>
      </c>
      <c r="H236" s="16">
        <f t="shared" si="47"/>
        <v>0</v>
      </c>
      <c r="I236" s="16">
        <f t="shared" si="48"/>
        <v>0</v>
      </c>
      <c r="J236" s="12"/>
      <c r="K236" s="12"/>
    </row>
    <row r="237" spans="1:11" x14ac:dyDescent="0.25">
      <c r="A237" s="15" t="s">
        <v>252</v>
      </c>
      <c r="B237" s="15" t="s">
        <v>54</v>
      </c>
      <c r="C237" s="16">
        <v>8</v>
      </c>
      <c r="D237" s="27"/>
      <c r="E237" s="16">
        <f t="shared" si="45"/>
        <v>0</v>
      </c>
      <c r="F237" s="27"/>
      <c r="G237" s="16">
        <f t="shared" si="46"/>
        <v>0</v>
      </c>
      <c r="H237" s="16">
        <f t="shared" si="47"/>
        <v>0</v>
      </c>
      <c r="I237" s="16">
        <f t="shared" si="48"/>
        <v>0</v>
      </c>
      <c r="J237" s="12"/>
      <c r="K237" s="12"/>
    </row>
    <row r="238" spans="1:11" x14ac:dyDescent="0.25">
      <c r="A238" s="15" t="s">
        <v>253</v>
      </c>
      <c r="B238" s="15" t="s">
        <v>54</v>
      </c>
      <c r="C238" s="16">
        <v>16</v>
      </c>
      <c r="D238" s="27"/>
      <c r="E238" s="16">
        <f t="shared" si="45"/>
        <v>0</v>
      </c>
      <c r="F238" s="27"/>
      <c r="G238" s="16">
        <f t="shared" si="46"/>
        <v>0</v>
      </c>
      <c r="H238" s="16">
        <f t="shared" si="47"/>
        <v>0</v>
      </c>
      <c r="I238" s="16">
        <f t="shared" si="48"/>
        <v>0</v>
      </c>
      <c r="J238" s="12"/>
      <c r="K238" s="12"/>
    </row>
    <row r="239" spans="1:11" x14ac:dyDescent="0.25">
      <c r="A239" s="15" t="s">
        <v>254</v>
      </c>
      <c r="B239" s="15" t="s">
        <v>54</v>
      </c>
      <c r="C239" s="16">
        <v>4</v>
      </c>
      <c r="D239" s="27"/>
      <c r="E239" s="16">
        <f t="shared" si="45"/>
        <v>0</v>
      </c>
      <c r="F239" s="27"/>
      <c r="G239" s="16">
        <f t="shared" si="46"/>
        <v>0</v>
      </c>
      <c r="H239" s="16">
        <f t="shared" si="47"/>
        <v>0</v>
      </c>
      <c r="I239" s="16">
        <f t="shared" si="48"/>
        <v>0</v>
      </c>
      <c r="J239" s="12"/>
      <c r="K239" s="12"/>
    </row>
    <row r="240" spans="1:11" x14ac:dyDescent="0.25">
      <c r="A240" s="20" t="s">
        <v>255</v>
      </c>
      <c r="B240" s="20" t="s">
        <v>9</v>
      </c>
      <c r="C240" s="21"/>
      <c r="D240" s="29"/>
      <c r="E240" s="21"/>
      <c r="F240" s="29"/>
      <c r="G240" s="21"/>
      <c r="H240" s="21"/>
      <c r="I240" s="21"/>
      <c r="J240" s="12"/>
      <c r="K240" s="12"/>
    </row>
    <row r="241" spans="1:11" x14ac:dyDescent="0.25">
      <c r="A241" s="15" t="s">
        <v>256</v>
      </c>
      <c r="B241" s="15" t="s">
        <v>257</v>
      </c>
      <c r="C241" s="16">
        <v>4</v>
      </c>
      <c r="D241" s="27"/>
      <c r="E241" s="16">
        <f>C241*D241</f>
        <v>0</v>
      </c>
      <c r="F241" s="27"/>
      <c r="G241" s="16">
        <f>C241*F241</f>
        <v>0</v>
      </c>
      <c r="H241" s="16">
        <f t="shared" ref="H241:I245" si="49">D241+F241</f>
        <v>0</v>
      </c>
      <c r="I241" s="16">
        <f t="shared" si="49"/>
        <v>0</v>
      </c>
      <c r="J241" s="12"/>
      <c r="K241" s="12"/>
    </row>
    <row r="242" spans="1:11" x14ac:dyDescent="0.25">
      <c r="A242" s="15" t="s">
        <v>258</v>
      </c>
      <c r="B242" s="15" t="s">
        <v>257</v>
      </c>
      <c r="C242" s="16">
        <v>2</v>
      </c>
      <c r="D242" s="27"/>
      <c r="E242" s="16">
        <f>C242*D242</f>
        <v>0</v>
      </c>
      <c r="F242" s="27"/>
      <c r="G242" s="16">
        <f>C242*F242</f>
        <v>0</v>
      </c>
      <c r="H242" s="16">
        <f t="shared" si="49"/>
        <v>0</v>
      </c>
      <c r="I242" s="16">
        <f t="shared" si="49"/>
        <v>0</v>
      </c>
      <c r="J242" s="12"/>
      <c r="K242" s="12"/>
    </row>
    <row r="243" spans="1:11" x14ac:dyDescent="0.25">
      <c r="A243" s="15" t="s">
        <v>259</v>
      </c>
      <c r="B243" s="15" t="s">
        <v>257</v>
      </c>
      <c r="C243" s="16">
        <v>16</v>
      </c>
      <c r="D243" s="27"/>
      <c r="E243" s="16">
        <f>C243*D243</f>
        <v>0</v>
      </c>
      <c r="F243" s="27"/>
      <c r="G243" s="16">
        <f>C243*F243</f>
        <v>0</v>
      </c>
      <c r="H243" s="16">
        <f t="shared" si="49"/>
        <v>0</v>
      </c>
      <c r="I243" s="16">
        <f t="shared" si="49"/>
        <v>0</v>
      </c>
      <c r="J243" s="12"/>
      <c r="K243" s="12"/>
    </row>
    <row r="244" spans="1:11" x14ac:dyDescent="0.25">
      <c r="A244" s="15" t="s">
        <v>260</v>
      </c>
      <c r="B244" s="15" t="s">
        <v>257</v>
      </c>
      <c r="C244" s="16">
        <v>32</v>
      </c>
      <c r="D244" s="27"/>
      <c r="E244" s="16">
        <f>C244*D244</f>
        <v>0</v>
      </c>
      <c r="F244" s="27"/>
      <c r="G244" s="16">
        <f>C244*F244</f>
        <v>0</v>
      </c>
      <c r="H244" s="16">
        <f t="shared" si="49"/>
        <v>0</v>
      </c>
      <c r="I244" s="16">
        <f t="shared" si="49"/>
        <v>0</v>
      </c>
      <c r="J244" s="12"/>
      <c r="K244" s="12"/>
    </row>
    <row r="245" spans="1:11" x14ac:dyDescent="0.25">
      <c r="A245" s="15" t="s">
        <v>261</v>
      </c>
      <c r="B245" s="15" t="s">
        <v>257</v>
      </c>
      <c r="C245" s="16">
        <v>1</v>
      </c>
      <c r="D245" s="27"/>
      <c r="E245" s="16">
        <f>C245*D245</f>
        <v>0</v>
      </c>
      <c r="F245" s="27"/>
      <c r="G245" s="16">
        <f>C245*F245</f>
        <v>0</v>
      </c>
      <c r="H245" s="16">
        <f t="shared" si="49"/>
        <v>0</v>
      </c>
      <c r="I245" s="16">
        <f t="shared" si="49"/>
        <v>0</v>
      </c>
      <c r="J245" s="12"/>
      <c r="K245" s="12"/>
    </row>
    <row r="246" spans="1:11" x14ac:dyDescent="0.25">
      <c r="A246" s="20" t="s">
        <v>262</v>
      </c>
      <c r="B246" s="20" t="s">
        <v>9</v>
      </c>
      <c r="C246" s="21"/>
      <c r="D246" s="29"/>
      <c r="E246" s="21"/>
      <c r="F246" s="29"/>
      <c r="G246" s="21"/>
      <c r="H246" s="21"/>
      <c r="I246" s="21"/>
      <c r="J246" s="12"/>
      <c r="K246" s="12"/>
    </row>
    <row r="247" spans="1:11" x14ac:dyDescent="0.25">
      <c r="A247" s="15" t="s">
        <v>263</v>
      </c>
      <c r="B247" s="15" t="s">
        <v>257</v>
      </c>
      <c r="C247" s="16">
        <v>1</v>
      </c>
      <c r="D247" s="27"/>
      <c r="E247" s="16">
        <f>C247*D247</f>
        <v>0</v>
      </c>
      <c r="F247" s="27"/>
      <c r="G247" s="16">
        <f>C247*F247</f>
        <v>0</v>
      </c>
      <c r="H247" s="16">
        <f>D247+F247</f>
        <v>0</v>
      </c>
      <c r="I247" s="16">
        <f>E247+G247</f>
        <v>0</v>
      </c>
      <c r="J247" s="12"/>
      <c r="K247" s="12"/>
    </row>
    <row r="248" spans="1:11" x14ac:dyDescent="0.25">
      <c r="A248" s="20" t="s">
        <v>264</v>
      </c>
      <c r="B248" s="20" t="s">
        <v>9</v>
      </c>
      <c r="C248" s="21"/>
      <c r="D248" s="29"/>
      <c r="E248" s="21"/>
      <c r="F248" s="29"/>
      <c r="G248" s="21"/>
      <c r="H248" s="21"/>
      <c r="I248" s="21"/>
      <c r="J248" s="12"/>
      <c r="K248" s="12"/>
    </row>
    <row r="249" spans="1:11" x14ac:dyDescent="0.25">
      <c r="A249" s="20" t="s">
        <v>265</v>
      </c>
      <c r="B249" s="20" t="s">
        <v>9</v>
      </c>
      <c r="C249" s="21"/>
      <c r="D249" s="29"/>
      <c r="E249" s="21"/>
      <c r="F249" s="29"/>
      <c r="G249" s="21"/>
      <c r="H249" s="21"/>
      <c r="I249" s="21"/>
      <c r="J249" s="12"/>
      <c r="K249" s="12"/>
    </row>
    <row r="250" spans="1:11" x14ac:dyDescent="0.25">
      <c r="A250" s="15" t="s">
        <v>266</v>
      </c>
      <c r="B250" s="15" t="s">
        <v>257</v>
      </c>
      <c r="C250" s="16">
        <v>34</v>
      </c>
      <c r="D250" s="27"/>
      <c r="E250" s="16">
        <f>C250*D250</f>
        <v>0</v>
      </c>
      <c r="F250" s="27"/>
      <c r="G250" s="16">
        <f>C250*F250</f>
        <v>0</v>
      </c>
      <c r="H250" s="16">
        <f>D250+F250</f>
        <v>0</v>
      </c>
      <c r="I250" s="16">
        <f>E250+G250</f>
        <v>0</v>
      </c>
      <c r="J250" s="12"/>
      <c r="K250" s="12"/>
    </row>
    <row r="251" spans="1:11" x14ac:dyDescent="0.25">
      <c r="A251" s="15" t="s">
        <v>267</v>
      </c>
      <c r="B251" s="15" t="s">
        <v>9</v>
      </c>
      <c r="C251" s="16"/>
      <c r="D251" s="27"/>
      <c r="E251" s="16">
        <f>L4+Parametry!B30/100*E239+Parametry!B31/100*E241+Parametry!B31/100*E242+Parametry!B31/100*E243+Parametry!B31/100*E244+Parametry!B31/100*E245+Parametry!B31/100*E247+Parametry!B31/100*E250</f>
        <v>0</v>
      </c>
      <c r="F251" s="27"/>
      <c r="G251" s="16"/>
      <c r="H251" s="16">
        <f>D251+F251</f>
        <v>0</v>
      </c>
      <c r="I251" s="16">
        <f>E251+G251</f>
        <v>0</v>
      </c>
      <c r="J251" s="12"/>
      <c r="K251" s="12"/>
    </row>
    <row r="252" spans="1:11" x14ac:dyDescent="0.25">
      <c r="A252" s="13" t="s">
        <v>268</v>
      </c>
      <c r="B252" s="13" t="s">
        <v>9</v>
      </c>
      <c r="C252" s="14"/>
      <c r="D252" s="26"/>
      <c r="E252" s="14">
        <f>SUM(E129:E251)</f>
        <v>0</v>
      </c>
      <c r="F252" s="26"/>
      <c r="G252" s="14">
        <f>SUM(G129:G251)</f>
        <v>0</v>
      </c>
      <c r="H252" s="14"/>
      <c r="I252" s="14">
        <f>SUM(I129:I251)</f>
        <v>0</v>
      </c>
      <c r="J252" s="12"/>
      <c r="K252" s="12"/>
    </row>
    <row r="253" spans="1:11" x14ac:dyDescent="0.25">
      <c r="A253" s="13" t="s">
        <v>269</v>
      </c>
      <c r="B253" s="13" t="s">
        <v>9</v>
      </c>
      <c r="C253" s="14"/>
      <c r="D253" s="26"/>
      <c r="E253" s="14"/>
      <c r="F253" s="26"/>
      <c r="G253" s="14"/>
      <c r="H253" s="14"/>
      <c r="I253" s="14"/>
      <c r="J253" s="12"/>
      <c r="K253" s="12"/>
    </row>
    <row r="254" spans="1:11" x14ac:dyDescent="0.25">
      <c r="A254" s="20" t="s">
        <v>270</v>
      </c>
      <c r="B254" s="20" t="s">
        <v>9</v>
      </c>
      <c r="C254" s="21"/>
      <c r="D254" s="29"/>
      <c r="E254" s="21"/>
      <c r="F254" s="29"/>
      <c r="G254" s="21"/>
      <c r="H254" s="21"/>
      <c r="I254" s="21"/>
      <c r="J254" s="12"/>
      <c r="K254" s="12"/>
    </row>
    <row r="255" spans="1:11" x14ac:dyDescent="0.25">
      <c r="A255" s="15" t="s">
        <v>271</v>
      </c>
      <c r="B255" s="15" t="s">
        <v>272</v>
      </c>
      <c r="C255" s="16">
        <v>0.1</v>
      </c>
      <c r="D255" s="27"/>
      <c r="E255" s="16">
        <f>C255*D255</f>
        <v>0</v>
      </c>
      <c r="F255" s="27"/>
      <c r="G255" s="16">
        <f>C255*F255</f>
        <v>0</v>
      </c>
      <c r="H255" s="16">
        <f>D255+F255</f>
        <v>0</v>
      </c>
      <c r="I255" s="16">
        <f>E255+G255</f>
        <v>0</v>
      </c>
      <c r="J255" s="12"/>
      <c r="K255" s="12"/>
    </row>
    <row r="256" spans="1:11" x14ac:dyDescent="0.25">
      <c r="A256" s="20" t="s">
        <v>273</v>
      </c>
      <c r="B256" s="20" t="s">
        <v>9</v>
      </c>
      <c r="C256" s="21"/>
      <c r="D256" s="29"/>
      <c r="E256" s="21"/>
      <c r="F256" s="29"/>
      <c r="G256" s="21"/>
      <c r="H256" s="21"/>
      <c r="I256" s="21"/>
      <c r="J256" s="12"/>
      <c r="K256" s="12"/>
    </row>
    <row r="257" spans="1:11" x14ac:dyDescent="0.25">
      <c r="A257" s="15" t="s">
        <v>274</v>
      </c>
      <c r="B257" s="15" t="s">
        <v>152</v>
      </c>
      <c r="C257" s="16">
        <v>15</v>
      </c>
      <c r="D257" s="27"/>
      <c r="E257" s="16">
        <f>C257*D257</f>
        <v>0</v>
      </c>
      <c r="F257" s="27"/>
      <c r="G257" s="16">
        <f>C257*F257</f>
        <v>0</v>
      </c>
      <c r="H257" s="16">
        <f>D257+F257</f>
        <v>0</v>
      </c>
      <c r="I257" s="16">
        <f>E257+G257</f>
        <v>0</v>
      </c>
      <c r="J257" s="12"/>
      <c r="K257" s="12"/>
    </row>
    <row r="258" spans="1:11" x14ac:dyDescent="0.25">
      <c r="A258" s="20" t="s">
        <v>275</v>
      </c>
      <c r="B258" s="20" t="s">
        <v>9</v>
      </c>
      <c r="C258" s="21"/>
      <c r="D258" s="29"/>
      <c r="E258" s="21"/>
      <c r="F258" s="29"/>
      <c r="G258" s="21"/>
      <c r="H258" s="21"/>
      <c r="I258" s="21"/>
      <c r="J258" s="12"/>
      <c r="K258" s="12"/>
    </row>
    <row r="259" spans="1:11" x14ac:dyDescent="0.25">
      <c r="A259" s="15" t="s">
        <v>274</v>
      </c>
      <c r="B259" s="15" t="s">
        <v>152</v>
      </c>
      <c r="C259" s="16">
        <v>15</v>
      </c>
      <c r="D259" s="27"/>
      <c r="E259" s="16">
        <f>C259*D259</f>
        <v>0</v>
      </c>
      <c r="F259" s="27"/>
      <c r="G259" s="16">
        <f>C259*F259</f>
        <v>0</v>
      </c>
      <c r="H259" s="16">
        <f>D259+F259</f>
        <v>0</v>
      </c>
      <c r="I259" s="16">
        <f>E259+G259</f>
        <v>0</v>
      </c>
      <c r="J259" s="12"/>
      <c r="K259" s="12"/>
    </row>
    <row r="260" spans="1:11" x14ac:dyDescent="0.25">
      <c r="A260" s="20" t="s">
        <v>276</v>
      </c>
      <c r="B260" s="20" t="s">
        <v>9</v>
      </c>
      <c r="C260" s="21"/>
      <c r="D260" s="29"/>
      <c r="E260" s="21"/>
      <c r="F260" s="29"/>
      <c r="G260" s="21"/>
      <c r="H260" s="21"/>
      <c r="I260" s="21"/>
      <c r="J260" s="12"/>
      <c r="K260" s="12"/>
    </row>
    <row r="261" spans="1:11" x14ac:dyDescent="0.25">
      <c r="A261" s="15" t="s">
        <v>277</v>
      </c>
      <c r="B261" s="15" t="s">
        <v>278</v>
      </c>
      <c r="C261" s="16">
        <v>15</v>
      </c>
      <c r="D261" s="27"/>
      <c r="E261" s="16">
        <f>C261*D261</f>
        <v>0</v>
      </c>
      <c r="F261" s="27"/>
      <c r="G261" s="16">
        <f>C261*F261</f>
        <v>0</v>
      </c>
      <c r="H261" s="16">
        <f>D261+F261</f>
        <v>0</v>
      </c>
      <c r="I261" s="16">
        <f>E261+G261</f>
        <v>0</v>
      </c>
      <c r="J261" s="12"/>
      <c r="K261" s="12"/>
    </row>
    <row r="262" spans="1:11" x14ac:dyDescent="0.25">
      <c r="A262" s="13" t="s">
        <v>279</v>
      </c>
      <c r="B262" s="13" t="s">
        <v>9</v>
      </c>
      <c r="C262" s="14"/>
      <c r="D262" s="26"/>
      <c r="E262" s="14">
        <f>SUM(E254:E261)</f>
        <v>0</v>
      </c>
      <c r="F262" s="26"/>
      <c r="G262" s="14">
        <f>SUM(G254:G261)</f>
        <v>0</v>
      </c>
      <c r="H262" s="14"/>
      <c r="I262" s="14">
        <f>SUM(I254:I261)</f>
        <v>0</v>
      </c>
      <c r="J262" s="12"/>
      <c r="K262" s="12"/>
    </row>
    <row r="263" spans="1:11" x14ac:dyDescent="0.25">
      <c r="A263" s="15" t="s">
        <v>9</v>
      </c>
      <c r="B263" s="15" t="s">
        <v>9</v>
      </c>
      <c r="C263" s="16"/>
      <c r="D263" s="27"/>
      <c r="E263" s="16"/>
      <c r="F263" s="27"/>
      <c r="G263" s="16"/>
      <c r="H263" s="16">
        <f>D263+F263</f>
        <v>0</v>
      </c>
      <c r="I263" s="16">
        <f>E263+G263</f>
        <v>0</v>
      </c>
      <c r="J263" s="12"/>
      <c r="K263" s="12"/>
    </row>
  </sheetData>
  <sheetProtection algorithmName="SHA-512" hashValue="D5UtyKfn8M4I9U32k07UN1iJkqUKwK9mxRgYiHJYKtXWtS35F/HJQlgt6ZqxBg0hL0xki1IKYSihS8vux1WzFw==" saltValue="UmFw1wkiBTVc0zwFP9CdTA==" spinCount="100000" sheet="1" objects="1" scenarios="1" formatColumns="0" formatRows="0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BE0C-3D48-4714-AFA1-2C99821E85EE}">
  <dimension ref="A1:C31"/>
  <sheetViews>
    <sheetView workbookViewId="0"/>
  </sheetViews>
  <sheetFormatPr defaultRowHeight="15" x14ac:dyDescent="0.25"/>
  <cols>
    <col min="1" max="1" width="28.42578125" style="9" bestFit="1" customWidth="1"/>
    <col min="2" max="2" width="63.42578125" style="9" bestFit="1" customWidth="1"/>
    <col min="3" max="3" width="9.140625" style="3"/>
    <col min="4" max="4" width="0" style="3" hidden="1" customWidth="1"/>
    <col min="5" max="16384" width="9.140625" style="3"/>
  </cols>
  <sheetData>
    <row r="1" spans="1:3" x14ac:dyDescent="0.25">
      <c r="A1" s="1" t="s">
        <v>0</v>
      </c>
      <c r="B1" s="1" t="s">
        <v>1</v>
      </c>
      <c r="C1" s="2"/>
    </row>
    <row r="2" spans="1:3" x14ac:dyDescent="0.25">
      <c r="A2" s="1" t="s">
        <v>2</v>
      </c>
      <c r="B2" s="4" t="s">
        <v>3</v>
      </c>
      <c r="C2" s="2"/>
    </row>
    <row r="3" spans="1:3" ht="39" x14ac:dyDescent="0.25">
      <c r="A3" s="1" t="s">
        <v>4</v>
      </c>
      <c r="B3" s="5" t="s">
        <v>5</v>
      </c>
      <c r="C3" s="2"/>
    </row>
    <row r="4" spans="1:3" x14ac:dyDescent="0.25">
      <c r="A4" s="1" t="s">
        <v>6</v>
      </c>
      <c r="B4" s="6" t="s">
        <v>7</v>
      </c>
      <c r="C4" s="2"/>
    </row>
    <row r="5" spans="1:3" x14ac:dyDescent="0.25">
      <c r="A5" s="1" t="s">
        <v>8</v>
      </c>
      <c r="B5" s="6" t="s">
        <v>9</v>
      </c>
      <c r="C5" s="2"/>
    </row>
    <row r="6" spans="1:3" x14ac:dyDescent="0.25">
      <c r="A6" s="1" t="s">
        <v>10</v>
      </c>
      <c r="B6" s="6" t="s">
        <v>9</v>
      </c>
      <c r="C6" s="2"/>
    </row>
    <row r="7" spans="1:3" x14ac:dyDescent="0.25">
      <c r="A7" s="1" t="s">
        <v>11</v>
      </c>
      <c r="B7" s="6" t="s">
        <v>9</v>
      </c>
      <c r="C7" s="2"/>
    </row>
    <row r="8" spans="1:3" x14ac:dyDescent="0.25">
      <c r="A8" s="1" t="s">
        <v>12</v>
      </c>
      <c r="B8" s="6" t="s">
        <v>9</v>
      </c>
      <c r="C8" s="2"/>
    </row>
    <row r="9" spans="1:3" x14ac:dyDescent="0.25">
      <c r="A9" s="1" t="s">
        <v>13</v>
      </c>
      <c r="B9" s="6" t="s">
        <v>14</v>
      </c>
      <c r="C9" s="2"/>
    </row>
    <row r="10" spans="1:3" x14ac:dyDescent="0.25">
      <c r="A10" s="1" t="s">
        <v>15</v>
      </c>
      <c r="B10" s="6" t="s">
        <v>9</v>
      </c>
      <c r="C10" s="2"/>
    </row>
    <row r="11" spans="1:3" x14ac:dyDescent="0.25">
      <c r="A11" s="1" t="s">
        <v>16</v>
      </c>
      <c r="B11" s="6" t="s">
        <v>9</v>
      </c>
      <c r="C11" s="2"/>
    </row>
    <row r="12" spans="1:3" x14ac:dyDescent="0.25">
      <c r="A12" s="1" t="s">
        <v>17</v>
      </c>
      <c r="B12" s="6" t="s">
        <v>9</v>
      </c>
      <c r="C12" s="2"/>
    </row>
    <row r="13" spans="1:3" x14ac:dyDescent="0.25">
      <c r="A13" s="1" t="s">
        <v>18</v>
      </c>
      <c r="B13" s="6" t="s">
        <v>9</v>
      </c>
      <c r="C13" s="2"/>
    </row>
    <row r="14" spans="1:3" x14ac:dyDescent="0.25">
      <c r="A14" s="1" t="s">
        <v>19</v>
      </c>
      <c r="B14" s="6" t="s">
        <v>20</v>
      </c>
      <c r="C14" s="2"/>
    </row>
    <row r="15" spans="1:3" x14ac:dyDescent="0.25">
      <c r="A15" s="1" t="s">
        <v>9</v>
      </c>
      <c r="B15" s="7" t="s">
        <v>9</v>
      </c>
      <c r="C15" s="2"/>
    </row>
    <row r="16" spans="1:3" x14ac:dyDescent="0.25">
      <c r="A16" s="1" t="s">
        <v>21</v>
      </c>
      <c r="B16" s="8" t="s">
        <v>22</v>
      </c>
      <c r="C16" s="2"/>
    </row>
    <row r="17" spans="1:3" x14ac:dyDescent="0.25">
      <c r="A17" s="1" t="s">
        <v>23</v>
      </c>
      <c r="B17" s="8" t="s">
        <v>24</v>
      </c>
      <c r="C17" s="2"/>
    </row>
    <row r="18" spans="1:3" x14ac:dyDescent="0.25">
      <c r="A18" s="1" t="s">
        <v>25</v>
      </c>
      <c r="B18" s="8" t="s">
        <v>26</v>
      </c>
      <c r="C18" s="2"/>
    </row>
    <row r="19" spans="1:3" x14ac:dyDescent="0.25">
      <c r="A19" s="1" t="s">
        <v>27</v>
      </c>
      <c r="B19" s="8" t="s">
        <v>28</v>
      </c>
      <c r="C19" s="2"/>
    </row>
    <row r="20" spans="1:3" x14ac:dyDescent="0.25">
      <c r="A20" s="1" t="s">
        <v>29</v>
      </c>
      <c r="B20" s="8" t="s">
        <v>28</v>
      </c>
      <c r="C20" s="2"/>
    </row>
    <row r="21" spans="1:3" x14ac:dyDescent="0.25">
      <c r="A21" s="1" t="s">
        <v>30</v>
      </c>
      <c r="B21" s="8" t="s">
        <v>28</v>
      </c>
      <c r="C21" s="2"/>
    </row>
    <row r="22" spans="1:3" x14ac:dyDescent="0.25">
      <c r="A22" s="1" t="s">
        <v>31</v>
      </c>
      <c r="B22" s="8" t="s">
        <v>28</v>
      </c>
      <c r="C22" s="2"/>
    </row>
    <row r="23" spans="1:3" x14ac:dyDescent="0.25">
      <c r="A23" s="1" t="s">
        <v>32</v>
      </c>
      <c r="B23" s="8" t="s">
        <v>28</v>
      </c>
      <c r="C23" s="2"/>
    </row>
    <row r="24" spans="1:3" x14ac:dyDescent="0.25">
      <c r="A24" s="1" t="s">
        <v>33</v>
      </c>
      <c r="B24" s="8" t="s">
        <v>28</v>
      </c>
      <c r="C24" s="2"/>
    </row>
    <row r="25" spans="1:3" x14ac:dyDescent="0.25">
      <c r="A25" s="1" t="s">
        <v>34</v>
      </c>
      <c r="B25" s="8" t="s">
        <v>9</v>
      </c>
      <c r="C25" s="2"/>
    </row>
    <row r="26" spans="1:3" x14ac:dyDescent="0.25">
      <c r="A26" s="1" t="s">
        <v>35</v>
      </c>
      <c r="B26" s="8" t="s">
        <v>36</v>
      </c>
      <c r="C26" s="2"/>
    </row>
    <row r="27" spans="1:3" x14ac:dyDescent="0.25">
      <c r="A27" s="1" t="s">
        <v>37</v>
      </c>
      <c r="B27" s="8" t="s">
        <v>9</v>
      </c>
      <c r="C27" s="2"/>
    </row>
    <row r="28" spans="1:3" x14ac:dyDescent="0.25">
      <c r="A28" s="1" t="s">
        <v>38</v>
      </c>
      <c r="B28" s="8" t="s">
        <v>9</v>
      </c>
      <c r="C28" s="2"/>
    </row>
    <row r="29" spans="1:3" x14ac:dyDescent="0.25">
      <c r="A29" s="1" t="s">
        <v>9</v>
      </c>
      <c r="B29" s="7" t="s">
        <v>9</v>
      </c>
      <c r="C29" s="2"/>
    </row>
    <row r="30" spans="1:3" x14ac:dyDescent="0.25">
      <c r="A30" s="9" t="s">
        <v>39</v>
      </c>
      <c r="B30" s="9">
        <v>5</v>
      </c>
    </row>
    <row r="31" spans="1:3" x14ac:dyDescent="0.25">
      <c r="A31" s="9" t="s">
        <v>40</v>
      </c>
      <c r="B31" s="9">
        <v>0</v>
      </c>
    </row>
  </sheetData>
  <sheetProtection algorithmName="SHA-512" hashValue="Payyk4Agx23Z6P9f+xeIHxyS3V54Qkk05wMSMuC6Xd3jTFpjR5bBAKJl6R3rFkSf0YPyRhoXk/JX6bJAf+0r6g==" saltValue="wYJP/tkUH30qMvT/khYCjw==" spinCount="100000" sheet="1" objects="1" scenarios="1" formatColumns="0" formatRows="0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Mirek Holec</dc:creator>
  <cp:lastModifiedBy>Mirek Holec</cp:lastModifiedBy>
  <dcterms:created xsi:type="dcterms:W3CDTF">2025-07-24T10:06:12Z</dcterms:created>
  <dcterms:modified xsi:type="dcterms:W3CDTF">2025-07-24T10:09:09Z</dcterms:modified>
</cp:coreProperties>
</file>