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utoCAD_data\AAA_PRAC\vos_24\pp_vytah_DPS\ro\export\"/>
    </mc:Choice>
  </mc:AlternateContent>
  <xr:revisionPtr revIDLastSave="0" documentId="13_ncr:1_{2F0F81F6-1C84-4085-A766-678349CECAF9}" xr6:coauthVersionLast="47" xr6:coauthVersionMax="47" xr10:uidLastSave="{00000000-0000-0000-0000-000000000000}"/>
  <bookViews>
    <workbookView xWindow="-120" yWindow="-120" windowWidth="29040" windowHeight="17640" xr2:uid="{2B1852F4-C206-4524-A271-4AD5F1E01ED6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117" i="2" s="1"/>
  <c r="I119" i="2"/>
  <c r="H119" i="2"/>
  <c r="G118" i="2"/>
  <c r="H117" i="2"/>
  <c r="I116" i="2"/>
  <c r="H116" i="2"/>
  <c r="G116" i="2"/>
  <c r="E116" i="2"/>
  <c r="I113" i="2"/>
  <c r="H113" i="2"/>
  <c r="G113" i="2"/>
  <c r="E113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9" i="2"/>
  <c r="H109" i="2"/>
  <c r="G109" i="2"/>
  <c r="E109" i="2"/>
  <c r="I107" i="2"/>
  <c r="H107" i="2"/>
  <c r="G107" i="2"/>
  <c r="E107" i="2"/>
  <c r="I105" i="2"/>
  <c r="H105" i="2"/>
  <c r="G105" i="2"/>
  <c r="E105" i="2"/>
  <c r="I104" i="2"/>
  <c r="H104" i="2"/>
  <c r="G104" i="2"/>
  <c r="E104" i="2"/>
  <c r="I102" i="2"/>
  <c r="H102" i="2"/>
  <c r="G102" i="2"/>
  <c r="E102" i="2"/>
  <c r="I101" i="2"/>
  <c r="H101" i="2"/>
  <c r="G101" i="2"/>
  <c r="E101" i="2"/>
  <c r="I99" i="2"/>
  <c r="H99" i="2"/>
  <c r="G99" i="2"/>
  <c r="E99" i="2"/>
  <c r="I98" i="2"/>
  <c r="H98" i="2"/>
  <c r="G98" i="2"/>
  <c r="E98" i="2"/>
  <c r="I96" i="2"/>
  <c r="H96" i="2"/>
  <c r="G96" i="2"/>
  <c r="E96" i="2"/>
  <c r="I95" i="2"/>
  <c r="H95" i="2"/>
  <c r="G95" i="2"/>
  <c r="E95" i="2"/>
  <c r="I93" i="2"/>
  <c r="H93" i="2"/>
  <c r="G93" i="2"/>
  <c r="E93" i="2"/>
  <c r="I92" i="2"/>
  <c r="H92" i="2"/>
  <c r="G92" i="2"/>
  <c r="E92" i="2"/>
  <c r="I91" i="2"/>
  <c r="H91" i="2"/>
  <c r="G91" i="2"/>
  <c r="E91" i="2"/>
  <c r="I89" i="2"/>
  <c r="H89" i="2"/>
  <c r="G89" i="2"/>
  <c r="E89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8" i="2"/>
  <c r="H78" i="2"/>
  <c r="G78" i="2"/>
  <c r="E78" i="2"/>
  <c r="I76" i="2"/>
  <c r="H76" i="2"/>
  <c r="G76" i="2"/>
  <c r="E76" i="2"/>
  <c r="I75" i="2"/>
  <c r="H75" i="2"/>
  <c r="G75" i="2"/>
  <c r="E75" i="2"/>
  <c r="I74" i="2"/>
  <c r="H74" i="2"/>
  <c r="G74" i="2"/>
  <c r="E74" i="2"/>
  <c r="I72" i="2"/>
  <c r="H72" i="2"/>
  <c r="G72" i="2"/>
  <c r="E72" i="2"/>
  <c r="I71" i="2"/>
  <c r="H71" i="2"/>
  <c r="G71" i="2"/>
  <c r="E71" i="2"/>
  <c r="I70" i="2"/>
  <c r="H70" i="2"/>
  <c r="G70" i="2"/>
  <c r="E70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59" i="2"/>
  <c r="H59" i="2"/>
  <c r="G59" i="2"/>
  <c r="E59" i="2"/>
  <c r="I57" i="2"/>
  <c r="H57" i="2"/>
  <c r="G57" i="2"/>
  <c r="E57" i="2"/>
  <c r="I55" i="2"/>
  <c r="H55" i="2"/>
  <c r="G55" i="2"/>
  <c r="E55" i="2"/>
  <c r="I54" i="2"/>
  <c r="H54" i="2"/>
  <c r="G54" i="2"/>
  <c r="E54" i="2"/>
  <c r="I52" i="2"/>
  <c r="H52" i="2"/>
  <c r="G52" i="2"/>
  <c r="E52" i="2"/>
  <c r="I51" i="2"/>
  <c r="H51" i="2"/>
  <c r="G51" i="2"/>
  <c r="E51" i="2"/>
  <c r="I49" i="2"/>
  <c r="H49" i="2"/>
  <c r="G49" i="2"/>
  <c r="E49" i="2"/>
  <c r="I46" i="2"/>
  <c r="G46" i="2"/>
  <c r="E46" i="2"/>
  <c r="I45" i="2"/>
  <c r="H45" i="2"/>
  <c r="G45" i="2"/>
  <c r="E45" i="2"/>
  <c r="D45" i="2"/>
  <c r="I44" i="2"/>
  <c r="H44" i="2"/>
  <c r="G44" i="2"/>
  <c r="E44" i="2"/>
  <c r="D44" i="2"/>
  <c r="I43" i="2"/>
  <c r="H43" i="2"/>
  <c r="G43" i="2"/>
  <c r="E43" i="2"/>
  <c r="D43" i="2"/>
  <c r="I42" i="2"/>
  <c r="H42" i="2"/>
  <c r="G42" i="2"/>
  <c r="E42" i="2"/>
  <c r="D42" i="2"/>
  <c r="I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E25" i="2"/>
  <c r="I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4" i="2"/>
  <c r="G4" i="2"/>
  <c r="E4" i="2"/>
  <c r="I3" i="2"/>
  <c r="H3" i="2"/>
  <c r="G3" i="2"/>
  <c r="E3" i="2"/>
  <c r="E118" i="2" l="1"/>
  <c r="I117" i="2"/>
  <c r="I118" i="2" s="1"/>
</calcChain>
</file>

<file path=xl/sharedStrings.xml><?xml version="1.0" encoding="utf-8"?>
<sst xmlns="http://schemas.openxmlformats.org/spreadsheetml/2006/main" count="328" uniqueCount="170">
  <si>
    <t>Název</t>
  </si>
  <si>
    <t>Hodnota</t>
  </si>
  <si>
    <t>Nadpis rekapitulace</t>
  </si>
  <si>
    <t>VŠPJ - Vybudování dvou přístaveb s výtahy, Tolstého 16, Jihlava 586 01</t>
  </si>
  <si>
    <t>Akce</t>
  </si>
  <si>
    <t>VÝTAH - VÝCHODNÍ KŘÍDLO</t>
  </si>
  <si>
    <t>Projekt</t>
  </si>
  <si>
    <t/>
  </si>
  <si>
    <t>Investor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</si>
  <si>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</si>
  <si>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</si>
  <si>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</si>
  <si>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</si>
  <si>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</si>
  <si>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</si>
  <si>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</si>
  <si>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</si>
  <si>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</si>
  <si>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</si>
  <si>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</si>
  <si>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</si>
  <si>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</si>
  <si>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</si>
  <si>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</si>
  <si>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</si>
  <si>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</si>
  <si>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</si>
  <si>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</si>
  <si>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</si>
  <si>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</si>
  <si>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</si>
  <si>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</si>
  <si>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</si>
  <si>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</si>
  <si>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</si>
  <si>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</si>
  <si>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</si>
  <si>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</si>
  <si>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</si>
  <si>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</si>
  <si>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</si>
  <si>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</si>
  <si>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</si>
  <si>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</si>
  <si>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</si>
  <si>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</si>
  <si>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</si>
  <si>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</si>
  <si>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</si>
  <si>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</si>
  <si>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</si>
  <si>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</si>
  <si>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Specifikace-doplnění rozvaděče RB</t>
  </si>
  <si>
    <t>jis.-40B-3 Jistič</t>
  </si>
  <si>
    <t>Ks</t>
  </si>
  <si>
    <t>Specifikace-doplnění rozvaděče RB - celkem</t>
  </si>
  <si>
    <t>Specifikace-rozvaděče RB1.1</t>
  </si>
  <si>
    <t>R-Z-3S42 Rozvodnicová skříň</t>
  </si>
  <si>
    <t>S3L-1000-16 Propojovací lišta</t>
  </si>
  <si>
    <t>vyp.-63-3 Vypínač</t>
  </si>
  <si>
    <t>sv.C-275 V/4 svodič přepětí, vhodné pro 3-fázový systém TN-S, 160 kA (8/20)</t>
  </si>
  <si>
    <t>ks</t>
  </si>
  <si>
    <t>jis.-10C-1 Jistič</t>
  </si>
  <si>
    <t>jis.-25B-3 Jistič</t>
  </si>
  <si>
    <t>jis.-25D-3 Jistič</t>
  </si>
  <si>
    <t>jis.+chr.-16B-1N-030AC Proudový chránič s nadproudovou ochranou</t>
  </si>
  <si>
    <t>RSA 6 A Řadová svorka bílá</t>
  </si>
  <si>
    <t>Specifikace-rozvaděče RB1.1 - celkem</t>
  </si>
  <si>
    <t>Specifikace-rozvaděče RB1.2</t>
  </si>
  <si>
    <t>R-Z-2S28 Rozvodnicová skříň</t>
  </si>
  <si>
    <t>vyp.-32-3 Vypínač</t>
  </si>
  <si>
    <t>Specifikace-rozvaděče RB1.2 - celkem</t>
  </si>
  <si>
    <t>Specifikace-rozvaděče RB1.3</t>
  </si>
  <si>
    <t>Specifikace-rozvaděče RB1.3 - celkem</t>
  </si>
  <si>
    <t>Specifikace-rozvaděče RB1.4</t>
  </si>
  <si>
    <t>RZI-N-2T24 Rozvodnicová skříň</t>
  </si>
  <si>
    <t>Specifikace-rozvaděče RB1.4 - celkem</t>
  </si>
  <si>
    <t>Dodávky</t>
  </si>
  <si>
    <t>Dodávky - celkem</t>
  </si>
  <si>
    <t>Elektromontáže</t>
  </si>
  <si>
    <t>Montáž rozvodnic oceloplechových nebo plastových běžných, hmotnosti</t>
  </si>
  <si>
    <t xml:space="preserve"> přes 20 do 50 kg</t>
  </si>
  <si>
    <t>KRABICE PŘÍSTROJOVÁ POD OMÍTKU</t>
  </si>
  <si>
    <t>KU 68-1901_KA KRABICE UNIVERZÁLNÍ</t>
  </si>
  <si>
    <t>KU 68-1903_KA KRABICE ODBOČNÁ</t>
  </si>
  <si>
    <t>TRUBKA OHEBNÁ, NÍZKÁ MECHANICKÁ ODOLNOST</t>
  </si>
  <si>
    <t>1416E d 16  mm, pevně</t>
  </si>
  <si>
    <t>m</t>
  </si>
  <si>
    <t>1425 d 25  mm, pevně</t>
  </si>
  <si>
    <t>TRUBKA TUHÁ NÍZKÁ  MECHANICKÁ ODOLNOST BÍLÁ</t>
  </si>
  <si>
    <t>1525 HA d 25  mm, pevně</t>
  </si>
  <si>
    <t>KABELOVÝ ŽLAB MARS NKZ VČ. DÍLŮ A PŘÍSLUŠENSTVÍ (BEZ PŘEPÁŽEK), ZINKOVÁNÍ "S"</t>
  </si>
  <si>
    <t>62/50 bez víka</t>
  </si>
  <si>
    <t>KABEL SILOVÝ,IZOLACE PVC BEZ VODIČE PE</t>
  </si>
  <si>
    <t>CYKY-O 3x1,5 , pevně</t>
  </si>
  <si>
    <t>CYKY-J 3x1,5 , pevně</t>
  </si>
  <si>
    <t>CYKY-J 3x2,5 , pevně</t>
  </si>
  <si>
    <t>CYKY-J 5x1,5 , pevně</t>
  </si>
  <si>
    <t>CYKY-J 5x6 , pevně</t>
  </si>
  <si>
    <t>CYKY-J 5x16 , pevně</t>
  </si>
  <si>
    <t>H07V-R 25 žlutozelená , pevně</t>
  </si>
  <si>
    <t>UKONČENÍ KABELŮ SMRŠŤOVACÍ</t>
  </si>
  <si>
    <t>ZÁKLOPKOU DO</t>
  </si>
  <si>
    <t xml:space="preserve"> 5x4   mm2</t>
  </si>
  <si>
    <t xml:space="preserve"> 5x6   mm3</t>
  </si>
  <si>
    <t xml:space="preserve"> 5x16  mm3</t>
  </si>
  <si>
    <t xml:space="preserve">STROJEK SPÍNAČE </t>
  </si>
  <si>
    <t>1-pól.vyp.(1)</t>
  </si>
  <si>
    <t>střídav.přep.(6)</t>
  </si>
  <si>
    <t xml:space="preserve"> kříž.přep.(7)</t>
  </si>
  <si>
    <t>SPÍNAČ DO VLHKA V IZOL. IP44  BARVA ŠEDÁ</t>
  </si>
  <si>
    <t xml:space="preserve"> 1-pólový vypínač</t>
  </si>
  <si>
    <t xml:space="preserve"> křížový přepínač</t>
  </si>
  <si>
    <t>KRYT SPÍNAČE  BARVA BÍLÁ</t>
  </si>
  <si>
    <t xml:space="preserve"> 1 páčka</t>
  </si>
  <si>
    <t>ZÁSUVKA DOMOVNÍ , BARVA BÍLÁ, KOMPLETNÍ</t>
  </si>
  <si>
    <t xml:space="preserve"> B 2p+PE</t>
  </si>
  <si>
    <t xml:space="preserve">ZÁSUVKA NASTĚNNÁ IP44 </t>
  </si>
  <si>
    <t>2p+PE, šedá</t>
  </si>
  <si>
    <t>RÁMEČEK PRO PŘÍSTROJE  BARVA BÍLÁ</t>
  </si>
  <si>
    <t xml:space="preserve"> B jednoduchý</t>
  </si>
  <si>
    <t>SADA PRO NOUZOVOU SIGNALIZACI, REFLEX SI</t>
  </si>
  <si>
    <t>B Sada pro nouzovou signalizaci; d. Reflex SI; b. alpská bílá</t>
  </si>
  <si>
    <t>SVÍTIDLA</t>
  </si>
  <si>
    <t>A_Bílé přisazené LED svítidlo ON/OFF a polykarbonátové stínidlo,klasické on/off, přisazené, základna ocel, materiál stínidla opálový polykarbonát, ø 300 mm, rázová pevnost IK10,18 W, IP54,LED modul, 2080 lm,115 lm/W,4000 K,L80/B10 100000 hod, CRI Ra80</t>
  </si>
  <si>
    <t>B_Bílé přisazené LED svítidlo ON/OFF a polykarbonátové stínidlo,klasické on/off, přisazené, základna ocel, materiál stínidla opálový polykarbonát, ø 300 mm, rázová pevnost IK10,18 W, IP54,LED modul, 2080 lm,115 lm/W,4000 K,L80/B10 100000 hod, CRI Ra80, HF senzor</t>
  </si>
  <si>
    <t>C_Bílý polykarbonát (PC, RAL 9003), UV stabilní, nárazuvzdorný, translucentní polykarbonát (PC), UV stabilní, nárazuvzdorný, ocelový plech bílé barvy (RAL 9003), otočný uzávěr (polyamid + 10 % skelné vlákno), polyuretan (PUR), vypěněná drážka základny, bezšroubová pětipólová svorkovnice kabelové vývodky: gumové, 143 lm/W, IP54, 50000 hodin / L90/B10, IK10, 4290lm, 30,3W</t>
  </si>
  <si>
    <t>OCELOVÝ DRÁT POZINKOVANÝ</t>
  </si>
  <si>
    <t>FeZn/PVC-D10/13 (0,695kg/m), pevně</t>
  </si>
  <si>
    <t>Drát 8 AlMgSi T/4 drát Ø 8 mm (0,135kg/m)</t>
  </si>
  <si>
    <t>PODPĚRA VEDENÍ</t>
  </si>
  <si>
    <t>PV17ppp 250 mm do zdiva pomocí hmoždinky</t>
  </si>
  <si>
    <t>PV21 nalepovací - ocel/šroub M8 (L=100 mm)</t>
  </si>
  <si>
    <t>SVORKA FeZn</t>
  </si>
  <si>
    <t>SU univerzální</t>
  </si>
  <si>
    <t>SZa zkušební</t>
  </si>
  <si>
    <t>OCHRANNÝ ÚHELNÍK A DRŽÁK</t>
  </si>
  <si>
    <t>OU1,7 ohranný úhelník 1700 mm</t>
  </si>
  <si>
    <t>DOUa-20 držák úhelníku do zdi 20 mm</t>
  </si>
  <si>
    <t>MONTÁŽNÍ PRÁCE</t>
  </si>
  <si>
    <t xml:space="preserve"> štítek pro označení svodu</t>
  </si>
  <si>
    <t>HODINOVE ZUCTOVACI SAZBY</t>
  </si>
  <si>
    <t xml:space="preserve"> Demontaz stavajiciho zarizeni</t>
  </si>
  <si>
    <t>hod</t>
  </si>
  <si>
    <t xml:space="preserve"> Vyhledani pripojovaciho mista</t>
  </si>
  <si>
    <t xml:space="preserve"> Uprava stavajiciho zarizeni</t>
  </si>
  <si>
    <t xml:space="preserve"> Uprava stavajiciho rozvadece</t>
  </si>
  <si>
    <t>Práce spojené s montáží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</si>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</sst>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BC101-EF94-4A24-B2B7-49FEFDFE659A}">
  <dimension ref="A1:D16"/>
  <sheetViews>
    <sheetView tabSelected="1" workbookViewId="0"/>
  </sheetViews>
  <sheetFormatPr defaultRowHeight="15" x14ac:dyDescent="0.25"/>
  <cols>
    <col min="1" max="1" width="35.85546875" style="1" bestFit="1" customWidth="1"/>
    <col min="2" max="2" width="9.140625" style="9"/>
    <col min="3" max="3" width="9.28515625" style="9" bestFit="1" customWidth="1"/>
    <col min="6" max="6" width="0" hidden="1" customWidth="1"/>
  </cols>
  <sheetData>
    <row r="1" spans="1:4" x14ac:dyDescent="0.25">
      <c r="A1" s="2" t="s">
        <v>0</v>
      </c>
      <c r="B1" s="10" t="s">
        <v>153</v>
      </c>
      <c r="C1" s="10" t="s">
        <v>154</v>
      </c>
      <c r="D1" s="3"/>
    </row>
    <row r="2" spans="1:4" x14ac:dyDescent="0.25">
      <c r="A2" s="5" t="s">
        <v>155</v>
      </c>
      <c r="B2" s="15"/>
      <c r="C2" s="15"/>
      <c r="D2" s="3"/>
    </row>
    <row r="3" spans="1:4" x14ac:dyDescent="0.25">
      <c r="A3" s="6" t="s">
        <v>156</v>
      </c>
      <c r="B3" s="12">
        <f>(Rozpočet!E46)</f>
        <v>0</v>
      </c>
      <c r="C3" s="12"/>
      <c r="D3" s="3"/>
    </row>
    <row r="4" spans="1:4" x14ac:dyDescent="0.25">
      <c r="A4" s="6" t="s">
        <v>157</v>
      </c>
      <c r="B4" s="12">
        <f>B3 * Parametry!B16 / 100</f>
        <v>0</v>
      </c>
      <c r="C4" s="12">
        <f>B3 * Parametry!B17 / 100</f>
        <v>0</v>
      </c>
      <c r="D4" s="3"/>
    </row>
    <row r="5" spans="1:4" x14ac:dyDescent="0.25">
      <c r="A5" s="6" t="s">
        <v>158</v>
      </c>
      <c r="B5" s="12"/>
      <c r="C5" s="12">
        <f>(Rozpočet!E118) + 0</f>
        <v>0</v>
      </c>
      <c r="D5" s="3"/>
    </row>
    <row r="6" spans="1:4" x14ac:dyDescent="0.25">
      <c r="A6" s="6" t="s">
        <v>159</v>
      </c>
      <c r="B6" s="12"/>
      <c r="C6" s="12">
        <f>(Rozpočet!G46) + (Rozpočet!G118) + 0</f>
        <v>0</v>
      </c>
      <c r="D6" s="3"/>
    </row>
    <row r="7" spans="1:4" x14ac:dyDescent="0.25">
      <c r="A7" s="7" t="s">
        <v>160</v>
      </c>
      <c r="B7" s="16">
        <f>B3 + B4</f>
        <v>0</v>
      </c>
      <c r="C7" s="16">
        <f>C3 + C4 + C5 + C6</f>
        <v>0</v>
      </c>
      <c r="D7" s="3"/>
    </row>
    <row r="8" spans="1:4" x14ac:dyDescent="0.25">
      <c r="A8" s="6" t="s">
        <v>161</v>
      </c>
      <c r="B8" s="12"/>
      <c r="C8" s="12">
        <f>(C5 + C6) * Parametry!B18 / 100</f>
        <v>0</v>
      </c>
      <c r="D8" s="3"/>
    </row>
    <row r="9" spans="1:4" x14ac:dyDescent="0.25">
      <c r="A9" s="6" t="s">
        <v>162</v>
      </c>
      <c r="B9" s="12"/>
      <c r="C9" s="12">
        <f>0 + 0</f>
        <v>0</v>
      </c>
      <c r="D9" s="3"/>
    </row>
    <row r="10" spans="1:4" x14ac:dyDescent="0.25">
      <c r="A10" s="6" t="s">
        <v>163</v>
      </c>
      <c r="B10" s="12"/>
      <c r="C10" s="12">
        <f>0 + 0</f>
        <v>0</v>
      </c>
      <c r="D10" s="3"/>
    </row>
    <row r="11" spans="1:4" x14ac:dyDescent="0.25">
      <c r="A11" s="6" t="s">
        <v>164</v>
      </c>
      <c r="B11" s="12"/>
      <c r="C11" s="12">
        <f>(C9 + C10) * Parametry!B19 / 100</f>
        <v>0</v>
      </c>
      <c r="D11" s="3"/>
    </row>
    <row r="12" spans="1:4" x14ac:dyDescent="0.25">
      <c r="A12" s="7" t="s">
        <v>165</v>
      </c>
      <c r="B12" s="16">
        <f>B7</f>
        <v>0</v>
      </c>
      <c r="C12" s="16">
        <f>C7 + C8 + C9 + C10 + C11</f>
        <v>0</v>
      </c>
      <c r="D12" s="3"/>
    </row>
    <row r="13" spans="1:4" x14ac:dyDescent="0.25">
      <c r="A13" s="6" t="s">
        <v>166</v>
      </c>
      <c r="B13" s="12"/>
      <c r="C13" s="12">
        <f>(B12 + C12) * Parametry!B20 / 100</f>
        <v>0</v>
      </c>
      <c r="D13" s="3"/>
    </row>
    <row r="14" spans="1:4" x14ac:dyDescent="0.25">
      <c r="A14" s="6" t="s">
        <v>167</v>
      </c>
      <c r="B14" s="12"/>
      <c r="C14" s="12">
        <f>(B12 + C12) * Parametry!B21 / 100</f>
        <v>0</v>
      </c>
      <c r="D14" s="3"/>
    </row>
    <row r="15" spans="1:4" x14ac:dyDescent="0.25">
      <c r="A15" s="6" t="s">
        <v>168</v>
      </c>
      <c r="B15" s="12"/>
      <c r="C15" s="12">
        <f>(B7 + C7) * Parametry!B22 / 100</f>
        <v>0</v>
      </c>
      <c r="D15" s="3"/>
    </row>
    <row r="16" spans="1:4" x14ac:dyDescent="0.25">
      <c r="A16" s="5" t="s">
        <v>169</v>
      </c>
      <c r="B16" s="15"/>
      <c r="C16" s="15">
        <f>B12 + C12 + C13 + C14 + C15</f>
        <v>0</v>
      </c>
      <c r="D1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19839-D6F9-40E1-B738-D08D560EBFDD}">
  <dimension ref="A1:L119"/>
  <sheetViews>
    <sheetView workbookViewId="0"/>
  </sheetViews>
  <sheetFormatPr defaultRowHeight="15" x14ac:dyDescent="0.25"/>
  <cols>
    <col min="1" max="1" width="255.7109375" style="1" bestFit="1" customWidth="1"/>
    <col min="2" max="2" width="4" style="1" bestFit="1" customWidth="1"/>
    <col min="3" max="3" width="6.4257812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hidden="1" customWidth="1"/>
  </cols>
  <sheetData>
    <row r="1" spans="1:12" x14ac:dyDescent="0.25">
      <c r="A1" s="2" t="s">
        <v>0</v>
      </c>
      <c r="B1" s="2" t="s">
        <v>44</v>
      </c>
      <c r="C1" s="10" t="s">
        <v>45</v>
      </c>
      <c r="D1" s="10" t="s">
        <v>46</v>
      </c>
      <c r="E1" s="10" t="s">
        <v>47</v>
      </c>
      <c r="F1" s="10" t="s">
        <v>48</v>
      </c>
      <c r="G1" s="10" t="s">
        <v>49</v>
      </c>
      <c r="H1" s="10" t="s">
        <v>50</v>
      </c>
      <c r="I1" s="10" t="s">
        <v>51</v>
      </c>
      <c r="J1" s="3"/>
      <c r="K1" s="3"/>
      <c r="L1">
        <f>Parametry!B33/100*E49+Parametry!B33/100*E51+Parametry!B33/100*E52+Parametry!B33/100*E54+Parametry!B33/100*E55+Parametry!B33/100*E57+Parametry!B33/100*E59+Parametry!B33/100*E61+Parametry!B33/100*E62+Parametry!B33/100*E63+Parametry!B33/100*E64+Parametry!B33/100*E65+Parametry!B33/100*E66+Parametry!B33/100*E67+Parametry!B33/100*E70+Parametry!B33/100*E71+Parametry!B33/100*E72+Parametry!B33/100*E74+Parametry!B33/100*E75+Parametry!B33/100*E76+Parametry!B33/100*E78+Parametry!B33/100*E79+Parametry!B33/100*E81</f>
        <v>0</v>
      </c>
    </row>
    <row r="2" spans="1:12" x14ac:dyDescent="0.25">
      <c r="A2" s="4" t="s">
        <v>52</v>
      </c>
      <c r="B2" s="4" t="s">
        <v>7</v>
      </c>
      <c r="C2" s="11"/>
      <c r="D2" s="11"/>
      <c r="E2" s="11"/>
      <c r="F2" s="11"/>
      <c r="G2" s="11"/>
      <c r="H2" s="11"/>
      <c r="I2" s="11"/>
      <c r="J2" s="3"/>
      <c r="K2" s="3"/>
    </row>
    <row r="3" spans="1:12" x14ac:dyDescent="0.25">
      <c r="A3" s="6" t="s">
        <v>53</v>
      </c>
      <c r="B3" s="6" t="s">
        <v>54</v>
      </c>
      <c r="C3" s="12">
        <v>1</v>
      </c>
      <c r="D3" s="12"/>
      <c r="E3" s="12">
        <f>C3*D3</f>
        <v>0</v>
      </c>
      <c r="F3" s="12"/>
      <c r="G3" s="12">
        <f>C3*F3</f>
        <v>0</v>
      </c>
      <c r="H3" s="12">
        <f>D3+F3</f>
        <v>0</v>
      </c>
      <c r="I3" s="12">
        <f>E3+G3</f>
        <v>0</v>
      </c>
      <c r="J3" s="3"/>
      <c r="K3" s="3"/>
    </row>
    <row r="4" spans="1:12" x14ac:dyDescent="0.25">
      <c r="A4" s="4" t="s">
        <v>55</v>
      </c>
      <c r="B4" s="4" t="s">
        <v>7</v>
      </c>
      <c r="C4" s="11"/>
      <c r="D4" s="11"/>
      <c r="E4" s="11">
        <f>SUM(E3:E3)</f>
        <v>0</v>
      </c>
      <c r="F4" s="11"/>
      <c r="G4" s="11">
        <f>SUM(G3:G3)</f>
        <v>0</v>
      </c>
      <c r="H4" s="11"/>
      <c r="I4" s="11">
        <f>SUM(I3:I3)</f>
        <v>0</v>
      </c>
      <c r="J4" s="3"/>
      <c r="K4" s="3"/>
    </row>
    <row r="5" spans="1:12" x14ac:dyDescent="0.25">
      <c r="A5" s="4" t="s">
        <v>56</v>
      </c>
      <c r="B5" s="4" t="s">
        <v>7</v>
      </c>
      <c r="C5" s="11"/>
      <c r="D5" s="11"/>
      <c r="E5" s="11"/>
      <c r="F5" s="11"/>
      <c r="G5" s="11"/>
      <c r="H5" s="11"/>
      <c r="I5" s="11"/>
      <c r="J5" s="3"/>
      <c r="K5" s="3"/>
    </row>
    <row r="6" spans="1:12" x14ac:dyDescent="0.25">
      <c r="A6" s="6" t="s">
        <v>57</v>
      </c>
      <c r="B6" s="6" t="s">
        <v>54</v>
      </c>
      <c r="C6" s="12">
        <v>1</v>
      </c>
      <c r="D6" s="12"/>
      <c r="E6" s="12">
        <f t="shared" ref="E6:E14" si="0">C6*D6</f>
        <v>0</v>
      </c>
      <c r="F6" s="12"/>
      <c r="G6" s="12">
        <f t="shared" ref="G6:G14" si="1">C6*F6</f>
        <v>0</v>
      </c>
      <c r="H6" s="12">
        <f t="shared" ref="H6:H14" si="2">D6+F6</f>
        <v>0</v>
      </c>
      <c r="I6" s="12">
        <f t="shared" ref="I6:I14" si="3">E6+G6</f>
        <v>0</v>
      </c>
      <c r="J6" s="3"/>
      <c r="K6" s="3"/>
    </row>
    <row r="7" spans="1:12" x14ac:dyDescent="0.25">
      <c r="A7" s="6" t="s">
        <v>58</v>
      </c>
      <c r="B7" s="6" t="s">
        <v>54</v>
      </c>
      <c r="C7" s="12">
        <v>1</v>
      </c>
      <c r="D7" s="12"/>
      <c r="E7" s="12">
        <f t="shared" si="0"/>
        <v>0</v>
      </c>
      <c r="F7" s="12"/>
      <c r="G7" s="12">
        <f t="shared" si="1"/>
        <v>0</v>
      </c>
      <c r="H7" s="12">
        <f t="shared" si="2"/>
        <v>0</v>
      </c>
      <c r="I7" s="12">
        <f t="shared" si="3"/>
        <v>0</v>
      </c>
      <c r="J7" s="3"/>
      <c r="K7" s="3"/>
    </row>
    <row r="8" spans="1:12" x14ac:dyDescent="0.25">
      <c r="A8" s="6" t="s">
        <v>59</v>
      </c>
      <c r="B8" s="6" t="s">
        <v>54</v>
      </c>
      <c r="C8" s="12">
        <v>1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  <c r="I8" s="12">
        <f t="shared" si="3"/>
        <v>0</v>
      </c>
      <c r="J8" s="3"/>
      <c r="K8" s="3"/>
    </row>
    <row r="9" spans="1:12" x14ac:dyDescent="0.25">
      <c r="A9" s="6" t="s">
        <v>60</v>
      </c>
      <c r="B9" s="6" t="s">
        <v>61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  <c r="I9" s="12">
        <f t="shared" si="3"/>
        <v>0</v>
      </c>
      <c r="J9" s="3"/>
      <c r="K9" s="3"/>
    </row>
    <row r="10" spans="1:12" x14ac:dyDescent="0.25">
      <c r="A10" s="6" t="s">
        <v>62</v>
      </c>
      <c r="B10" s="6" t="s">
        <v>54</v>
      </c>
      <c r="C10" s="12">
        <v>1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  <c r="I10" s="12">
        <f t="shared" si="3"/>
        <v>0</v>
      </c>
      <c r="J10" s="3"/>
      <c r="K10" s="3"/>
    </row>
    <row r="11" spans="1:12" x14ac:dyDescent="0.25">
      <c r="A11" s="6" t="s">
        <v>63</v>
      </c>
      <c r="B11" s="6" t="s">
        <v>54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  <c r="I11" s="12">
        <f t="shared" si="3"/>
        <v>0</v>
      </c>
      <c r="J11" s="3"/>
      <c r="K11" s="3"/>
    </row>
    <row r="12" spans="1:12" x14ac:dyDescent="0.25">
      <c r="A12" s="6" t="s">
        <v>64</v>
      </c>
      <c r="B12" s="6" t="s">
        <v>54</v>
      </c>
      <c r="C12" s="12">
        <v>1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  <c r="I12" s="12">
        <f t="shared" si="3"/>
        <v>0</v>
      </c>
      <c r="J12" s="3"/>
      <c r="K12" s="3"/>
    </row>
    <row r="13" spans="1:12" x14ac:dyDescent="0.25">
      <c r="A13" s="6" t="s">
        <v>65</v>
      </c>
      <c r="B13" s="6" t="s">
        <v>54</v>
      </c>
      <c r="C13" s="12">
        <v>3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  <c r="I13" s="12">
        <f t="shared" si="3"/>
        <v>0</v>
      </c>
      <c r="J13" s="3"/>
      <c r="K13" s="3"/>
    </row>
    <row r="14" spans="1:12" x14ac:dyDescent="0.25">
      <c r="A14" s="6" t="s">
        <v>66</v>
      </c>
      <c r="B14" s="6" t="s">
        <v>61</v>
      </c>
      <c r="C14" s="12">
        <v>10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  <c r="I14" s="12">
        <f t="shared" si="3"/>
        <v>0</v>
      </c>
      <c r="J14" s="3"/>
      <c r="K14" s="3"/>
    </row>
    <row r="15" spans="1:12" x14ac:dyDescent="0.25">
      <c r="A15" s="4" t="s">
        <v>67</v>
      </c>
      <c r="B15" s="4" t="s">
        <v>7</v>
      </c>
      <c r="C15" s="11"/>
      <c r="D15" s="11"/>
      <c r="E15" s="11">
        <f>SUM(E6:E14)</f>
        <v>0</v>
      </c>
      <c r="F15" s="11"/>
      <c r="G15" s="11">
        <f>SUM(G6:G14)</f>
        <v>0</v>
      </c>
      <c r="H15" s="11"/>
      <c r="I15" s="11">
        <f>SUM(I6:I14)</f>
        <v>0</v>
      </c>
      <c r="J15" s="3"/>
      <c r="K15" s="3"/>
    </row>
    <row r="16" spans="1:12" x14ac:dyDescent="0.25">
      <c r="A16" s="4" t="s">
        <v>68</v>
      </c>
      <c r="B16" s="4" t="s">
        <v>7</v>
      </c>
      <c r="C16" s="11"/>
      <c r="D16" s="11"/>
      <c r="E16" s="11"/>
      <c r="F16" s="11"/>
      <c r="G16" s="11"/>
      <c r="H16" s="11"/>
      <c r="I16" s="11"/>
      <c r="J16" s="3"/>
      <c r="K16" s="3"/>
    </row>
    <row r="17" spans="1:11" x14ac:dyDescent="0.25">
      <c r="A17" s="6" t="s">
        <v>69</v>
      </c>
      <c r="B17" s="6" t="s">
        <v>54</v>
      </c>
      <c r="C17" s="12">
        <v>1</v>
      </c>
      <c r="D17" s="12"/>
      <c r="E17" s="12">
        <f t="shared" ref="E17:E22" si="4">C17*D17</f>
        <v>0</v>
      </c>
      <c r="F17" s="12"/>
      <c r="G17" s="12">
        <f t="shared" ref="G17:G22" si="5">C17*F17</f>
        <v>0</v>
      </c>
      <c r="H17" s="12">
        <f t="shared" ref="H17:I22" si="6">D17+F17</f>
        <v>0</v>
      </c>
      <c r="I17" s="12">
        <f t="shared" si="6"/>
        <v>0</v>
      </c>
      <c r="J17" s="3"/>
      <c r="K17" s="3"/>
    </row>
    <row r="18" spans="1:11" x14ac:dyDescent="0.25">
      <c r="A18" s="6" t="s">
        <v>58</v>
      </c>
      <c r="B18" s="6" t="s">
        <v>54</v>
      </c>
      <c r="C18" s="12">
        <v>1</v>
      </c>
      <c r="D18" s="12"/>
      <c r="E18" s="12">
        <f t="shared" si="4"/>
        <v>0</v>
      </c>
      <c r="F18" s="12"/>
      <c r="G18" s="12">
        <f t="shared" si="5"/>
        <v>0</v>
      </c>
      <c r="H18" s="12">
        <f t="shared" si="6"/>
        <v>0</v>
      </c>
      <c r="I18" s="12">
        <f t="shared" si="6"/>
        <v>0</v>
      </c>
      <c r="J18" s="3"/>
      <c r="K18" s="3"/>
    </row>
    <row r="19" spans="1:11" x14ac:dyDescent="0.25">
      <c r="A19" s="6" t="s">
        <v>70</v>
      </c>
      <c r="B19" s="6" t="s">
        <v>54</v>
      </c>
      <c r="C19" s="12">
        <v>1</v>
      </c>
      <c r="D19" s="12"/>
      <c r="E19" s="12">
        <f t="shared" si="4"/>
        <v>0</v>
      </c>
      <c r="F19" s="12"/>
      <c r="G19" s="12">
        <f t="shared" si="5"/>
        <v>0</v>
      </c>
      <c r="H19" s="12">
        <f t="shared" si="6"/>
        <v>0</v>
      </c>
      <c r="I19" s="12">
        <f t="shared" si="6"/>
        <v>0</v>
      </c>
      <c r="J19" s="3"/>
      <c r="K19" s="3"/>
    </row>
    <row r="20" spans="1:11" x14ac:dyDescent="0.25">
      <c r="A20" s="6" t="s">
        <v>60</v>
      </c>
      <c r="B20" s="6" t="s">
        <v>61</v>
      </c>
      <c r="C20" s="12">
        <v>1</v>
      </c>
      <c r="D20" s="12"/>
      <c r="E20" s="12">
        <f t="shared" si="4"/>
        <v>0</v>
      </c>
      <c r="F20" s="12"/>
      <c r="G20" s="12">
        <f t="shared" si="5"/>
        <v>0</v>
      </c>
      <c r="H20" s="12">
        <f t="shared" si="6"/>
        <v>0</v>
      </c>
      <c r="I20" s="12">
        <f t="shared" si="6"/>
        <v>0</v>
      </c>
      <c r="J20" s="3"/>
      <c r="K20" s="3"/>
    </row>
    <row r="21" spans="1:11" x14ac:dyDescent="0.25">
      <c r="A21" s="6" t="s">
        <v>65</v>
      </c>
      <c r="B21" s="6" t="s">
        <v>54</v>
      </c>
      <c r="C21" s="12">
        <v>4</v>
      </c>
      <c r="D21" s="12"/>
      <c r="E21" s="12">
        <f t="shared" si="4"/>
        <v>0</v>
      </c>
      <c r="F21" s="12"/>
      <c r="G21" s="12">
        <f t="shared" si="5"/>
        <v>0</v>
      </c>
      <c r="H21" s="12">
        <f t="shared" si="6"/>
        <v>0</v>
      </c>
      <c r="I21" s="12">
        <f t="shared" si="6"/>
        <v>0</v>
      </c>
      <c r="J21" s="3"/>
      <c r="K21" s="3"/>
    </row>
    <row r="22" spans="1:11" x14ac:dyDescent="0.25">
      <c r="A22" s="6" t="s">
        <v>66</v>
      </c>
      <c r="B22" s="6" t="s">
        <v>61</v>
      </c>
      <c r="C22" s="12">
        <v>4</v>
      </c>
      <c r="D22" s="12"/>
      <c r="E22" s="12">
        <f t="shared" si="4"/>
        <v>0</v>
      </c>
      <c r="F22" s="12"/>
      <c r="G22" s="12">
        <f t="shared" si="5"/>
        <v>0</v>
      </c>
      <c r="H22" s="12">
        <f t="shared" si="6"/>
        <v>0</v>
      </c>
      <c r="I22" s="12">
        <f t="shared" si="6"/>
        <v>0</v>
      </c>
      <c r="J22" s="3"/>
      <c r="K22" s="3"/>
    </row>
    <row r="23" spans="1:11" x14ac:dyDescent="0.25">
      <c r="A23" s="4" t="s">
        <v>71</v>
      </c>
      <c r="B23" s="4" t="s">
        <v>7</v>
      </c>
      <c r="C23" s="11"/>
      <c r="D23" s="11"/>
      <c r="E23" s="11">
        <f>SUM(E17:E22)</f>
        <v>0</v>
      </c>
      <c r="F23" s="11"/>
      <c r="G23" s="11">
        <f>SUM(G17:G22)</f>
        <v>0</v>
      </c>
      <c r="H23" s="11"/>
      <c r="I23" s="11">
        <f>SUM(I17:I22)</f>
        <v>0</v>
      </c>
      <c r="J23" s="3"/>
      <c r="K23" s="3"/>
    </row>
    <row r="24" spans="1:11" x14ac:dyDescent="0.25">
      <c r="A24" s="4" t="s">
        <v>72</v>
      </c>
      <c r="B24" s="4" t="s">
        <v>7</v>
      </c>
      <c r="C24" s="11"/>
      <c r="D24" s="11"/>
      <c r="E24" s="11"/>
      <c r="F24" s="11"/>
      <c r="G24" s="11"/>
      <c r="H24" s="11"/>
      <c r="I24" s="11"/>
      <c r="J24" s="3"/>
      <c r="K24" s="3"/>
    </row>
    <row r="25" spans="1:11" x14ac:dyDescent="0.25">
      <c r="A25" s="6" t="s">
        <v>69</v>
      </c>
      <c r="B25" s="6" t="s">
        <v>54</v>
      </c>
      <c r="C25" s="12">
        <v>1</v>
      </c>
      <c r="D25" s="12"/>
      <c r="E25" s="12">
        <f t="shared" ref="E25:E30" si="7">C25*D25</f>
        <v>0</v>
      </c>
      <c r="F25" s="12"/>
      <c r="G25" s="12">
        <f t="shared" ref="G25:G30" si="8">C25*F25</f>
        <v>0</v>
      </c>
      <c r="H25" s="12">
        <f t="shared" ref="H25:I30" si="9">D25+F25</f>
        <v>0</v>
      </c>
      <c r="I25" s="12">
        <f t="shared" si="9"/>
        <v>0</v>
      </c>
      <c r="J25" s="3"/>
      <c r="K25" s="3"/>
    </row>
    <row r="26" spans="1:11" x14ac:dyDescent="0.25">
      <c r="A26" s="6" t="s">
        <v>58</v>
      </c>
      <c r="B26" s="6" t="s">
        <v>54</v>
      </c>
      <c r="C26" s="12">
        <v>1</v>
      </c>
      <c r="D26" s="12"/>
      <c r="E26" s="12">
        <f t="shared" si="7"/>
        <v>0</v>
      </c>
      <c r="F26" s="12"/>
      <c r="G26" s="12">
        <f t="shared" si="8"/>
        <v>0</v>
      </c>
      <c r="H26" s="12">
        <f t="shared" si="9"/>
        <v>0</v>
      </c>
      <c r="I26" s="12">
        <f t="shared" si="9"/>
        <v>0</v>
      </c>
      <c r="J26" s="3"/>
      <c r="K26" s="3"/>
    </row>
    <row r="27" spans="1:11" x14ac:dyDescent="0.25">
      <c r="A27" s="6" t="s">
        <v>70</v>
      </c>
      <c r="B27" s="6" t="s">
        <v>54</v>
      </c>
      <c r="C27" s="12">
        <v>1</v>
      </c>
      <c r="D27" s="12"/>
      <c r="E27" s="12">
        <f t="shared" si="7"/>
        <v>0</v>
      </c>
      <c r="F27" s="12"/>
      <c r="G27" s="12">
        <f t="shared" si="8"/>
        <v>0</v>
      </c>
      <c r="H27" s="12">
        <f t="shared" si="9"/>
        <v>0</v>
      </c>
      <c r="I27" s="12">
        <f t="shared" si="9"/>
        <v>0</v>
      </c>
      <c r="J27" s="3"/>
      <c r="K27" s="3"/>
    </row>
    <row r="28" spans="1:11" x14ac:dyDescent="0.25">
      <c r="A28" s="6" t="s">
        <v>60</v>
      </c>
      <c r="B28" s="6" t="s">
        <v>61</v>
      </c>
      <c r="C28" s="12">
        <v>1</v>
      </c>
      <c r="D28" s="12"/>
      <c r="E28" s="12">
        <f t="shared" si="7"/>
        <v>0</v>
      </c>
      <c r="F28" s="12"/>
      <c r="G28" s="12">
        <f t="shared" si="8"/>
        <v>0</v>
      </c>
      <c r="H28" s="12">
        <f t="shared" si="9"/>
        <v>0</v>
      </c>
      <c r="I28" s="12">
        <f t="shared" si="9"/>
        <v>0</v>
      </c>
      <c r="J28" s="3"/>
      <c r="K28" s="3"/>
    </row>
    <row r="29" spans="1:11" x14ac:dyDescent="0.25">
      <c r="A29" s="6" t="s">
        <v>65</v>
      </c>
      <c r="B29" s="6" t="s">
        <v>54</v>
      </c>
      <c r="C29" s="12">
        <v>4</v>
      </c>
      <c r="D29" s="12"/>
      <c r="E29" s="12">
        <f t="shared" si="7"/>
        <v>0</v>
      </c>
      <c r="F29" s="12"/>
      <c r="G29" s="12">
        <f t="shared" si="8"/>
        <v>0</v>
      </c>
      <c r="H29" s="12">
        <f t="shared" si="9"/>
        <v>0</v>
      </c>
      <c r="I29" s="12">
        <f t="shared" si="9"/>
        <v>0</v>
      </c>
      <c r="J29" s="3"/>
      <c r="K29" s="3"/>
    </row>
    <row r="30" spans="1:11" x14ac:dyDescent="0.25">
      <c r="A30" s="6" t="s">
        <v>66</v>
      </c>
      <c r="B30" s="6" t="s">
        <v>61</v>
      </c>
      <c r="C30" s="12">
        <v>4</v>
      </c>
      <c r="D30" s="12"/>
      <c r="E30" s="12">
        <f t="shared" si="7"/>
        <v>0</v>
      </c>
      <c r="F30" s="12"/>
      <c r="G30" s="12">
        <f t="shared" si="8"/>
        <v>0</v>
      </c>
      <c r="H30" s="12">
        <f t="shared" si="9"/>
        <v>0</v>
      </c>
      <c r="I30" s="12">
        <f t="shared" si="9"/>
        <v>0</v>
      </c>
      <c r="J30" s="3"/>
      <c r="K30" s="3"/>
    </row>
    <row r="31" spans="1:11" x14ac:dyDescent="0.25">
      <c r="A31" s="4" t="s">
        <v>73</v>
      </c>
      <c r="B31" s="4" t="s">
        <v>7</v>
      </c>
      <c r="C31" s="11"/>
      <c r="D31" s="11"/>
      <c r="E31" s="11">
        <f>SUM(E25:E30)</f>
        <v>0</v>
      </c>
      <c r="F31" s="11"/>
      <c r="G31" s="11">
        <f>SUM(G25:G30)</f>
        <v>0</v>
      </c>
      <c r="H31" s="11"/>
      <c r="I31" s="11">
        <f>SUM(I25:I30)</f>
        <v>0</v>
      </c>
      <c r="J31" s="3"/>
      <c r="K31" s="3"/>
    </row>
    <row r="32" spans="1:11" x14ac:dyDescent="0.25">
      <c r="A32" s="4" t="s">
        <v>74</v>
      </c>
      <c r="B32" s="4" t="s">
        <v>7</v>
      </c>
      <c r="C32" s="11"/>
      <c r="D32" s="11"/>
      <c r="E32" s="11"/>
      <c r="F32" s="11"/>
      <c r="G32" s="11"/>
      <c r="H32" s="11"/>
      <c r="I32" s="11"/>
      <c r="J32" s="3"/>
      <c r="K32" s="3"/>
    </row>
    <row r="33" spans="1:11" x14ac:dyDescent="0.25">
      <c r="A33" s="6" t="s">
        <v>75</v>
      </c>
      <c r="B33" s="6" t="s">
        <v>54</v>
      </c>
      <c r="C33" s="12">
        <v>1</v>
      </c>
      <c r="D33" s="12"/>
      <c r="E33" s="12">
        <f t="shared" ref="E33:E39" si="10">C33*D33</f>
        <v>0</v>
      </c>
      <c r="F33" s="12"/>
      <c r="G33" s="12">
        <f t="shared" ref="G33:G39" si="11">C33*F33</f>
        <v>0</v>
      </c>
      <c r="H33" s="12">
        <f t="shared" ref="H33:I39" si="12">D33+F33</f>
        <v>0</v>
      </c>
      <c r="I33" s="12">
        <f t="shared" si="12"/>
        <v>0</v>
      </c>
      <c r="J33" s="3"/>
      <c r="K33" s="3"/>
    </row>
    <row r="34" spans="1:11" x14ac:dyDescent="0.25">
      <c r="A34" s="6" t="s">
        <v>58</v>
      </c>
      <c r="B34" s="6" t="s">
        <v>54</v>
      </c>
      <c r="C34" s="12">
        <v>1</v>
      </c>
      <c r="D34" s="12"/>
      <c r="E34" s="12">
        <f t="shared" si="10"/>
        <v>0</v>
      </c>
      <c r="F34" s="12"/>
      <c r="G34" s="12">
        <f t="shared" si="11"/>
        <v>0</v>
      </c>
      <c r="H34" s="12">
        <f t="shared" si="12"/>
        <v>0</v>
      </c>
      <c r="I34" s="12">
        <f t="shared" si="12"/>
        <v>0</v>
      </c>
      <c r="J34" s="3"/>
      <c r="K34" s="3"/>
    </row>
    <row r="35" spans="1:11" x14ac:dyDescent="0.25">
      <c r="A35" s="6" t="s">
        <v>70</v>
      </c>
      <c r="B35" s="6" t="s">
        <v>54</v>
      </c>
      <c r="C35" s="12">
        <v>1</v>
      </c>
      <c r="D35" s="12"/>
      <c r="E35" s="12">
        <f t="shared" si="10"/>
        <v>0</v>
      </c>
      <c r="F35" s="12"/>
      <c r="G35" s="12">
        <f t="shared" si="11"/>
        <v>0</v>
      </c>
      <c r="H35" s="12">
        <f t="shared" si="12"/>
        <v>0</v>
      </c>
      <c r="I35" s="12">
        <f t="shared" si="12"/>
        <v>0</v>
      </c>
      <c r="J35" s="3"/>
      <c r="K35" s="3"/>
    </row>
    <row r="36" spans="1:11" x14ac:dyDescent="0.25">
      <c r="A36" s="6" t="s">
        <v>60</v>
      </c>
      <c r="B36" s="6" t="s">
        <v>61</v>
      </c>
      <c r="C36" s="12">
        <v>1</v>
      </c>
      <c r="D36" s="12"/>
      <c r="E36" s="12">
        <f t="shared" si="10"/>
        <v>0</v>
      </c>
      <c r="F36" s="12"/>
      <c r="G36" s="12">
        <f t="shared" si="11"/>
        <v>0</v>
      </c>
      <c r="H36" s="12">
        <f t="shared" si="12"/>
        <v>0</v>
      </c>
      <c r="I36" s="12">
        <f t="shared" si="12"/>
        <v>0</v>
      </c>
      <c r="J36" s="3"/>
      <c r="K36" s="3"/>
    </row>
    <row r="37" spans="1:11" x14ac:dyDescent="0.25">
      <c r="A37" s="6" t="s">
        <v>62</v>
      </c>
      <c r="B37" s="6" t="s">
        <v>54</v>
      </c>
      <c r="C37" s="12">
        <v>1</v>
      </c>
      <c r="D37" s="12"/>
      <c r="E37" s="12">
        <f t="shared" si="10"/>
        <v>0</v>
      </c>
      <c r="F37" s="12"/>
      <c r="G37" s="12">
        <f t="shared" si="11"/>
        <v>0</v>
      </c>
      <c r="H37" s="12">
        <f t="shared" si="12"/>
        <v>0</v>
      </c>
      <c r="I37" s="12">
        <f t="shared" si="12"/>
        <v>0</v>
      </c>
      <c r="J37" s="3"/>
      <c r="K37" s="3"/>
    </row>
    <row r="38" spans="1:11" x14ac:dyDescent="0.25">
      <c r="A38" s="6" t="s">
        <v>65</v>
      </c>
      <c r="B38" s="6" t="s">
        <v>54</v>
      </c>
      <c r="C38" s="12">
        <v>3</v>
      </c>
      <c r="D38" s="12"/>
      <c r="E38" s="12">
        <f t="shared" si="10"/>
        <v>0</v>
      </c>
      <c r="F38" s="12"/>
      <c r="G38" s="12">
        <f t="shared" si="11"/>
        <v>0</v>
      </c>
      <c r="H38" s="12">
        <f t="shared" si="12"/>
        <v>0</v>
      </c>
      <c r="I38" s="12">
        <f t="shared" si="12"/>
        <v>0</v>
      </c>
      <c r="J38" s="3"/>
      <c r="K38" s="3"/>
    </row>
    <row r="39" spans="1:11" x14ac:dyDescent="0.25">
      <c r="A39" s="6" t="s">
        <v>66</v>
      </c>
      <c r="B39" s="6" t="s">
        <v>61</v>
      </c>
      <c r="C39" s="12">
        <v>4</v>
      </c>
      <c r="D39" s="12"/>
      <c r="E39" s="12">
        <f t="shared" si="10"/>
        <v>0</v>
      </c>
      <c r="F39" s="12"/>
      <c r="G39" s="12">
        <f t="shared" si="11"/>
        <v>0</v>
      </c>
      <c r="H39" s="12">
        <f t="shared" si="12"/>
        <v>0</v>
      </c>
      <c r="I39" s="12">
        <f t="shared" si="12"/>
        <v>0</v>
      </c>
      <c r="J39" s="3"/>
      <c r="K39" s="3"/>
    </row>
    <row r="40" spans="1:11" x14ac:dyDescent="0.25">
      <c r="A40" s="4" t="s">
        <v>76</v>
      </c>
      <c r="B40" s="4" t="s">
        <v>7</v>
      </c>
      <c r="C40" s="11"/>
      <c r="D40" s="11"/>
      <c r="E40" s="11">
        <f>SUM(E33:E39)</f>
        <v>0</v>
      </c>
      <c r="F40" s="11"/>
      <c r="G40" s="11">
        <f>SUM(G33:G39)</f>
        <v>0</v>
      </c>
      <c r="H40" s="11"/>
      <c r="I40" s="11">
        <f>SUM(I33:I39)</f>
        <v>0</v>
      </c>
      <c r="J40" s="3"/>
      <c r="K40" s="3"/>
    </row>
    <row r="41" spans="1:11" x14ac:dyDescent="0.25">
      <c r="A41" s="4" t="s">
        <v>77</v>
      </c>
      <c r="B41" s="4" t="s">
        <v>7</v>
      </c>
      <c r="C41" s="11"/>
      <c r="D41" s="11"/>
      <c r="E41" s="11"/>
      <c r="F41" s="11"/>
      <c r="G41" s="11"/>
      <c r="H41" s="11"/>
      <c r="I41" s="11"/>
      <c r="J41" s="3"/>
      <c r="K41" s="3"/>
    </row>
    <row r="42" spans="1:11" x14ac:dyDescent="0.25">
      <c r="A42" s="6" t="s">
        <v>52</v>
      </c>
      <c r="B42" s="6" t="s">
        <v>61</v>
      </c>
      <c r="C42" s="12">
        <v>1</v>
      </c>
      <c r="D42" s="12">
        <f>I4</f>
        <v>0</v>
      </c>
      <c r="E42" s="12">
        <f>C42*D42</f>
        <v>0</v>
      </c>
      <c r="F42" s="12"/>
      <c r="G42" s="12">
        <f>C42*F42</f>
        <v>0</v>
      </c>
      <c r="H42" s="12">
        <f t="shared" ref="H42:I45" si="13">D42+F42</f>
        <v>0</v>
      </c>
      <c r="I42" s="12">
        <f t="shared" si="13"/>
        <v>0</v>
      </c>
      <c r="J42" s="3"/>
      <c r="K42" s="3"/>
    </row>
    <row r="43" spans="1:11" x14ac:dyDescent="0.25">
      <c r="A43" s="6" t="s">
        <v>56</v>
      </c>
      <c r="B43" s="6" t="s">
        <v>61</v>
      </c>
      <c r="C43" s="12">
        <v>1</v>
      </c>
      <c r="D43" s="12">
        <f>I15</f>
        <v>0</v>
      </c>
      <c r="E43" s="12">
        <f>C43*D43</f>
        <v>0</v>
      </c>
      <c r="F43" s="12"/>
      <c r="G43" s="12">
        <f>C43*F43</f>
        <v>0</v>
      </c>
      <c r="H43" s="12">
        <f t="shared" si="13"/>
        <v>0</v>
      </c>
      <c r="I43" s="12">
        <f t="shared" si="13"/>
        <v>0</v>
      </c>
      <c r="J43" s="3"/>
      <c r="K43" s="3"/>
    </row>
    <row r="44" spans="1:11" x14ac:dyDescent="0.25">
      <c r="A44" s="6" t="s">
        <v>68</v>
      </c>
      <c r="B44" s="6" t="s">
        <v>61</v>
      </c>
      <c r="C44" s="12">
        <v>1</v>
      </c>
      <c r="D44" s="12">
        <f>I23</f>
        <v>0</v>
      </c>
      <c r="E44" s="12">
        <f>C44*D44</f>
        <v>0</v>
      </c>
      <c r="F44" s="12"/>
      <c r="G44" s="12">
        <f>C44*F44</f>
        <v>0</v>
      </c>
      <c r="H44" s="12">
        <f t="shared" si="13"/>
        <v>0</v>
      </c>
      <c r="I44" s="12">
        <f t="shared" si="13"/>
        <v>0</v>
      </c>
      <c r="J44" s="3"/>
      <c r="K44" s="3"/>
    </row>
    <row r="45" spans="1:11" x14ac:dyDescent="0.25">
      <c r="A45" s="6" t="s">
        <v>72</v>
      </c>
      <c r="B45" s="6" t="s">
        <v>61</v>
      </c>
      <c r="C45" s="12">
        <v>1</v>
      </c>
      <c r="D45" s="12">
        <f>I31</f>
        <v>0</v>
      </c>
      <c r="E45" s="12">
        <f>C45*D45</f>
        <v>0</v>
      </c>
      <c r="F45" s="12"/>
      <c r="G45" s="12">
        <f>C45*F45</f>
        <v>0</v>
      </c>
      <c r="H45" s="12">
        <f t="shared" si="13"/>
        <v>0</v>
      </c>
      <c r="I45" s="12">
        <f t="shared" si="13"/>
        <v>0</v>
      </c>
      <c r="J45" s="3"/>
      <c r="K45" s="3"/>
    </row>
    <row r="46" spans="1:11" x14ac:dyDescent="0.25">
      <c r="A46" s="4" t="s">
        <v>78</v>
      </c>
      <c r="B46" s="4" t="s">
        <v>7</v>
      </c>
      <c r="C46" s="11"/>
      <c r="D46" s="11"/>
      <c r="E46" s="11">
        <f>SUM(E42:E45)</f>
        <v>0</v>
      </c>
      <c r="F46" s="11"/>
      <c r="G46" s="11">
        <f>SUM(G42:G45)</f>
        <v>0</v>
      </c>
      <c r="H46" s="11"/>
      <c r="I46" s="11">
        <f>SUM(I42:I45)</f>
        <v>0</v>
      </c>
      <c r="J46" s="3"/>
      <c r="K46" s="3"/>
    </row>
    <row r="47" spans="1:11" x14ac:dyDescent="0.25">
      <c r="A47" s="4" t="s">
        <v>79</v>
      </c>
      <c r="B47" s="4" t="s">
        <v>7</v>
      </c>
      <c r="C47" s="11"/>
      <c r="D47" s="11"/>
      <c r="E47" s="11"/>
      <c r="F47" s="11"/>
      <c r="G47" s="11"/>
      <c r="H47" s="11"/>
      <c r="I47" s="11"/>
      <c r="J47" s="3"/>
      <c r="K47" s="3"/>
    </row>
    <row r="48" spans="1:11" x14ac:dyDescent="0.25">
      <c r="A48" s="13" t="s">
        <v>80</v>
      </c>
      <c r="B48" s="13" t="s">
        <v>7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 x14ac:dyDescent="0.25">
      <c r="A49" s="6" t="s">
        <v>81</v>
      </c>
      <c r="B49" s="6" t="s">
        <v>61</v>
      </c>
      <c r="C49" s="12">
        <v>4</v>
      </c>
      <c r="D49" s="12"/>
      <c r="E49" s="12">
        <f>C49*D49</f>
        <v>0</v>
      </c>
      <c r="F49" s="12"/>
      <c r="G49" s="12">
        <f>C49*F49</f>
        <v>0</v>
      </c>
      <c r="H49" s="12">
        <f>D49+F49</f>
        <v>0</v>
      </c>
      <c r="I49" s="12">
        <f>E49+G49</f>
        <v>0</v>
      </c>
      <c r="J49" s="3"/>
      <c r="K49" s="3"/>
    </row>
    <row r="50" spans="1:11" x14ac:dyDescent="0.25">
      <c r="A50" s="13" t="s">
        <v>82</v>
      </c>
      <c r="B50" s="13" t="s">
        <v>7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 x14ac:dyDescent="0.25">
      <c r="A51" s="6" t="s">
        <v>83</v>
      </c>
      <c r="B51" s="6" t="s">
        <v>61</v>
      </c>
      <c r="C51" s="12">
        <v>23</v>
      </c>
      <c r="D51" s="12"/>
      <c r="E51" s="12">
        <f>C51*D51</f>
        <v>0</v>
      </c>
      <c r="F51" s="12"/>
      <c r="G51" s="12">
        <f>C51*F51</f>
        <v>0</v>
      </c>
      <c r="H51" s="12">
        <f>D51+F51</f>
        <v>0</v>
      </c>
      <c r="I51" s="12">
        <f>E51+G51</f>
        <v>0</v>
      </c>
      <c r="J51" s="3"/>
      <c r="K51" s="3"/>
    </row>
    <row r="52" spans="1:11" x14ac:dyDescent="0.25">
      <c r="A52" s="6" t="s">
        <v>84</v>
      </c>
      <c r="B52" s="6" t="s">
        <v>61</v>
      </c>
      <c r="C52" s="12">
        <v>25</v>
      </c>
      <c r="D52" s="12"/>
      <c r="E52" s="12">
        <f>C52*D52</f>
        <v>0</v>
      </c>
      <c r="F52" s="12"/>
      <c r="G52" s="12">
        <f>C52*F52</f>
        <v>0</v>
      </c>
      <c r="H52" s="12">
        <f>D52+F52</f>
        <v>0</v>
      </c>
      <c r="I52" s="12">
        <f>E52+G52</f>
        <v>0</v>
      </c>
      <c r="J52" s="3"/>
      <c r="K52" s="3"/>
    </row>
    <row r="53" spans="1:11" x14ac:dyDescent="0.25">
      <c r="A53" s="13" t="s">
        <v>85</v>
      </c>
      <c r="B53" s="13" t="s">
        <v>7</v>
      </c>
      <c r="C53" s="14"/>
      <c r="D53" s="14"/>
      <c r="E53" s="14"/>
      <c r="F53" s="14"/>
      <c r="G53" s="14"/>
      <c r="H53" s="14"/>
      <c r="I53" s="14"/>
      <c r="J53" s="3"/>
      <c r="K53" s="3"/>
    </row>
    <row r="54" spans="1:11" x14ac:dyDescent="0.25">
      <c r="A54" s="6" t="s">
        <v>86</v>
      </c>
      <c r="B54" s="6" t="s">
        <v>87</v>
      </c>
      <c r="C54" s="12">
        <v>15</v>
      </c>
      <c r="D54" s="12"/>
      <c r="E54" s="12">
        <f>C54*D54</f>
        <v>0</v>
      </c>
      <c r="F54" s="12"/>
      <c r="G54" s="12">
        <f>C54*F54</f>
        <v>0</v>
      </c>
      <c r="H54" s="12">
        <f>D54+F54</f>
        <v>0</v>
      </c>
      <c r="I54" s="12">
        <f>E54+G54</f>
        <v>0</v>
      </c>
      <c r="J54" s="3"/>
      <c r="K54" s="3"/>
    </row>
    <row r="55" spans="1:11" x14ac:dyDescent="0.25">
      <c r="A55" s="6" t="s">
        <v>88</v>
      </c>
      <c r="B55" s="6" t="s">
        <v>87</v>
      </c>
      <c r="C55" s="12">
        <v>25</v>
      </c>
      <c r="D55" s="12"/>
      <c r="E55" s="12">
        <f>C55*D55</f>
        <v>0</v>
      </c>
      <c r="F55" s="12"/>
      <c r="G55" s="12">
        <f>C55*F55</f>
        <v>0</v>
      </c>
      <c r="H55" s="12">
        <f>D55+F55</f>
        <v>0</v>
      </c>
      <c r="I55" s="12">
        <f>E55+G55</f>
        <v>0</v>
      </c>
      <c r="J55" s="3"/>
      <c r="K55" s="3"/>
    </row>
    <row r="56" spans="1:11" x14ac:dyDescent="0.25">
      <c r="A56" s="13" t="s">
        <v>89</v>
      </c>
      <c r="B56" s="13" t="s">
        <v>7</v>
      </c>
      <c r="C56" s="14"/>
      <c r="D56" s="14"/>
      <c r="E56" s="14"/>
      <c r="F56" s="14"/>
      <c r="G56" s="14"/>
      <c r="H56" s="14"/>
      <c r="I56" s="14"/>
      <c r="J56" s="3"/>
      <c r="K56" s="3"/>
    </row>
    <row r="57" spans="1:11" x14ac:dyDescent="0.25">
      <c r="A57" s="6" t="s">
        <v>90</v>
      </c>
      <c r="B57" s="6" t="s">
        <v>87</v>
      </c>
      <c r="C57" s="12">
        <v>50</v>
      </c>
      <c r="D57" s="12"/>
      <c r="E57" s="12">
        <f>C57*D57</f>
        <v>0</v>
      </c>
      <c r="F57" s="12"/>
      <c r="G57" s="12">
        <f>C57*F57</f>
        <v>0</v>
      </c>
      <c r="H57" s="12">
        <f>D57+F57</f>
        <v>0</v>
      </c>
      <c r="I57" s="12">
        <f>E57+G57</f>
        <v>0</v>
      </c>
      <c r="J57" s="3"/>
      <c r="K57" s="3"/>
    </row>
    <row r="58" spans="1:11" x14ac:dyDescent="0.25">
      <c r="A58" s="13" t="s">
        <v>91</v>
      </c>
      <c r="B58" s="13" t="s">
        <v>7</v>
      </c>
      <c r="C58" s="14"/>
      <c r="D58" s="14"/>
      <c r="E58" s="14"/>
      <c r="F58" s="14"/>
      <c r="G58" s="14"/>
      <c r="H58" s="14"/>
      <c r="I58" s="14"/>
      <c r="J58" s="3"/>
      <c r="K58" s="3"/>
    </row>
    <row r="59" spans="1:11" x14ac:dyDescent="0.25">
      <c r="A59" s="6" t="s">
        <v>92</v>
      </c>
      <c r="B59" s="6" t="s">
        <v>87</v>
      </c>
      <c r="C59" s="12">
        <v>90</v>
      </c>
      <c r="D59" s="12"/>
      <c r="E59" s="12">
        <f>C59*D59</f>
        <v>0</v>
      </c>
      <c r="F59" s="12"/>
      <c r="G59" s="12">
        <f>C59*F59</f>
        <v>0</v>
      </c>
      <c r="H59" s="12">
        <f>D59+F59</f>
        <v>0</v>
      </c>
      <c r="I59" s="12">
        <f>E59+G59</f>
        <v>0</v>
      </c>
      <c r="J59" s="3"/>
      <c r="K59" s="3"/>
    </row>
    <row r="60" spans="1:11" x14ac:dyDescent="0.25">
      <c r="A60" s="13" t="s">
        <v>93</v>
      </c>
      <c r="B60" s="13" t="s">
        <v>7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 x14ac:dyDescent="0.25">
      <c r="A61" s="6" t="s">
        <v>94</v>
      </c>
      <c r="B61" s="6" t="s">
        <v>87</v>
      </c>
      <c r="C61" s="12">
        <v>25</v>
      </c>
      <c r="D61" s="12"/>
      <c r="E61" s="12">
        <f t="shared" ref="E61:E67" si="14">C61*D61</f>
        <v>0</v>
      </c>
      <c r="F61" s="12"/>
      <c r="G61" s="12">
        <f t="shared" ref="G61:G67" si="15">C61*F61</f>
        <v>0</v>
      </c>
      <c r="H61" s="12">
        <f t="shared" ref="H61:I67" si="16">D61+F61</f>
        <v>0</v>
      </c>
      <c r="I61" s="12">
        <f t="shared" si="16"/>
        <v>0</v>
      </c>
      <c r="J61" s="3"/>
      <c r="K61" s="3"/>
    </row>
    <row r="62" spans="1:11" x14ac:dyDescent="0.25">
      <c r="A62" s="6" t="s">
        <v>95</v>
      </c>
      <c r="B62" s="6" t="s">
        <v>87</v>
      </c>
      <c r="C62" s="12">
        <v>110</v>
      </c>
      <c r="D62" s="12"/>
      <c r="E62" s="12">
        <f t="shared" si="14"/>
        <v>0</v>
      </c>
      <c r="F62" s="12"/>
      <c r="G62" s="12">
        <f t="shared" si="15"/>
        <v>0</v>
      </c>
      <c r="H62" s="12">
        <f t="shared" si="16"/>
        <v>0</v>
      </c>
      <c r="I62" s="12">
        <f t="shared" si="16"/>
        <v>0</v>
      </c>
      <c r="J62" s="3"/>
      <c r="K62" s="3"/>
    </row>
    <row r="63" spans="1:11" x14ac:dyDescent="0.25">
      <c r="A63" s="6" t="s">
        <v>96</v>
      </c>
      <c r="B63" s="6" t="s">
        <v>87</v>
      </c>
      <c r="C63" s="12">
        <v>40</v>
      </c>
      <c r="D63" s="12"/>
      <c r="E63" s="12">
        <f t="shared" si="14"/>
        <v>0</v>
      </c>
      <c r="F63" s="12"/>
      <c r="G63" s="12">
        <f t="shared" si="15"/>
        <v>0</v>
      </c>
      <c r="H63" s="12">
        <f t="shared" si="16"/>
        <v>0</v>
      </c>
      <c r="I63" s="12">
        <f t="shared" si="16"/>
        <v>0</v>
      </c>
      <c r="J63" s="3"/>
      <c r="K63" s="3"/>
    </row>
    <row r="64" spans="1:11" x14ac:dyDescent="0.25">
      <c r="A64" s="6" t="s">
        <v>97</v>
      </c>
      <c r="B64" s="6" t="s">
        <v>87</v>
      </c>
      <c r="C64" s="12">
        <v>30</v>
      </c>
      <c r="D64" s="12"/>
      <c r="E64" s="12">
        <f t="shared" si="14"/>
        <v>0</v>
      </c>
      <c r="F64" s="12"/>
      <c r="G64" s="12">
        <f t="shared" si="15"/>
        <v>0</v>
      </c>
      <c r="H64" s="12">
        <f t="shared" si="16"/>
        <v>0</v>
      </c>
      <c r="I64" s="12">
        <f t="shared" si="16"/>
        <v>0</v>
      </c>
      <c r="J64" s="3"/>
      <c r="K64" s="3"/>
    </row>
    <row r="65" spans="1:11" x14ac:dyDescent="0.25">
      <c r="A65" s="6" t="s">
        <v>98</v>
      </c>
      <c r="B65" s="6" t="s">
        <v>87</v>
      </c>
      <c r="C65" s="12">
        <v>25</v>
      </c>
      <c r="D65" s="12"/>
      <c r="E65" s="12">
        <f t="shared" si="14"/>
        <v>0</v>
      </c>
      <c r="F65" s="12"/>
      <c r="G65" s="12">
        <f t="shared" si="15"/>
        <v>0</v>
      </c>
      <c r="H65" s="12">
        <f t="shared" si="16"/>
        <v>0</v>
      </c>
      <c r="I65" s="12">
        <f t="shared" si="16"/>
        <v>0</v>
      </c>
      <c r="J65" s="3"/>
      <c r="K65" s="3"/>
    </row>
    <row r="66" spans="1:11" x14ac:dyDescent="0.25">
      <c r="A66" s="6" t="s">
        <v>99</v>
      </c>
      <c r="B66" s="6" t="s">
        <v>87</v>
      </c>
      <c r="C66" s="12">
        <v>85</v>
      </c>
      <c r="D66" s="12"/>
      <c r="E66" s="12">
        <f t="shared" si="14"/>
        <v>0</v>
      </c>
      <c r="F66" s="12"/>
      <c r="G66" s="12">
        <f t="shared" si="15"/>
        <v>0</v>
      </c>
      <c r="H66" s="12">
        <f t="shared" si="16"/>
        <v>0</v>
      </c>
      <c r="I66" s="12">
        <f t="shared" si="16"/>
        <v>0</v>
      </c>
      <c r="J66" s="3"/>
      <c r="K66" s="3"/>
    </row>
    <row r="67" spans="1:11" x14ac:dyDescent="0.25">
      <c r="A67" s="6" t="s">
        <v>100</v>
      </c>
      <c r="B67" s="6" t="s">
        <v>87</v>
      </c>
      <c r="C67" s="12">
        <v>100</v>
      </c>
      <c r="D67" s="12"/>
      <c r="E67" s="12">
        <f t="shared" si="14"/>
        <v>0</v>
      </c>
      <c r="F67" s="12"/>
      <c r="G67" s="12">
        <f t="shared" si="15"/>
        <v>0</v>
      </c>
      <c r="H67" s="12">
        <f t="shared" si="16"/>
        <v>0</v>
      </c>
      <c r="I67" s="12">
        <f t="shared" si="16"/>
        <v>0</v>
      </c>
      <c r="J67" s="3"/>
      <c r="K67" s="3"/>
    </row>
    <row r="68" spans="1:11" x14ac:dyDescent="0.25">
      <c r="A68" s="13" t="s">
        <v>101</v>
      </c>
      <c r="B68" s="13" t="s">
        <v>7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 x14ac:dyDescent="0.25">
      <c r="A69" s="13" t="s">
        <v>102</v>
      </c>
      <c r="B69" s="13" t="s">
        <v>7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 x14ac:dyDescent="0.25">
      <c r="A70" s="6" t="s">
        <v>103</v>
      </c>
      <c r="B70" s="6" t="s">
        <v>61</v>
      </c>
      <c r="C70" s="12">
        <v>9</v>
      </c>
      <c r="D70" s="12"/>
      <c r="E70" s="12">
        <f>C70*D70</f>
        <v>0</v>
      </c>
      <c r="F70" s="12"/>
      <c r="G70" s="12">
        <f>C70*F70</f>
        <v>0</v>
      </c>
      <c r="H70" s="12">
        <f t="shared" ref="H70:I72" si="17">D70+F70</f>
        <v>0</v>
      </c>
      <c r="I70" s="12">
        <f t="shared" si="17"/>
        <v>0</v>
      </c>
      <c r="J70" s="3"/>
      <c r="K70" s="3"/>
    </row>
    <row r="71" spans="1:11" x14ac:dyDescent="0.25">
      <c r="A71" s="6" t="s">
        <v>104</v>
      </c>
      <c r="B71" s="6" t="s">
        <v>61</v>
      </c>
      <c r="C71" s="12">
        <v>6</v>
      </c>
      <c r="D71" s="12"/>
      <c r="E71" s="12">
        <f>C71*D71</f>
        <v>0</v>
      </c>
      <c r="F71" s="12"/>
      <c r="G71" s="12">
        <f>C71*F71</f>
        <v>0</v>
      </c>
      <c r="H71" s="12">
        <f t="shared" si="17"/>
        <v>0</v>
      </c>
      <c r="I71" s="12">
        <f t="shared" si="17"/>
        <v>0</v>
      </c>
      <c r="J71" s="3"/>
      <c r="K71" s="3"/>
    </row>
    <row r="72" spans="1:11" x14ac:dyDescent="0.25">
      <c r="A72" s="6" t="s">
        <v>105</v>
      </c>
      <c r="B72" s="6" t="s">
        <v>61</v>
      </c>
      <c r="C72" s="12">
        <v>1</v>
      </c>
      <c r="D72" s="12"/>
      <c r="E72" s="12">
        <f>C72*D72</f>
        <v>0</v>
      </c>
      <c r="F72" s="12"/>
      <c r="G72" s="12">
        <f>C72*F72</f>
        <v>0</v>
      </c>
      <c r="H72" s="12">
        <f t="shared" si="17"/>
        <v>0</v>
      </c>
      <c r="I72" s="12">
        <f t="shared" si="17"/>
        <v>0</v>
      </c>
      <c r="J72" s="3"/>
      <c r="K72" s="3"/>
    </row>
    <row r="73" spans="1:11" x14ac:dyDescent="0.25">
      <c r="A73" s="13" t="s">
        <v>106</v>
      </c>
      <c r="B73" s="13" t="s">
        <v>7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 x14ac:dyDescent="0.25">
      <c r="A74" s="6" t="s">
        <v>107</v>
      </c>
      <c r="B74" s="6" t="s">
        <v>61</v>
      </c>
      <c r="C74" s="12">
        <v>5</v>
      </c>
      <c r="D74" s="12"/>
      <c r="E74" s="12">
        <f>C74*D74</f>
        <v>0</v>
      </c>
      <c r="F74" s="12"/>
      <c r="G74" s="12">
        <f>C74*F74</f>
        <v>0</v>
      </c>
      <c r="H74" s="12">
        <f t="shared" ref="H74:I76" si="18">D74+F74</f>
        <v>0</v>
      </c>
      <c r="I74" s="12">
        <f t="shared" si="18"/>
        <v>0</v>
      </c>
      <c r="J74" s="3"/>
      <c r="K74" s="3"/>
    </row>
    <row r="75" spans="1:11" x14ac:dyDescent="0.25">
      <c r="A75" s="6" t="s">
        <v>108</v>
      </c>
      <c r="B75" s="6" t="s">
        <v>61</v>
      </c>
      <c r="C75" s="12">
        <v>5</v>
      </c>
      <c r="D75" s="12"/>
      <c r="E75" s="12">
        <f>C75*D75</f>
        <v>0</v>
      </c>
      <c r="F75" s="12"/>
      <c r="G75" s="12">
        <f>C75*F75</f>
        <v>0</v>
      </c>
      <c r="H75" s="12">
        <f t="shared" si="18"/>
        <v>0</v>
      </c>
      <c r="I75" s="12">
        <f t="shared" si="18"/>
        <v>0</v>
      </c>
      <c r="J75" s="3"/>
      <c r="K75" s="3"/>
    </row>
    <row r="76" spans="1:11" x14ac:dyDescent="0.25">
      <c r="A76" s="6" t="s">
        <v>109</v>
      </c>
      <c r="B76" s="6" t="s">
        <v>61</v>
      </c>
      <c r="C76" s="12">
        <v>5</v>
      </c>
      <c r="D76" s="12"/>
      <c r="E76" s="12">
        <f>C76*D76</f>
        <v>0</v>
      </c>
      <c r="F76" s="12"/>
      <c r="G76" s="12">
        <f>C76*F76</f>
        <v>0</v>
      </c>
      <c r="H76" s="12">
        <f t="shared" si="18"/>
        <v>0</v>
      </c>
      <c r="I76" s="12">
        <f t="shared" si="18"/>
        <v>0</v>
      </c>
      <c r="J76" s="3"/>
      <c r="K76" s="3"/>
    </row>
    <row r="77" spans="1:11" x14ac:dyDescent="0.25">
      <c r="A77" s="13" t="s">
        <v>110</v>
      </c>
      <c r="B77" s="13" t="s">
        <v>7</v>
      </c>
      <c r="C77" s="14"/>
      <c r="D77" s="14"/>
      <c r="E77" s="14"/>
      <c r="F77" s="14"/>
      <c r="G77" s="14"/>
      <c r="H77" s="14"/>
      <c r="I77" s="14"/>
      <c r="J77" s="3"/>
      <c r="K77" s="3"/>
    </row>
    <row r="78" spans="1:11" x14ac:dyDescent="0.25">
      <c r="A78" s="6" t="s">
        <v>111</v>
      </c>
      <c r="B78" s="6" t="s">
        <v>61</v>
      </c>
      <c r="C78" s="12">
        <v>1</v>
      </c>
      <c r="D78" s="12"/>
      <c r="E78" s="12">
        <f>C78*D78</f>
        <v>0</v>
      </c>
      <c r="F78" s="12"/>
      <c r="G78" s="12">
        <f>C78*F78</f>
        <v>0</v>
      </c>
      <c r="H78" s="12">
        <f>D78+F78</f>
        <v>0</v>
      </c>
      <c r="I78" s="12">
        <f>E78+G78</f>
        <v>0</v>
      </c>
      <c r="J78" s="3"/>
      <c r="K78" s="3"/>
    </row>
    <row r="79" spans="1:11" x14ac:dyDescent="0.25">
      <c r="A79" s="6" t="s">
        <v>112</v>
      </c>
      <c r="B79" s="6" t="s">
        <v>61</v>
      </c>
      <c r="C79" s="12">
        <v>1</v>
      </c>
      <c r="D79" s="12"/>
      <c r="E79" s="12">
        <f>C79*D79</f>
        <v>0</v>
      </c>
      <c r="F79" s="12"/>
      <c r="G79" s="12">
        <f>C79*F79</f>
        <v>0</v>
      </c>
      <c r="H79" s="12">
        <f>D79+F79</f>
        <v>0</v>
      </c>
      <c r="I79" s="12">
        <f>E79+G79</f>
        <v>0</v>
      </c>
      <c r="J79" s="3"/>
      <c r="K79" s="3"/>
    </row>
    <row r="80" spans="1:11" x14ac:dyDescent="0.25">
      <c r="A80" s="13" t="s">
        <v>113</v>
      </c>
      <c r="B80" s="13" t="s">
        <v>7</v>
      </c>
      <c r="C80" s="14"/>
      <c r="D80" s="14"/>
      <c r="E80" s="14"/>
      <c r="F80" s="14"/>
      <c r="G80" s="14"/>
      <c r="H80" s="14"/>
      <c r="I80" s="14"/>
      <c r="J80" s="3"/>
      <c r="K80" s="3"/>
    </row>
    <row r="81" spans="1:11" x14ac:dyDescent="0.25">
      <c r="A81" s="6" t="s">
        <v>114</v>
      </c>
      <c r="B81" s="6" t="s">
        <v>61</v>
      </c>
      <c r="C81" s="12">
        <v>15</v>
      </c>
      <c r="D81" s="12"/>
      <c r="E81" s="12">
        <f>C81*D81</f>
        <v>0</v>
      </c>
      <c r="F81" s="12"/>
      <c r="G81" s="12">
        <f>C81*F81</f>
        <v>0</v>
      </c>
      <c r="H81" s="12">
        <f>D81+F81</f>
        <v>0</v>
      </c>
      <c r="I81" s="12">
        <f>E81+G81</f>
        <v>0</v>
      </c>
      <c r="J81" s="3"/>
      <c r="K81" s="3"/>
    </row>
    <row r="82" spans="1:11" x14ac:dyDescent="0.25">
      <c r="A82" s="13" t="s">
        <v>115</v>
      </c>
      <c r="B82" s="13" t="s">
        <v>7</v>
      </c>
      <c r="C82" s="14"/>
      <c r="D82" s="14"/>
      <c r="E82" s="14"/>
      <c r="F82" s="14"/>
      <c r="G82" s="14"/>
      <c r="H82" s="14"/>
      <c r="I82" s="14"/>
      <c r="J82" s="3"/>
      <c r="K82" s="3"/>
    </row>
    <row r="83" spans="1:11" x14ac:dyDescent="0.25">
      <c r="A83" s="6" t="s">
        <v>116</v>
      </c>
      <c r="B83" s="6" t="s">
        <v>61</v>
      </c>
      <c r="C83" s="12">
        <v>8</v>
      </c>
      <c r="D83" s="12"/>
      <c r="E83" s="12">
        <f>C83*D83</f>
        <v>0</v>
      </c>
      <c r="F83" s="12"/>
      <c r="G83" s="12">
        <f>C83*F83</f>
        <v>0</v>
      </c>
      <c r="H83" s="12">
        <f>D83+F83</f>
        <v>0</v>
      </c>
      <c r="I83" s="12">
        <f>E83+G83</f>
        <v>0</v>
      </c>
      <c r="J83" s="3"/>
      <c r="K83" s="3"/>
    </row>
    <row r="84" spans="1:11" x14ac:dyDescent="0.25">
      <c r="A84" s="13" t="s">
        <v>117</v>
      </c>
      <c r="B84" s="13" t="s">
        <v>7</v>
      </c>
      <c r="C84" s="14"/>
      <c r="D84" s="14"/>
      <c r="E84" s="14"/>
      <c r="F84" s="14"/>
      <c r="G84" s="14"/>
      <c r="H84" s="14"/>
      <c r="I84" s="14"/>
      <c r="J84" s="3"/>
      <c r="K84" s="3"/>
    </row>
    <row r="85" spans="1:11" x14ac:dyDescent="0.25">
      <c r="A85" s="6" t="s">
        <v>118</v>
      </c>
      <c r="B85" s="6" t="s">
        <v>61</v>
      </c>
      <c r="C85" s="12">
        <v>1</v>
      </c>
      <c r="D85" s="12"/>
      <c r="E85" s="12">
        <f>C85*D85</f>
        <v>0</v>
      </c>
      <c r="F85" s="12"/>
      <c r="G85" s="12">
        <f>C85*F85</f>
        <v>0</v>
      </c>
      <c r="H85" s="12">
        <f>D85+F85</f>
        <v>0</v>
      </c>
      <c r="I85" s="12">
        <f>E85+G85</f>
        <v>0</v>
      </c>
      <c r="J85" s="3"/>
      <c r="K85" s="3"/>
    </row>
    <row r="86" spans="1:11" x14ac:dyDescent="0.25">
      <c r="A86" s="13" t="s">
        <v>119</v>
      </c>
      <c r="B86" s="13" t="s">
        <v>7</v>
      </c>
      <c r="C86" s="14"/>
      <c r="D86" s="14"/>
      <c r="E86" s="14"/>
      <c r="F86" s="14"/>
      <c r="G86" s="14"/>
      <c r="H86" s="14"/>
      <c r="I86" s="14"/>
      <c r="J86" s="3"/>
      <c r="K86" s="3"/>
    </row>
    <row r="87" spans="1:11" x14ac:dyDescent="0.25">
      <c r="A87" s="6" t="s">
        <v>120</v>
      </c>
      <c r="B87" s="6" t="s">
        <v>61</v>
      </c>
      <c r="C87" s="12">
        <v>23</v>
      </c>
      <c r="D87" s="12"/>
      <c r="E87" s="12">
        <f>C87*D87</f>
        <v>0</v>
      </c>
      <c r="F87" s="12"/>
      <c r="G87" s="12">
        <f>C87*F87</f>
        <v>0</v>
      </c>
      <c r="H87" s="12">
        <f>D87+F87</f>
        <v>0</v>
      </c>
      <c r="I87" s="12">
        <f>E87+G87</f>
        <v>0</v>
      </c>
      <c r="J87" s="3"/>
      <c r="K87" s="3"/>
    </row>
    <row r="88" spans="1:11" x14ac:dyDescent="0.25">
      <c r="A88" s="13" t="s">
        <v>121</v>
      </c>
      <c r="B88" s="13" t="s">
        <v>7</v>
      </c>
      <c r="C88" s="14"/>
      <c r="D88" s="14"/>
      <c r="E88" s="14"/>
      <c r="F88" s="14"/>
      <c r="G88" s="14"/>
      <c r="H88" s="14"/>
      <c r="I88" s="14"/>
      <c r="J88" s="3"/>
      <c r="K88" s="3"/>
    </row>
    <row r="89" spans="1:11" x14ac:dyDescent="0.25">
      <c r="A89" s="6" t="s">
        <v>122</v>
      </c>
      <c r="B89" s="6" t="s">
        <v>61</v>
      </c>
      <c r="C89" s="12">
        <v>1</v>
      </c>
      <c r="D89" s="12"/>
      <c r="E89" s="12">
        <f>C89*D89</f>
        <v>0</v>
      </c>
      <c r="F89" s="12"/>
      <c r="G89" s="12">
        <f>C89*F89</f>
        <v>0</v>
      </c>
      <c r="H89" s="12">
        <f>D89+F89</f>
        <v>0</v>
      </c>
      <c r="I89" s="12">
        <f>E89+G89</f>
        <v>0</v>
      </c>
      <c r="J89" s="3"/>
      <c r="K89" s="3"/>
    </row>
    <row r="90" spans="1:11" x14ac:dyDescent="0.25">
      <c r="A90" s="13" t="s">
        <v>123</v>
      </c>
      <c r="B90" s="13" t="s">
        <v>7</v>
      </c>
      <c r="C90" s="14"/>
      <c r="D90" s="14"/>
      <c r="E90" s="14"/>
      <c r="F90" s="14"/>
      <c r="G90" s="14"/>
      <c r="H90" s="14"/>
      <c r="I90" s="14"/>
      <c r="J90" s="3"/>
      <c r="K90" s="3"/>
    </row>
    <row r="91" spans="1:11" x14ac:dyDescent="0.25">
      <c r="A91" s="6" t="s">
        <v>124</v>
      </c>
      <c r="B91" s="6" t="s">
        <v>61</v>
      </c>
      <c r="C91" s="12">
        <v>11</v>
      </c>
      <c r="D91" s="12"/>
      <c r="E91" s="12">
        <f>C91*D91</f>
        <v>0</v>
      </c>
      <c r="F91" s="12"/>
      <c r="G91" s="12">
        <f>C91*F91</f>
        <v>0</v>
      </c>
      <c r="H91" s="12">
        <f t="shared" ref="H91:I93" si="19">D91+F91</f>
        <v>0</v>
      </c>
      <c r="I91" s="12">
        <f t="shared" si="19"/>
        <v>0</v>
      </c>
      <c r="J91" s="3"/>
      <c r="K91" s="3"/>
    </row>
    <row r="92" spans="1:11" x14ac:dyDescent="0.25">
      <c r="A92" s="6" t="s">
        <v>125</v>
      </c>
      <c r="B92" s="6" t="s">
        <v>61</v>
      </c>
      <c r="C92" s="12">
        <v>4</v>
      </c>
      <c r="D92" s="12"/>
      <c r="E92" s="12">
        <f>C92*D92</f>
        <v>0</v>
      </c>
      <c r="F92" s="12"/>
      <c r="G92" s="12">
        <f>C92*F92</f>
        <v>0</v>
      </c>
      <c r="H92" s="12">
        <f t="shared" si="19"/>
        <v>0</v>
      </c>
      <c r="I92" s="12">
        <f t="shared" si="19"/>
        <v>0</v>
      </c>
      <c r="J92" s="3"/>
      <c r="K92" s="3"/>
    </row>
    <row r="93" spans="1:11" x14ac:dyDescent="0.25">
      <c r="A93" s="6" t="s">
        <v>126</v>
      </c>
      <c r="B93" s="6" t="s">
        <v>61</v>
      </c>
      <c r="C93" s="12">
        <v>5</v>
      </c>
      <c r="D93" s="12"/>
      <c r="E93" s="12">
        <f>C93*D93</f>
        <v>0</v>
      </c>
      <c r="F93" s="12"/>
      <c r="G93" s="12">
        <f>C93*F93</f>
        <v>0</v>
      </c>
      <c r="H93" s="12">
        <f t="shared" si="19"/>
        <v>0</v>
      </c>
      <c r="I93" s="12">
        <f t="shared" si="19"/>
        <v>0</v>
      </c>
      <c r="J93" s="3"/>
      <c r="K93" s="3"/>
    </row>
    <row r="94" spans="1:11" x14ac:dyDescent="0.25">
      <c r="A94" s="13" t="s">
        <v>127</v>
      </c>
      <c r="B94" s="13" t="s">
        <v>7</v>
      </c>
      <c r="C94" s="14"/>
      <c r="D94" s="14"/>
      <c r="E94" s="14"/>
      <c r="F94" s="14"/>
      <c r="G94" s="14"/>
      <c r="H94" s="14"/>
      <c r="I94" s="14"/>
      <c r="J94" s="3"/>
      <c r="K94" s="3"/>
    </row>
    <row r="95" spans="1:11" x14ac:dyDescent="0.25">
      <c r="A95" s="6" t="s">
        <v>128</v>
      </c>
      <c r="B95" s="6" t="s">
        <v>87</v>
      </c>
      <c r="C95" s="12">
        <v>10</v>
      </c>
      <c r="D95" s="12"/>
      <c r="E95" s="12">
        <f>C95*D95</f>
        <v>0</v>
      </c>
      <c r="F95" s="12"/>
      <c r="G95" s="12">
        <f>C95*F95</f>
        <v>0</v>
      </c>
      <c r="H95" s="12">
        <f>D95+F95</f>
        <v>0</v>
      </c>
      <c r="I95" s="12">
        <f>E95+G95</f>
        <v>0</v>
      </c>
      <c r="J95" s="3"/>
      <c r="K95" s="3"/>
    </row>
    <row r="96" spans="1:11" x14ac:dyDescent="0.25">
      <c r="A96" s="6" t="s">
        <v>129</v>
      </c>
      <c r="B96" s="6" t="s">
        <v>87</v>
      </c>
      <c r="C96" s="12">
        <v>35</v>
      </c>
      <c r="D96" s="12"/>
      <c r="E96" s="12">
        <f>C96*D96</f>
        <v>0</v>
      </c>
      <c r="F96" s="12"/>
      <c r="G96" s="12">
        <f>C96*F96</f>
        <v>0</v>
      </c>
      <c r="H96" s="12">
        <f>D96+F96</f>
        <v>0</v>
      </c>
      <c r="I96" s="12">
        <f>E96+G96</f>
        <v>0</v>
      </c>
      <c r="J96" s="3"/>
      <c r="K96" s="3"/>
    </row>
    <row r="97" spans="1:11" x14ac:dyDescent="0.25">
      <c r="A97" s="13" t="s">
        <v>130</v>
      </c>
      <c r="B97" s="13" t="s">
        <v>7</v>
      </c>
      <c r="C97" s="14"/>
      <c r="D97" s="14"/>
      <c r="E97" s="14"/>
      <c r="F97" s="14"/>
      <c r="G97" s="14"/>
      <c r="H97" s="14"/>
      <c r="I97" s="14"/>
      <c r="J97" s="3"/>
      <c r="K97" s="3"/>
    </row>
    <row r="98" spans="1:11" x14ac:dyDescent="0.25">
      <c r="A98" s="6" t="s">
        <v>131</v>
      </c>
      <c r="B98" s="6" t="s">
        <v>61</v>
      </c>
      <c r="C98" s="12">
        <v>20</v>
      </c>
      <c r="D98" s="12"/>
      <c r="E98" s="12">
        <f>C98*D98</f>
        <v>0</v>
      </c>
      <c r="F98" s="12"/>
      <c r="G98" s="12">
        <f>C98*F98</f>
        <v>0</v>
      </c>
      <c r="H98" s="12">
        <f>D98+F98</f>
        <v>0</v>
      </c>
      <c r="I98" s="12">
        <f>E98+G98</f>
        <v>0</v>
      </c>
      <c r="J98" s="3"/>
      <c r="K98" s="3"/>
    </row>
    <row r="99" spans="1:11" x14ac:dyDescent="0.25">
      <c r="A99" s="6" t="s">
        <v>132</v>
      </c>
      <c r="B99" s="6" t="s">
        <v>61</v>
      </c>
      <c r="C99" s="12">
        <v>10</v>
      </c>
      <c r="D99" s="12"/>
      <c r="E99" s="12">
        <f>C99*D99</f>
        <v>0</v>
      </c>
      <c r="F99" s="12"/>
      <c r="G99" s="12">
        <f>C99*F99</f>
        <v>0</v>
      </c>
      <c r="H99" s="12">
        <f>D99+F99</f>
        <v>0</v>
      </c>
      <c r="I99" s="12">
        <f>E99+G99</f>
        <v>0</v>
      </c>
      <c r="J99" s="3"/>
      <c r="K99" s="3"/>
    </row>
    <row r="100" spans="1:11" x14ac:dyDescent="0.25">
      <c r="A100" s="13" t="s">
        <v>133</v>
      </c>
      <c r="B100" s="13" t="s">
        <v>7</v>
      </c>
      <c r="C100" s="14"/>
      <c r="D100" s="14"/>
      <c r="E100" s="14"/>
      <c r="F100" s="14"/>
      <c r="G100" s="14"/>
      <c r="H100" s="14"/>
      <c r="I100" s="14"/>
      <c r="J100" s="3"/>
      <c r="K100" s="3"/>
    </row>
    <row r="101" spans="1:11" x14ac:dyDescent="0.25">
      <c r="A101" s="6" t="s">
        <v>134</v>
      </c>
      <c r="B101" s="6" t="s">
        <v>61</v>
      </c>
      <c r="C101" s="12">
        <v>8</v>
      </c>
      <c r="D101" s="12"/>
      <c r="E101" s="12">
        <f>C101*D101</f>
        <v>0</v>
      </c>
      <c r="F101" s="12"/>
      <c r="G101" s="12">
        <f>C101*F101</f>
        <v>0</v>
      </c>
      <c r="H101" s="12">
        <f>D101+F101</f>
        <v>0</v>
      </c>
      <c r="I101" s="12">
        <f>E101+G101</f>
        <v>0</v>
      </c>
      <c r="J101" s="3"/>
      <c r="K101" s="3"/>
    </row>
    <row r="102" spans="1:11" x14ac:dyDescent="0.25">
      <c r="A102" s="6" t="s">
        <v>135</v>
      </c>
      <c r="B102" s="6" t="s">
        <v>61</v>
      </c>
      <c r="C102" s="12">
        <v>1</v>
      </c>
      <c r="D102" s="12"/>
      <c r="E102" s="12">
        <f>C102*D102</f>
        <v>0</v>
      </c>
      <c r="F102" s="12"/>
      <c r="G102" s="12">
        <f>C102*F102</f>
        <v>0</v>
      </c>
      <c r="H102" s="12">
        <f>D102+F102</f>
        <v>0</v>
      </c>
      <c r="I102" s="12">
        <f>E102+G102</f>
        <v>0</v>
      </c>
      <c r="J102" s="3"/>
      <c r="K102" s="3"/>
    </row>
    <row r="103" spans="1:11" x14ac:dyDescent="0.25">
      <c r="A103" s="13" t="s">
        <v>136</v>
      </c>
      <c r="B103" s="13" t="s">
        <v>7</v>
      </c>
      <c r="C103" s="14"/>
      <c r="D103" s="14"/>
      <c r="E103" s="14"/>
      <c r="F103" s="14"/>
      <c r="G103" s="14"/>
      <c r="H103" s="14"/>
      <c r="I103" s="14"/>
      <c r="J103" s="3"/>
      <c r="K103" s="3"/>
    </row>
    <row r="104" spans="1:11" x14ac:dyDescent="0.25">
      <c r="A104" s="6" t="s">
        <v>137</v>
      </c>
      <c r="B104" s="6" t="s">
        <v>61</v>
      </c>
      <c r="C104" s="12">
        <v>1</v>
      </c>
      <c r="D104" s="12"/>
      <c r="E104" s="12">
        <f>C104*D104</f>
        <v>0</v>
      </c>
      <c r="F104" s="12"/>
      <c r="G104" s="12">
        <f>C104*F104</f>
        <v>0</v>
      </c>
      <c r="H104" s="12">
        <f>D104+F104</f>
        <v>0</v>
      </c>
      <c r="I104" s="12">
        <f>E104+G104</f>
        <v>0</v>
      </c>
      <c r="J104" s="3"/>
      <c r="K104" s="3"/>
    </row>
    <row r="105" spans="1:11" x14ac:dyDescent="0.25">
      <c r="A105" s="6" t="s">
        <v>138</v>
      </c>
      <c r="B105" s="6" t="s">
        <v>61</v>
      </c>
      <c r="C105" s="12">
        <v>2</v>
      </c>
      <c r="D105" s="12"/>
      <c r="E105" s="12">
        <f>C105*D105</f>
        <v>0</v>
      </c>
      <c r="F105" s="12"/>
      <c r="G105" s="12">
        <f>C105*F105</f>
        <v>0</v>
      </c>
      <c r="H105" s="12">
        <f>D105+F105</f>
        <v>0</v>
      </c>
      <c r="I105" s="12">
        <f>E105+G105</f>
        <v>0</v>
      </c>
      <c r="J105" s="3"/>
      <c r="K105" s="3"/>
    </row>
    <row r="106" spans="1:11" x14ac:dyDescent="0.25">
      <c r="A106" s="13" t="s">
        <v>139</v>
      </c>
      <c r="B106" s="13" t="s">
        <v>7</v>
      </c>
      <c r="C106" s="14"/>
      <c r="D106" s="14"/>
      <c r="E106" s="14"/>
      <c r="F106" s="14"/>
      <c r="G106" s="14"/>
      <c r="H106" s="14"/>
      <c r="I106" s="14"/>
      <c r="J106" s="3"/>
      <c r="K106" s="3"/>
    </row>
    <row r="107" spans="1:11" x14ac:dyDescent="0.25">
      <c r="A107" s="6" t="s">
        <v>140</v>
      </c>
      <c r="B107" s="6" t="s">
        <v>61</v>
      </c>
      <c r="C107" s="12">
        <v>2</v>
      </c>
      <c r="D107" s="12"/>
      <c r="E107" s="12">
        <f>C107*D107</f>
        <v>0</v>
      </c>
      <c r="F107" s="12"/>
      <c r="G107" s="12">
        <f>C107*F107</f>
        <v>0</v>
      </c>
      <c r="H107" s="12">
        <f>D107+F107</f>
        <v>0</v>
      </c>
      <c r="I107" s="12">
        <f>E107+G107</f>
        <v>0</v>
      </c>
      <c r="J107" s="3"/>
      <c r="K107" s="3"/>
    </row>
    <row r="108" spans="1:11" x14ac:dyDescent="0.25">
      <c r="A108" s="13" t="s">
        <v>141</v>
      </c>
      <c r="B108" s="13" t="s">
        <v>7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 x14ac:dyDescent="0.25">
      <c r="A109" s="6" t="s">
        <v>142</v>
      </c>
      <c r="B109" s="6" t="s">
        <v>143</v>
      </c>
      <c r="C109" s="12">
        <v>8</v>
      </c>
      <c r="D109" s="12"/>
      <c r="E109" s="12">
        <f>C109*D109</f>
        <v>0</v>
      </c>
      <c r="F109" s="12"/>
      <c r="G109" s="12">
        <f>C109*F109</f>
        <v>0</v>
      </c>
      <c r="H109" s="12">
        <f t="shared" ref="H109:I113" si="20">D109+F109</f>
        <v>0</v>
      </c>
      <c r="I109" s="12">
        <f t="shared" si="20"/>
        <v>0</v>
      </c>
      <c r="J109" s="3"/>
      <c r="K109" s="3"/>
    </row>
    <row r="110" spans="1:11" x14ac:dyDescent="0.25">
      <c r="A110" s="6" t="s">
        <v>144</v>
      </c>
      <c r="B110" s="6" t="s">
        <v>143</v>
      </c>
      <c r="C110" s="12">
        <v>1</v>
      </c>
      <c r="D110" s="12"/>
      <c r="E110" s="12">
        <f>C110*D110</f>
        <v>0</v>
      </c>
      <c r="F110" s="12"/>
      <c r="G110" s="12">
        <f>C110*F110</f>
        <v>0</v>
      </c>
      <c r="H110" s="12">
        <f t="shared" si="20"/>
        <v>0</v>
      </c>
      <c r="I110" s="12">
        <f t="shared" si="20"/>
        <v>0</v>
      </c>
      <c r="J110" s="3"/>
      <c r="K110" s="3"/>
    </row>
    <row r="111" spans="1:11" x14ac:dyDescent="0.25">
      <c r="A111" s="6" t="s">
        <v>145</v>
      </c>
      <c r="B111" s="6" t="s">
        <v>143</v>
      </c>
      <c r="C111" s="12">
        <v>8</v>
      </c>
      <c r="D111" s="12"/>
      <c r="E111" s="12">
        <f>C111*D111</f>
        <v>0</v>
      </c>
      <c r="F111" s="12"/>
      <c r="G111" s="12">
        <f>C111*F111</f>
        <v>0</v>
      </c>
      <c r="H111" s="12">
        <f t="shared" si="20"/>
        <v>0</v>
      </c>
      <c r="I111" s="12">
        <f t="shared" si="20"/>
        <v>0</v>
      </c>
      <c r="J111" s="3"/>
      <c r="K111" s="3"/>
    </row>
    <row r="112" spans="1:11" x14ac:dyDescent="0.25">
      <c r="A112" s="6" t="s">
        <v>146</v>
      </c>
      <c r="B112" s="6" t="s">
        <v>143</v>
      </c>
      <c r="C112" s="12">
        <v>8</v>
      </c>
      <c r="D112" s="12"/>
      <c r="E112" s="12">
        <f>C112*D112</f>
        <v>0</v>
      </c>
      <c r="F112" s="12"/>
      <c r="G112" s="12">
        <f>C112*F112</f>
        <v>0</v>
      </c>
      <c r="H112" s="12">
        <f t="shared" si="20"/>
        <v>0</v>
      </c>
      <c r="I112" s="12">
        <f t="shared" si="20"/>
        <v>0</v>
      </c>
      <c r="J112" s="3"/>
      <c r="K112" s="3"/>
    </row>
    <row r="113" spans="1:11" x14ac:dyDescent="0.25">
      <c r="A113" s="6" t="s">
        <v>147</v>
      </c>
      <c r="B113" s="6" t="s">
        <v>143</v>
      </c>
      <c r="C113" s="12">
        <v>24</v>
      </c>
      <c r="D113" s="12"/>
      <c r="E113" s="12">
        <f>C113*D113</f>
        <v>0</v>
      </c>
      <c r="F113" s="12"/>
      <c r="G113" s="12">
        <f>C113*F113</f>
        <v>0</v>
      </c>
      <c r="H113" s="12">
        <f t="shared" si="20"/>
        <v>0</v>
      </c>
      <c r="I113" s="12">
        <f t="shared" si="20"/>
        <v>0</v>
      </c>
      <c r="J113" s="3"/>
      <c r="K113" s="3"/>
    </row>
    <row r="114" spans="1:11" x14ac:dyDescent="0.25">
      <c r="A114" s="13" t="s">
        <v>148</v>
      </c>
      <c r="B114" s="13" t="s">
        <v>7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 x14ac:dyDescent="0.25">
      <c r="A115" s="13" t="s">
        <v>149</v>
      </c>
      <c r="B115" s="13" t="s">
        <v>7</v>
      </c>
      <c r="C115" s="14"/>
      <c r="D115" s="14"/>
      <c r="E115" s="14"/>
      <c r="F115" s="14"/>
      <c r="G115" s="14"/>
      <c r="H115" s="14"/>
      <c r="I115" s="14"/>
      <c r="J115" s="3"/>
      <c r="K115" s="3"/>
    </row>
    <row r="116" spans="1:11" x14ac:dyDescent="0.25">
      <c r="A116" s="6" t="s">
        <v>150</v>
      </c>
      <c r="B116" s="6" t="s">
        <v>143</v>
      </c>
      <c r="C116" s="12">
        <v>12</v>
      </c>
      <c r="D116" s="12"/>
      <c r="E116" s="12">
        <f>C116*D116</f>
        <v>0</v>
      </c>
      <c r="F116" s="12"/>
      <c r="G116" s="12">
        <f>C116*F116</f>
        <v>0</v>
      </c>
      <c r="H116" s="12">
        <f>D116+F116</f>
        <v>0</v>
      </c>
      <c r="I116" s="12">
        <f>E116+G116</f>
        <v>0</v>
      </c>
      <c r="J116" s="3"/>
      <c r="K116" s="3"/>
    </row>
    <row r="117" spans="1:11" x14ac:dyDescent="0.25">
      <c r="A117" s="6" t="s">
        <v>151</v>
      </c>
      <c r="B117" s="6" t="s">
        <v>7</v>
      </c>
      <c r="C117" s="12"/>
      <c r="D117" s="12"/>
      <c r="E117" s="12">
        <f>L1+Parametry!B33/100*E83+Parametry!B33/100*E85+Parametry!B33/100*E87+Parametry!B33/100*E89+Parametry!B33/100*E91+Parametry!B33/100*E92+Parametry!B33/100*E93+Parametry!B33/100*E95+Parametry!B33/100*E96+Parametry!B33/100*E98+Parametry!B33/100*E99+Parametry!B33/100*E101+Parametry!B33/100*E102+Parametry!B33/100*E104+Parametry!B33/100*E105+Parametry!B33/100*E107+Parametry!B33/100*E109+Parametry!B33/100*E110+Parametry!B33/100*E111+Parametry!B33/100*E112+Parametry!B33/100*E113+Parametry!B33/100*E116</f>
        <v>0</v>
      </c>
      <c r="F117" s="12"/>
      <c r="G117" s="12"/>
      <c r="H117" s="12">
        <f>D117+F117</f>
        <v>0</v>
      </c>
      <c r="I117" s="12">
        <f>E117+G117</f>
        <v>0</v>
      </c>
      <c r="J117" s="3"/>
      <c r="K117" s="3"/>
    </row>
    <row r="118" spans="1:11" x14ac:dyDescent="0.25">
      <c r="A118" s="4" t="s">
        <v>152</v>
      </c>
      <c r="B118" s="4" t="s">
        <v>7</v>
      </c>
      <c r="C118" s="11"/>
      <c r="D118" s="11"/>
      <c r="E118" s="11">
        <f>SUM(E48:E117)</f>
        <v>0</v>
      </c>
      <c r="F118" s="11"/>
      <c r="G118" s="11">
        <f>SUM(G48:G117)</f>
        <v>0</v>
      </c>
      <c r="H118" s="11"/>
      <c r="I118" s="11">
        <f>SUM(I48:I117)</f>
        <v>0</v>
      </c>
      <c r="J118" s="3"/>
      <c r="K118" s="3"/>
    </row>
    <row r="119" spans="1:11" x14ac:dyDescent="0.25">
      <c r="A119" s="6" t="s">
        <v>7</v>
      </c>
      <c r="B119" s="6" t="s">
        <v>7</v>
      </c>
      <c r="C119" s="12"/>
      <c r="D119" s="12"/>
      <c r="E119" s="12"/>
      <c r="F119" s="12"/>
      <c r="G119" s="12"/>
      <c r="H119" s="12">
        <f>D119+F119</f>
        <v>0</v>
      </c>
      <c r="I119" s="12">
        <f>E119+G119</f>
        <v>0</v>
      </c>
      <c r="J119" s="3"/>
      <c r="K11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0C4B-9C17-4D2B-8468-E946B98AA796}">
  <dimension ref="A1:C33"/>
  <sheetViews>
    <sheetView workbookViewId="0"/>
  </sheetViews>
  <sheetFormatPr defaultRowHeight="15" x14ac:dyDescent="0.25"/>
  <cols>
    <col min="1" max="1" width="28.42578125" style="1" bestFit="1" customWidth="1"/>
    <col min="2" max="2" width="74.7109375" style="1" bestFit="1" customWidth="1"/>
    <col min="4" max="4" width="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7</v>
      </c>
      <c r="C5" s="3"/>
    </row>
    <row r="6" spans="1:3" x14ac:dyDescent="0.25">
      <c r="A6" s="2" t="s">
        <v>9</v>
      </c>
      <c r="B6" s="5" t="s">
        <v>7</v>
      </c>
      <c r="C6" s="3"/>
    </row>
    <row r="7" spans="1:3" x14ac:dyDescent="0.25">
      <c r="A7" s="2" t="s">
        <v>10</v>
      </c>
      <c r="B7" s="5" t="s">
        <v>7</v>
      </c>
      <c r="C7" s="3"/>
    </row>
    <row r="8" spans="1:3" x14ac:dyDescent="0.25">
      <c r="A8" s="2" t="s">
        <v>11</v>
      </c>
      <c r="B8" s="5" t="s">
        <v>7</v>
      </c>
      <c r="C8" s="3"/>
    </row>
    <row r="9" spans="1:3" x14ac:dyDescent="0.25">
      <c r="A9" s="2" t="s">
        <v>12</v>
      </c>
      <c r="B9" s="5" t="s">
        <v>7</v>
      </c>
      <c r="C9" s="3"/>
    </row>
    <row r="10" spans="1:3" x14ac:dyDescent="0.25">
      <c r="A10" s="2" t="s">
        <v>13</v>
      </c>
      <c r="B10" s="5" t="s">
        <v>7</v>
      </c>
      <c r="C10" s="3"/>
    </row>
    <row r="11" spans="1:3" x14ac:dyDescent="0.25">
      <c r="A11" s="2" t="s">
        <v>14</v>
      </c>
      <c r="B11" s="5" t="s">
        <v>7</v>
      </c>
      <c r="C11" s="3"/>
    </row>
    <row r="12" spans="1:3" x14ac:dyDescent="0.25">
      <c r="A12" s="2" t="s">
        <v>15</v>
      </c>
      <c r="B12" s="5" t="s">
        <v>7</v>
      </c>
      <c r="C12" s="3"/>
    </row>
    <row r="13" spans="1:3" x14ac:dyDescent="0.25">
      <c r="A13" s="2" t="s">
        <v>16</v>
      </c>
      <c r="B13" s="5" t="s">
        <v>7</v>
      </c>
      <c r="C13" s="3"/>
    </row>
    <row r="14" spans="1:3" x14ac:dyDescent="0.25">
      <c r="A14" s="2" t="s">
        <v>17</v>
      </c>
      <c r="B14" s="5" t="s">
        <v>18</v>
      </c>
      <c r="C14" s="3"/>
    </row>
    <row r="15" spans="1:3" x14ac:dyDescent="0.25">
      <c r="A15" s="2" t="s">
        <v>7</v>
      </c>
      <c r="B15" s="6" t="s">
        <v>7</v>
      </c>
      <c r="C15" s="3"/>
    </row>
    <row r="16" spans="1:3" x14ac:dyDescent="0.25">
      <c r="A16" s="2" t="s">
        <v>19</v>
      </c>
      <c r="B16" s="7" t="s">
        <v>20</v>
      </c>
      <c r="C16" s="3"/>
    </row>
    <row r="17" spans="1:3" x14ac:dyDescent="0.25">
      <c r="A17" s="2" t="s">
        <v>21</v>
      </c>
      <c r="B17" s="7" t="s">
        <v>22</v>
      </c>
      <c r="C17" s="3"/>
    </row>
    <row r="18" spans="1:3" x14ac:dyDescent="0.25">
      <c r="A18" s="2" t="s">
        <v>23</v>
      </c>
      <c r="B18" s="7" t="s">
        <v>24</v>
      </c>
      <c r="C18" s="3"/>
    </row>
    <row r="19" spans="1:3" x14ac:dyDescent="0.25">
      <c r="A19" s="2" t="s">
        <v>25</v>
      </c>
      <c r="B19" s="7" t="s">
        <v>26</v>
      </c>
      <c r="C19" s="3"/>
    </row>
    <row r="20" spans="1:3" x14ac:dyDescent="0.25">
      <c r="A20" s="2" t="s">
        <v>27</v>
      </c>
      <c r="B20" s="7" t="s">
        <v>26</v>
      </c>
      <c r="C20" s="3"/>
    </row>
    <row r="21" spans="1:3" x14ac:dyDescent="0.25">
      <c r="A21" s="2" t="s">
        <v>28</v>
      </c>
      <c r="B21" s="7" t="s">
        <v>26</v>
      </c>
      <c r="C21" s="3"/>
    </row>
    <row r="22" spans="1:3" x14ac:dyDescent="0.25">
      <c r="A22" s="2" t="s">
        <v>29</v>
      </c>
      <c r="B22" s="7" t="s">
        <v>26</v>
      </c>
      <c r="C22" s="3"/>
    </row>
    <row r="23" spans="1:3" x14ac:dyDescent="0.25">
      <c r="A23" s="2" t="s">
        <v>30</v>
      </c>
      <c r="B23" s="7" t="s">
        <v>26</v>
      </c>
      <c r="C23" s="3"/>
    </row>
    <row r="24" spans="1:3" x14ac:dyDescent="0.25">
      <c r="A24" s="2" t="s">
        <v>31</v>
      </c>
      <c r="B24" s="7" t="s">
        <v>26</v>
      </c>
      <c r="C24" s="3"/>
    </row>
    <row r="25" spans="1:3" x14ac:dyDescent="0.25">
      <c r="A25" s="2" t="s">
        <v>32</v>
      </c>
      <c r="B25" s="7" t="s">
        <v>26</v>
      </c>
      <c r="C25" s="3"/>
    </row>
    <row r="26" spans="1:3" x14ac:dyDescent="0.25">
      <c r="A26" s="2" t="s">
        <v>33</v>
      </c>
      <c r="B26" s="7" t="s">
        <v>34</v>
      </c>
      <c r="C26" s="3"/>
    </row>
    <row r="27" spans="1:3" x14ac:dyDescent="0.25">
      <c r="A27" s="2" t="s">
        <v>35</v>
      </c>
      <c r="B27" s="7" t="s">
        <v>26</v>
      </c>
      <c r="C27" s="3"/>
    </row>
    <row r="28" spans="1:3" x14ac:dyDescent="0.25">
      <c r="A28" s="2" t="s">
        <v>36</v>
      </c>
      <c r="B28" s="7" t="s">
        <v>26</v>
      </c>
      <c r="C28" s="3"/>
    </row>
    <row r="29" spans="1:3" x14ac:dyDescent="0.25">
      <c r="A29" s="2" t="s">
        <v>37</v>
      </c>
      <c r="B29" s="7" t="s">
        <v>26</v>
      </c>
      <c r="C29" s="3"/>
    </row>
    <row r="30" spans="1:3" x14ac:dyDescent="0.25">
      <c r="A30" s="2" t="s">
        <v>38</v>
      </c>
      <c r="B30" s="7" t="s">
        <v>26</v>
      </c>
      <c r="C30" s="3"/>
    </row>
    <row r="31" spans="1:3" ht="24.75" x14ac:dyDescent="0.25">
      <c r="A31" s="8" t="s">
        <v>39</v>
      </c>
      <c r="B31" s="7" t="s">
        <v>40</v>
      </c>
      <c r="C31" s="3"/>
    </row>
    <row r="32" spans="1:3" x14ac:dyDescent="0.25">
      <c r="A32" s="2" t="s">
        <v>41</v>
      </c>
      <c r="B32" s="7" t="s">
        <v>42</v>
      </c>
      <c r="C32" s="3"/>
    </row>
    <row r="33" spans="1:2" x14ac:dyDescent="0.25">
      <c r="A33" s="1" t="s">
        <v>43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 Holec</dc:creator>
  <cp:lastModifiedBy>Mirek Holec</cp:lastModifiedBy>
  <dcterms:created xsi:type="dcterms:W3CDTF">2024-11-08T09:20:07Z</dcterms:created>
  <dcterms:modified xsi:type="dcterms:W3CDTF">2024-11-08T09:20:51Z</dcterms:modified>
</cp:coreProperties>
</file>