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e\Milan\rozpočty\2024\Koleje Vysoké školy polytechnické Jihlava\VŘ\Revize 5 (dotazy 13.5. a 14.5.)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část'!$C$156:$K$3728</definedName>
    <definedName name="_xlnm.Print_Area" localSheetId="1">'SO 01_STA - Stavební část'!$C$4:$J$76,'SO 01_STA - Stavební část'!$C$82:$J$136,'SO 01_STA - Stavební část'!$C$142:$J$3728</definedName>
    <definedName name="_xlnm.Print_Titles" localSheetId="1">'SO 01_STA - Stavební část'!$156:$156</definedName>
    <definedName name="_xlnm._FilterDatabase" localSheetId="2" hidden="1">'SO 01_ZTI - Zdravotně tec...'!$C$131:$K$332</definedName>
    <definedName name="_xlnm.Print_Area" localSheetId="2">'SO 01_ZTI - Zdravotně tec...'!$C$4:$J$76,'SO 01_ZTI - Zdravotně tec...'!$C$82:$J$111,'SO 01_ZTI - Zdravotně tec...'!$C$117:$J$332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Vytápění'!$C$127:$K$256</definedName>
    <definedName name="_xlnm.Print_Area" localSheetId="4">'SO 01_ÚT - Vytápění'!$C$4:$J$76,'SO 01_ÚT - Vytápění'!$C$82:$J$107,'SO 01_ÚT - Vytápění'!$C$113:$J$256</definedName>
    <definedName name="_xlnm.Print_Titles" localSheetId="4">'SO 01_ÚT - Vytápění'!$127:$127</definedName>
    <definedName name="_xlnm._FilterDatabase" localSheetId="5" hidden="1">'SO 01_PLYN - Vnitřní plyn...'!$C$126:$K$156</definedName>
    <definedName name="_xlnm.Print_Area" localSheetId="5">'SO 01_PLYN - Vnitřní plyn...'!$C$4:$J$76,'SO 01_PLYN - Vnitřní plyn...'!$C$82:$J$106,'SO 01_PLYN - Vnitřní plyn...'!$C$112:$J$156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slabo...'!$C$124:$K$343</definedName>
    <definedName name="_xlnm.Print_Area" localSheetId="7">'SO 01_SLA - Elektro slabo...'!$C$4:$J$76,'SO 01_SLA - Elektro slabo...'!$C$82:$J$104,'SO 01_SLA - Elektro slabo...'!$C$110:$J$343</definedName>
    <definedName name="_xlnm.Print_Titles" localSheetId="7">'SO 01_SLA - Elektro slabo...'!$124:$124</definedName>
    <definedName name="_xlnm._FilterDatabase" localSheetId="8" hidden="1">'SO 01_EPS_ERO - Požání si...'!$C$123:$K$175</definedName>
    <definedName name="_xlnm.Print_Area" localSheetId="8">'SO 01_EPS_ERO - Požání si...'!$C$4:$J$76,'SO 01_EPS_ERO - Požání si...'!$C$82:$J$103,'SO 01_EPS_ERO - Požání si...'!$C$109:$J$175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zpev...'!$C$141:$K$381</definedName>
    <definedName name="_xlnm.Print_Area" localSheetId="12">'SO 02 - Komunikace a zpev...'!$C$4:$J$76,'SO 02 - Komunikace a zpev...'!$C$82:$J$123,'SO 02 - Komunikace a zpev...'!$C$129:$J$381</definedName>
    <definedName name="_xlnm.Print_Titles" localSheetId="12">'SO 02 - Komunikace a zpev...'!$141:$141</definedName>
    <definedName name="_xlnm._FilterDatabase" localSheetId="13" hidden="1">'SO 03 - Sadové úpravy'!$C$127:$K$250</definedName>
    <definedName name="_xlnm.Print_Area" localSheetId="13">'SO 03 - Sadové úpravy'!$C$4:$J$76,'SO 03 - Sadové úpravy'!$C$82:$J$109,'SO 03 - Sadové úpravy'!$C$115:$J$250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kanaliza...'!$C$122:$K$173</definedName>
    <definedName name="_xlnm.Print_Area" localSheetId="15">'SO 05 - Areálová kanaliza...'!$C$4:$J$76,'SO 05 - Areálová kanaliza...'!$C$82:$J$104,'SO 05 - Areálová kanaliza...'!$C$110:$J$173</definedName>
    <definedName name="_xlnm.Print_Titles" localSheetId="15">'SO 05 - Areálová kanaliza...'!$122:$122</definedName>
    <definedName name="_xlnm._FilterDatabase" localSheetId="16" hidden="1">'SO 06 - Retenční nádrž'!$C$125:$K$250</definedName>
    <definedName name="_xlnm.Print_Area" localSheetId="16">'SO 06 - Retenční nádrž'!$C$4:$J$76,'SO 06 - Retenční nádrž'!$C$82:$J$107,'SO 06 - Retenční nádrž'!$C$113:$J$250</definedName>
    <definedName name="_xlnm.Print_Titles" localSheetId="16">'SO 06 - Retenční nádrž'!$125:$125</definedName>
    <definedName name="_xlnm._FilterDatabase" localSheetId="17" hidden="1">'SO 07 - Areálová kanaliza...'!$C$121:$K$160</definedName>
    <definedName name="_xlnm.Print_Area" localSheetId="17">'SO 07 - Areálová kanaliza...'!$C$4:$J$76,'SO 07 - Areálová kanaliza...'!$C$82:$J$103,'SO 07 - Areálová kanaliza...'!$C$109:$J$160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k...'!$C$124:$K$174</definedName>
    <definedName name="_xlnm.Print_Area" localSheetId="21">'SO 10 - Úprava přípojek k...'!$C$4:$J$76,'SO 10 - Úprava přípojek k...'!$C$82:$J$106,'SO 10 - Úprava přípojek k...'!$C$112:$J$174</definedName>
    <definedName name="_xlnm.Print_Titles" localSheetId="21">'SO 10 - Úprava přípojek k...'!$124:$124</definedName>
    <definedName name="_xlnm._FilterDatabase" localSheetId="22" hidden="1">'SO 11 - Areálové osvětlen...'!$C$127:$K$169</definedName>
    <definedName name="_xlnm.Print_Area" localSheetId="22">'SO 11 - Areálové osvětlen...'!$C$4:$J$76,'SO 11 - Areálové osvětlen...'!$C$82:$J$109,'SO 11 - Areálové osvětlen...'!$C$115:$J$169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Kanalizace'!$C$125:$K$158</definedName>
    <definedName name="_xlnm.Print_Area" localSheetId="27">'SO 16.1 - Kanalizace'!$C$4:$J$76,'SO 16.1 - Kanalizace'!$C$82:$J$105,'SO 16.1 - Kanalizace'!$C$111:$J$158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rozpočtové...'!$C$122:$K$169</definedName>
    <definedName name="_xlnm.Print_Area" localSheetId="29">'VRN - Vedlejší rozpočtové...'!$C$4:$J$76,'VRN - Vedlejší rozpočtové...'!$C$82:$J$104,'VRN - Vedlejší rozpočtové...'!$C$110:$J$169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T160"/>
  <c r="R161"/>
  <c r="R160"/>
  <c r="P161"/>
  <c r="P160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117"/>
  <c r="E7"/>
  <c r="E113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94"/>
  <c r="J19"/>
  <c r="J17"/>
  <c r="E17"/>
  <c r="F122"/>
  <c r="J16"/>
  <c r="J14"/>
  <c r="J91"/>
  <c r="E7"/>
  <c r="E85"/>
  <c i="28" r="J39"/>
  <c r="J38"/>
  <c i="1" r="AY124"/>
  <c i="28" r="J37"/>
  <c i="1" r="AX124"/>
  <c i="2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93"/>
  <c r="J22"/>
  <c r="J20"/>
  <c r="E20"/>
  <c r="F123"/>
  <c r="J19"/>
  <c r="J17"/>
  <c r="E17"/>
  <c r="F122"/>
  <c r="J16"/>
  <c r="J14"/>
  <c r="J120"/>
  <c r="E7"/>
  <c r="E85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85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123"/>
  <c r="J23"/>
  <c r="J21"/>
  <c r="E21"/>
  <c r="J91"/>
  <c r="J20"/>
  <c r="J18"/>
  <c r="E18"/>
  <c r="F123"/>
  <c r="J17"/>
  <c r="J15"/>
  <c r="E15"/>
  <c r="F91"/>
  <c r="J14"/>
  <c r="J12"/>
  <c r="J89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91"/>
  <c r="J14"/>
  <c r="J12"/>
  <c r="J116"/>
  <c r="E7"/>
  <c r="E112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113"/>
  <c r="J20"/>
  <c r="J18"/>
  <c r="E18"/>
  <c r="F114"/>
  <c r="J17"/>
  <c r="J15"/>
  <c r="E15"/>
  <c r="F113"/>
  <c r="J14"/>
  <c r="J12"/>
  <c r="J89"/>
  <c r="E7"/>
  <c r="E85"/>
  <c i="23" r="J37"/>
  <c r="J36"/>
  <c i="1" r="AY118"/>
  <c i="23" r="J35"/>
  <c i="1" r="AX118"/>
  <c i="23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124"/>
  <c r="J14"/>
  <c r="J12"/>
  <c r="J122"/>
  <c r="E7"/>
  <c r="E118"/>
  <c i="22" r="J37"/>
  <c r="J36"/>
  <c i="1" r="AY117"/>
  <c i="22" r="J35"/>
  <c i="1" r="AX117"/>
  <c i="2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89"/>
  <c r="E7"/>
  <c r="E8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91"/>
  <c r="J14"/>
  <c r="J12"/>
  <c r="J89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91"/>
  <c r="E7"/>
  <c r="E11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94"/>
  <c r="J19"/>
  <c r="J17"/>
  <c r="E17"/>
  <c r="F121"/>
  <c r="J16"/>
  <c r="J14"/>
  <c r="J91"/>
  <c r="E7"/>
  <c r="E113"/>
  <c i="18" r="J37"/>
  <c r="J36"/>
  <c i="1" r="AY112"/>
  <c i="18" r="J35"/>
  <c i="1" r="AX112"/>
  <c i="1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112"/>
  <c i="17" r="J37"/>
  <c r="J36"/>
  <c i="1" r="AY111"/>
  <c i="17" r="J35"/>
  <c i="1" r="AX111"/>
  <c i="17"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91"/>
  <c r="J14"/>
  <c r="J12"/>
  <c r="J120"/>
  <c r="E7"/>
  <c r="E116"/>
  <c i="16" r="J37"/>
  <c r="J36"/>
  <c i="1" r="AY110"/>
  <c i="16" r="J35"/>
  <c i="1" r="AX110"/>
  <c i="1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117"/>
  <c r="E7"/>
  <c r="E113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85"/>
  <c i="14" r="J37"/>
  <c r="J36"/>
  <c i="1" r="AY108"/>
  <c i="14" r="J35"/>
  <c i="1" r="AX108"/>
  <c i="14"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124"/>
  <c r="J14"/>
  <c r="J12"/>
  <c r="J122"/>
  <c r="E7"/>
  <c r="E85"/>
  <c i="13" r="J37"/>
  <c r="J36"/>
  <c i="1" r="AY107"/>
  <c i="13" r="J35"/>
  <c i="1" r="AX107"/>
  <c i="13"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T358"/>
  <c r="R359"/>
  <c r="R358"/>
  <c r="P359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92"/>
  <c r="J17"/>
  <c r="J12"/>
  <c r="J136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132"/>
  <c r="J25"/>
  <c r="J23"/>
  <c r="E23"/>
  <c r="J131"/>
  <c r="J22"/>
  <c r="J20"/>
  <c r="E20"/>
  <c r="F132"/>
  <c r="J19"/>
  <c r="J17"/>
  <c r="E17"/>
  <c r="F131"/>
  <c r="J16"/>
  <c r="J14"/>
  <c r="J129"/>
  <c r="E7"/>
  <c r="E85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91"/>
  <c r="E7"/>
  <c r="E109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93"/>
  <c r="J16"/>
  <c r="J14"/>
  <c r="J91"/>
  <c r="E7"/>
  <c r="E85"/>
  <c i="9" r="J39"/>
  <c r="J38"/>
  <c i="1" r="AY103"/>
  <c i="9" r="J37"/>
  <c i="1" r="AX103"/>
  <c i="9"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91"/>
  <c r="E7"/>
  <c r="E85"/>
  <c i="8" r="J39"/>
  <c r="J38"/>
  <c i="1" r="AY102"/>
  <c i="8" r="J37"/>
  <c i="1" r="AX102"/>
  <c i="8"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91"/>
  <c r="E7"/>
  <c r="E113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138"/>
  <c r="J25"/>
  <c r="J23"/>
  <c r="E23"/>
  <c r="J93"/>
  <c r="J22"/>
  <c r="J20"/>
  <c r="E20"/>
  <c r="F94"/>
  <c r="J19"/>
  <c r="J17"/>
  <c r="E17"/>
  <c r="F93"/>
  <c r="J16"/>
  <c r="J14"/>
  <c r="J135"/>
  <c r="E7"/>
  <c r="E85"/>
  <c i="6" r="J39"/>
  <c r="J38"/>
  <c i="1" r="AY100"/>
  <c i="6" r="J37"/>
  <c i="1" r="AX100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85"/>
  <c i="5" r="J39"/>
  <c r="J38"/>
  <c i="1" r="AY99"/>
  <c i="5" r="J37"/>
  <c i="1" r="AX99"/>
  <c i="5"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93"/>
  <c r="J16"/>
  <c r="J14"/>
  <c r="J91"/>
  <c r="E7"/>
  <c r="E116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127"/>
  <c r="J19"/>
  <c r="J17"/>
  <c r="E17"/>
  <c r="F126"/>
  <c r="J16"/>
  <c r="J14"/>
  <c r="J124"/>
  <c r="E7"/>
  <c r="E85"/>
  <c i="3" r="J39"/>
  <c r="J38"/>
  <c i="1" r="AY97"/>
  <c i="3" r="J37"/>
  <c i="1" r="AX97"/>
  <c i="3"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129"/>
  <c r="J25"/>
  <c r="J23"/>
  <c r="E23"/>
  <c r="J93"/>
  <c r="J22"/>
  <c r="J20"/>
  <c r="E20"/>
  <c r="F94"/>
  <c r="J19"/>
  <c r="J17"/>
  <c r="E17"/>
  <c r="F128"/>
  <c r="J16"/>
  <c r="J14"/>
  <c r="J126"/>
  <c r="E7"/>
  <c r="E120"/>
  <c i="2" r="J39"/>
  <c r="J38"/>
  <c i="1" r="AY96"/>
  <c i="2" r="J37"/>
  <c i="1" r="AX96"/>
  <c i="2" r="BI3728"/>
  <c r="BH3728"/>
  <c r="BG3728"/>
  <c r="BF3728"/>
  <c r="T3728"/>
  <c r="T3727"/>
  <c r="R3728"/>
  <c r="R3727"/>
  <c r="P3728"/>
  <c r="P3727"/>
  <c r="BI3724"/>
  <c r="BH3724"/>
  <c r="BG3724"/>
  <c r="BF3724"/>
  <c r="T3724"/>
  <c r="R3724"/>
  <c r="P3724"/>
  <c r="BI3720"/>
  <c r="BH3720"/>
  <c r="BG3720"/>
  <c r="BF3720"/>
  <c r="T3720"/>
  <c r="R3720"/>
  <c r="P3720"/>
  <c r="BI3716"/>
  <c r="BH3716"/>
  <c r="BG3716"/>
  <c r="BF3716"/>
  <c r="T3716"/>
  <c r="R3716"/>
  <c r="P3716"/>
  <c r="BI3713"/>
  <c r="BH3713"/>
  <c r="BG3713"/>
  <c r="BF3713"/>
  <c r="T3713"/>
  <c r="R3713"/>
  <c r="P3713"/>
  <c r="BI3710"/>
  <c r="BH3710"/>
  <c r="BG3710"/>
  <c r="BF3710"/>
  <c r="T3710"/>
  <c r="R3710"/>
  <c r="P3710"/>
  <c r="BI3707"/>
  <c r="BH3707"/>
  <c r="BG3707"/>
  <c r="BF3707"/>
  <c r="T3707"/>
  <c r="R3707"/>
  <c r="P3707"/>
  <c r="BI3704"/>
  <c r="BH3704"/>
  <c r="BG3704"/>
  <c r="BF3704"/>
  <c r="T3704"/>
  <c r="R3704"/>
  <c r="P3704"/>
  <c r="BI3699"/>
  <c r="BH3699"/>
  <c r="BG3699"/>
  <c r="BF3699"/>
  <c r="T3699"/>
  <c r="R3699"/>
  <c r="P3699"/>
  <c r="BI3696"/>
  <c r="BH3696"/>
  <c r="BG3696"/>
  <c r="BF3696"/>
  <c r="T3696"/>
  <c r="R3696"/>
  <c r="P3696"/>
  <c r="BI3692"/>
  <c r="BH3692"/>
  <c r="BG3692"/>
  <c r="BF3692"/>
  <c r="T3692"/>
  <c r="R3692"/>
  <c r="P3692"/>
  <c r="BI3689"/>
  <c r="BH3689"/>
  <c r="BG3689"/>
  <c r="BF3689"/>
  <c r="T3689"/>
  <c r="R3689"/>
  <c r="P3689"/>
  <c r="BI3685"/>
  <c r="BH3685"/>
  <c r="BG3685"/>
  <c r="BF3685"/>
  <c r="T3685"/>
  <c r="R3685"/>
  <c r="P3685"/>
  <c r="BI3681"/>
  <c r="BH3681"/>
  <c r="BG3681"/>
  <c r="BF3681"/>
  <c r="T3681"/>
  <c r="R3681"/>
  <c r="P3681"/>
  <c r="BI3652"/>
  <c r="BH3652"/>
  <c r="BG3652"/>
  <c r="BF3652"/>
  <c r="T3652"/>
  <c r="R3652"/>
  <c r="P3652"/>
  <c r="BI3649"/>
  <c r="BH3649"/>
  <c r="BG3649"/>
  <c r="BF3649"/>
  <c r="T3649"/>
  <c r="R3649"/>
  <c r="P3649"/>
  <c r="BI3644"/>
  <c r="BH3644"/>
  <c r="BG3644"/>
  <c r="BF3644"/>
  <c r="T3644"/>
  <c r="R3644"/>
  <c r="P3644"/>
  <c r="BI3638"/>
  <c r="BH3638"/>
  <c r="BG3638"/>
  <c r="BF3638"/>
  <c r="T3638"/>
  <c r="R3638"/>
  <c r="P3638"/>
  <c r="BI3635"/>
  <c r="BH3635"/>
  <c r="BG3635"/>
  <c r="BF3635"/>
  <c r="T3635"/>
  <c r="R3635"/>
  <c r="P3635"/>
  <c r="BI3634"/>
  <c r="BH3634"/>
  <c r="BG3634"/>
  <c r="BF3634"/>
  <c r="T3634"/>
  <c r="R3634"/>
  <c r="P3634"/>
  <c r="BI3600"/>
  <c r="BH3600"/>
  <c r="BG3600"/>
  <c r="BF3600"/>
  <c r="T3600"/>
  <c r="R3600"/>
  <c r="P3600"/>
  <c r="BI3553"/>
  <c r="BH3553"/>
  <c r="BG3553"/>
  <c r="BF3553"/>
  <c r="T3553"/>
  <c r="R3553"/>
  <c r="P3553"/>
  <c r="BI3550"/>
  <c r="BH3550"/>
  <c r="BG3550"/>
  <c r="BF3550"/>
  <c r="T3550"/>
  <c r="R3550"/>
  <c r="P3550"/>
  <c r="BI3546"/>
  <c r="BH3546"/>
  <c r="BG3546"/>
  <c r="BF3546"/>
  <c r="T3546"/>
  <c r="R3546"/>
  <c r="P3546"/>
  <c r="BI3541"/>
  <c r="BH3541"/>
  <c r="BG3541"/>
  <c r="BF3541"/>
  <c r="T3541"/>
  <c r="R3541"/>
  <c r="P3541"/>
  <c r="BI3535"/>
  <c r="BH3535"/>
  <c r="BG3535"/>
  <c r="BF3535"/>
  <c r="T3535"/>
  <c r="R3535"/>
  <c r="P3535"/>
  <c r="BI3532"/>
  <c r="BH3532"/>
  <c r="BG3532"/>
  <c r="BF3532"/>
  <c r="T3532"/>
  <c r="R3532"/>
  <c r="P3532"/>
  <c r="BI3527"/>
  <c r="BH3527"/>
  <c r="BG3527"/>
  <c r="BF3527"/>
  <c r="T3527"/>
  <c r="R3527"/>
  <c r="P3527"/>
  <c r="BI3522"/>
  <c r="BH3522"/>
  <c r="BG3522"/>
  <c r="BF3522"/>
  <c r="T3522"/>
  <c r="R3522"/>
  <c r="P3522"/>
  <c r="BI3514"/>
  <c r="BH3514"/>
  <c r="BG3514"/>
  <c r="BF3514"/>
  <c r="T3514"/>
  <c r="R3514"/>
  <c r="P3514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0"/>
  <c r="BH3500"/>
  <c r="BG3500"/>
  <c r="BF3500"/>
  <c r="T3500"/>
  <c r="R3500"/>
  <c r="P3500"/>
  <c r="BI3493"/>
  <c r="BH3493"/>
  <c r="BG3493"/>
  <c r="BF3493"/>
  <c r="T3493"/>
  <c r="R3493"/>
  <c r="P3493"/>
  <c r="BI3488"/>
  <c r="BH3488"/>
  <c r="BG3488"/>
  <c r="BF3488"/>
  <c r="T3488"/>
  <c r="R3488"/>
  <c r="P3488"/>
  <c r="BI3483"/>
  <c r="BH3483"/>
  <c r="BG3483"/>
  <c r="BF3483"/>
  <c r="T3483"/>
  <c r="R3483"/>
  <c r="P3483"/>
  <c r="BI3478"/>
  <c r="BH3478"/>
  <c r="BG3478"/>
  <c r="BF3478"/>
  <c r="T3478"/>
  <c r="R3478"/>
  <c r="P3478"/>
  <c r="BI3475"/>
  <c r="BH3475"/>
  <c r="BG3475"/>
  <c r="BF3475"/>
  <c r="T3475"/>
  <c r="R3475"/>
  <c r="P3475"/>
  <c r="BI3465"/>
  <c r="BH3465"/>
  <c r="BG3465"/>
  <c r="BF3465"/>
  <c r="T3465"/>
  <c r="R3465"/>
  <c r="P3465"/>
  <c r="BI3455"/>
  <c r="BH3455"/>
  <c r="BG3455"/>
  <c r="BF3455"/>
  <c r="T3455"/>
  <c r="R3455"/>
  <c r="P3455"/>
  <c r="BI3451"/>
  <c r="BH3451"/>
  <c r="BG3451"/>
  <c r="BF3451"/>
  <c r="T3451"/>
  <c r="R3451"/>
  <c r="P3451"/>
  <c r="BI3448"/>
  <c r="BH3448"/>
  <c r="BG3448"/>
  <c r="BF3448"/>
  <c r="T3448"/>
  <c r="R3448"/>
  <c r="P3448"/>
  <c r="BI3438"/>
  <c r="BH3438"/>
  <c r="BG3438"/>
  <c r="BF3438"/>
  <c r="T3438"/>
  <c r="R3438"/>
  <c r="P3438"/>
  <c r="BI3435"/>
  <c r="BH3435"/>
  <c r="BG3435"/>
  <c r="BF3435"/>
  <c r="T3435"/>
  <c r="R3435"/>
  <c r="P3435"/>
  <c r="BI3432"/>
  <c r="BH3432"/>
  <c r="BG3432"/>
  <c r="BF3432"/>
  <c r="T3432"/>
  <c r="R3432"/>
  <c r="P3432"/>
  <c r="BI3429"/>
  <c r="BH3429"/>
  <c r="BG3429"/>
  <c r="BF3429"/>
  <c r="T3429"/>
  <c r="R3429"/>
  <c r="P3429"/>
  <c r="BI3425"/>
  <c r="BH3425"/>
  <c r="BG3425"/>
  <c r="BF3425"/>
  <c r="T3425"/>
  <c r="R3425"/>
  <c r="P3425"/>
  <c r="BI3421"/>
  <c r="BH3421"/>
  <c r="BG3421"/>
  <c r="BF3421"/>
  <c r="T3421"/>
  <c r="R3421"/>
  <c r="P3421"/>
  <c r="BI3417"/>
  <c r="BH3417"/>
  <c r="BG3417"/>
  <c r="BF3417"/>
  <c r="T3417"/>
  <c r="R3417"/>
  <c r="P3417"/>
  <c r="BI3413"/>
  <c r="BH3413"/>
  <c r="BG3413"/>
  <c r="BF3413"/>
  <c r="T3413"/>
  <c r="R3413"/>
  <c r="P3413"/>
  <c r="BI3409"/>
  <c r="BH3409"/>
  <c r="BG3409"/>
  <c r="BF3409"/>
  <c r="T3409"/>
  <c r="R3409"/>
  <c r="P3409"/>
  <c r="BI3405"/>
  <c r="BH3405"/>
  <c r="BG3405"/>
  <c r="BF3405"/>
  <c r="T3405"/>
  <c r="R3405"/>
  <c r="P3405"/>
  <c r="BI3401"/>
  <c r="BH3401"/>
  <c r="BG3401"/>
  <c r="BF3401"/>
  <c r="T3401"/>
  <c r="R3401"/>
  <c r="P3401"/>
  <c r="BI3397"/>
  <c r="BH3397"/>
  <c r="BG3397"/>
  <c r="BF3397"/>
  <c r="T3397"/>
  <c r="R3397"/>
  <c r="P3397"/>
  <c r="BI3393"/>
  <c r="BH3393"/>
  <c r="BG3393"/>
  <c r="BF3393"/>
  <c r="T3393"/>
  <c r="R3393"/>
  <c r="P3393"/>
  <c r="BI3389"/>
  <c r="BH3389"/>
  <c r="BG3389"/>
  <c r="BF3389"/>
  <c r="T3389"/>
  <c r="R3389"/>
  <c r="P3389"/>
  <c r="BI3385"/>
  <c r="BH3385"/>
  <c r="BG3385"/>
  <c r="BF3385"/>
  <c r="T3385"/>
  <c r="R3385"/>
  <c r="P3385"/>
  <c r="BI3382"/>
  <c r="BH3382"/>
  <c r="BG3382"/>
  <c r="BF3382"/>
  <c r="T3382"/>
  <c r="R3382"/>
  <c r="P3382"/>
  <c r="BI3378"/>
  <c r="BH3378"/>
  <c r="BG3378"/>
  <c r="BF3378"/>
  <c r="T3378"/>
  <c r="R3378"/>
  <c r="P3378"/>
  <c r="BI3374"/>
  <c r="BH3374"/>
  <c r="BG3374"/>
  <c r="BF3374"/>
  <c r="T3374"/>
  <c r="R3374"/>
  <c r="P3374"/>
  <c r="BI3370"/>
  <c r="BH3370"/>
  <c r="BG3370"/>
  <c r="BF3370"/>
  <c r="T3370"/>
  <c r="R3370"/>
  <c r="P3370"/>
  <c r="BI3366"/>
  <c r="BH3366"/>
  <c r="BG3366"/>
  <c r="BF3366"/>
  <c r="T3366"/>
  <c r="R3366"/>
  <c r="P3366"/>
  <c r="BI3362"/>
  <c r="BH3362"/>
  <c r="BG3362"/>
  <c r="BF3362"/>
  <c r="T3362"/>
  <c r="R3362"/>
  <c r="P3362"/>
  <c r="BI3358"/>
  <c r="BH3358"/>
  <c r="BG3358"/>
  <c r="BF3358"/>
  <c r="T3358"/>
  <c r="R3358"/>
  <c r="P3358"/>
  <c r="BI3351"/>
  <c r="BH3351"/>
  <c r="BG3351"/>
  <c r="BF3351"/>
  <c r="T3351"/>
  <c r="R3351"/>
  <c r="P3351"/>
  <c r="BI3344"/>
  <c r="BH3344"/>
  <c r="BG3344"/>
  <c r="BF3344"/>
  <c r="T3344"/>
  <c r="R3344"/>
  <c r="P3344"/>
  <c r="BI3340"/>
  <c r="BH3340"/>
  <c r="BG3340"/>
  <c r="BF3340"/>
  <c r="T3340"/>
  <c r="R3340"/>
  <c r="P3340"/>
  <c r="BI3336"/>
  <c r="BH3336"/>
  <c r="BG3336"/>
  <c r="BF3336"/>
  <c r="T3336"/>
  <c r="R3336"/>
  <c r="P3336"/>
  <c r="BI3332"/>
  <c r="BH3332"/>
  <c r="BG3332"/>
  <c r="BF3332"/>
  <c r="T3332"/>
  <c r="R3332"/>
  <c r="P3332"/>
  <c r="BI3328"/>
  <c r="BH3328"/>
  <c r="BG3328"/>
  <c r="BF3328"/>
  <c r="T3328"/>
  <c r="R3328"/>
  <c r="P3328"/>
  <c r="BI3324"/>
  <c r="BH3324"/>
  <c r="BG3324"/>
  <c r="BF3324"/>
  <c r="T3324"/>
  <c r="R3324"/>
  <c r="P3324"/>
  <c r="BI3317"/>
  <c r="BH3317"/>
  <c r="BG3317"/>
  <c r="BF3317"/>
  <c r="T3317"/>
  <c r="R3317"/>
  <c r="P3317"/>
  <c r="BI3310"/>
  <c r="BH3310"/>
  <c r="BG3310"/>
  <c r="BF3310"/>
  <c r="T3310"/>
  <c r="R3310"/>
  <c r="P3310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91"/>
  <c r="BH3291"/>
  <c r="BG3291"/>
  <c r="BF3291"/>
  <c r="T3291"/>
  <c r="R3291"/>
  <c r="P3291"/>
  <c r="BI3287"/>
  <c r="BH3287"/>
  <c r="BG3287"/>
  <c r="BF3287"/>
  <c r="T3287"/>
  <c r="R3287"/>
  <c r="P3287"/>
  <c r="BI3283"/>
  <c r="BH3283"/>
  <c r="BG3283"/>
  <c r="BF3283"/>
  <c r="T3283"/>
  <c r="R3283"/>
  <c r="P3283"/>
  <c r="BI3280"/>
  <c r="BH3280"/>
  <c r="BG3280"/>
  <c r="BF3280"/>
  <c r="T3280"/>
  <c r="R3280"/>
  <c r="P3280"/>
  <c r="BI3276"/>
  <c r="BH3276"/>
  <c r="BG3276"/>
  <c r="BF3276"/>
  <c r="T3276"/>
  <c r="R3276"/>
  <c r="P3276"/>
  <c r="BI3272"/>
  <c r="BH3272"/>
  <c r="BG3272"/>
  <c r="BF3272"/>
  <c r="T3272"/>
  <c r="R3272"/>
  <c r="P3272"/>
  <c r="BI3268"/>
  <c r="BH3268"/>
  <c r="BG3268"/>
  <c r="BF3268"/>
  <c r="T3268"/>
  <c r="R3268"/>
  <c r="P3268"/>
  <c r="BI3265"/>
  <c r="BH3265"/>
  <c r="BG3265"/>
  <c r="BF3265"/>
  <c r="T3265"/>
  <c r="R3265"/>
  <c r="P3265"/>
  <c r="BI3263"/>
  <c r="BH3263"/>
  <c r="BG3263"/>
  <c r="BF3263"/>
  <c r="T3263"/>
  <c r="R3263"/>
  <c r="P3263"/>
  <c r="BI3260"/>
  <c r="BH3260"/>
  <c r="BG3260"/>
  <c r="BF3260"/>
  <c r="T3260"/>
  <c r="R3260"/>
  <c r="P3260"/>
  <c r="BI3256"/>
  <c r="BH3256"/>
  <c r="BG3256"/>
  <c r="BF3256"/>
  <c r="T3256"/>
  <c r="R3256"/>
  <c r="P3256"/>
  <c r="BI3251"/>
  <c r="BH3251"/>
  <c r="BG3251"/>
  <c r="BF3251"/>
  <c r="T3251"/>
  <c r="R3251"/>
  <c r="P3251"/>
  <c r="BI3222"/>
  <c r="BH3222"/>
  <c r="BG3222"/>
  <c r="BF3222"/>
  <c r="T3222"/>
  <c r="R3222"/>
  <c r="P3222"/>
  <c r="BI3192"/>
  <c r="BH3192"/>
  <c r="BG3192"/>
  <c r="BF3192"/>
  <c r="T3192"/>
  <c r="R3192"/>
  <c r="P3192"/>
  <c r="BI3177"/>
  <c r="BH3177"/>
  <c r="BG3177"/>
  <c r="BF3177"/>
  <c r="T3177"/>
  <c r="R3177"/>
  <c r="P3177"/>
  <c r="BI3162"/>
  <c r="BH3162"/>
  <c r="BG3162"/>
  <c r="BF3162"/>
  <c r="T3162"/>
  <c r="R3162"/>
  <c r="P3162"/>
  <c r="BI3158"/>
  <c r="BH3158"/>
  <c r="BG3158"/>
  <c r="BF3158"/>
  <c r="T3158"/>
  <c r="R3158"/>
  <c r="P3158"/>
  <c r="BI3154"/>
  <c r="BH3154"/>
  <c r="BG3154"/>
  <c r="BF3154"/>
  <c r="T3154"/>
  <c r="R3154"/>
  <c r="P3154"/>
  <c r="BI3145"/>
  <c r="BH3145"/>
  <c r="BG3145"/>
  <c r="BF3145"/>
  <c r="T3145"/>
  <c r="R3145"/>
  <c r="P3145"/>
  <c r="BI3141"/>
  <c r="BH3141"/>
  <c r="BG3141"/>
  <c r="BF3141"/>
  <c r="T3141"/>
  <c r="R3141"/>
  <c r="P3141"/>
  <c r="BI3137"/>
  <c r="BH3137"/>
  <c r="BG3137"/>
  <c r="BF3137"/>
  <c r="T3137"/>
  <c r="R3137"/>
  <c r="P3137"/>
  <c r="BI3128"/>
  <c r="BH3128"/>
  <c r="BG3128"/>
  <c r="BF3128"/>
  <c r="T3128"/>
  <c r="R3128"/>
  <c r="P3128"/>
  <c r="BI3124"/>
  <c r="BH3124"/>
  <c r="BG3124"/>
  <c r="BF3124"/>
  <c r="T3124"/>
  <c r="R3124"/>
  <c r="P3124"/>
  <c r="BI3120"/>
  <c r="BH3120"/>
  <c r="BG3120"/>
  <c r="BF3120"/>
  <c r="T3120"/>
  <c r="R3120"/>
  <c r="P3120"/>
  <c r="BI3116"/>
  <c r="BH3116"/>
  <c r="BG3116"/>
  <c r="BF3116"/>
  <c r="T3116"/>
  <c r="R3116"/>
  <c r="P3116"/>
  <c r="BI3107"/>
  <c r="BH3107"/>
  <c r="BG3107"/>
  <c r="BF3107"/>
  <c r="T3107"/>
  <c r="R3107"/>
  <c r="P3107"/>
  <c r="BI3103"/>
  <c r="BH3103"/>
  <c r="BG3103"/>
  <c r="BF3103"/>
  <c r="T3103"/>
  <c r="R3103"/>
  <c r="P3103"/>
  <c r="BI3099"/>
  <c r="BH3099"/>
  <c r="BG3099"/>
  <c r="BF3099"/>
  <c r="T3099"/>
  <c r="R3099"/>
  <c r="P3099"/>
  <c r="BI3073"/>
  <c r="BH3073"/>
  <c r="BG3073"/>
  <c r="BF3073"/>
  <c r="T3073"/>
  <c r="R3073"/>
  <c r="P3073"/>
  <c r="BI3070"/>
  <c r="BH3070"/>
  <c r="BG3070"/>
  <c r="BF3070"/>
  <c r="T3070"/>
  <c r="R3070"/>
  <c r="P3070"/>
  <c r="BI3035"/>
  <c r="BH3035"/>
  <c r="BG3035"/>
  <c r="BF3035"/>
  <c r="T3035"/>
  <c r="R3035"/>
  <c r="P3035"/>
  <c r="BI3031"/>
  <c r="BH3031"/>
  <c r="BG3031"/>
  <c r="BF3031"/>
  <c r="T3031"/>
  <c r="R3031"/>
  <c r="P3031"/>
  <c r="BI3027"/>
  <c r="BH3027"/>
  <c r="BG3027"/>
  <c r="BF3027"/>
  <c r="T3027"/>
  <c r="R3027"/>
  <c r="P3027"/>
  <c r="BI3023"/>
  <c r="BH3023"/>
  <c r="BG3023"/>
  <c r="BF3023"/>
  <c r="T3023"/>
  <c r="R3023"/>
  <c r="P3023"/>
  <c r="BI3016"/>
  <c r="BH3016"/>
  <c r="BG3016"/>
  <c r="BF3016"/>
  <c r="T3016"/>
  <c r="R3016"/>
  <c r="P3016"/>
  <c r="BI3010"/>
  <c r="BH3010"/>
  <c r="BG3010"/>
  <c r="BF3010"/>
  <c r="T3010"/>
  <c r="R3010"/>
  <c r="P3010"/>
  <c r="BI2988"/>
  <c r="BH2988"/>
  <c r="BG2988"/>
  <c r="BF2988"/>
  <c r="T2988"/>
  <c r="R2988"/>
  <c r="P2988"/>
  <c r="BI2979"/>
  <c r="BH2979"/>
  <c r="BG2979"/>
  <c r="BF2979"/>
  <c r="T2979"/>
  <c r="R2979"/>
  <c r="P2979"/>
  <c r="BI2975"/>
  <c r="BH2975"/>
  <c r="BG2975"/>
  <c r="BF2975"/>
  <c r="T2975"/>
  <c r="R2975"/>
  <c r="P2975"/>
  <c r="BI2966"/>
  <c r="BH2966"/>
  <c r="BG2966"/>
  <c r="BF2966"/>
  <c r="T2966"/>
  <c r="R2966"/>
  <c r="P2966"/>
  <c r="BI2957"/>
  <c r="BH2957"/>
  <c r="BG2957"/>
  <c r="BF2957"/>
  <c r="T2957"/>
  <c r="R2957"/>
  <c r="P2957"/>
  <c r="BI2950"/>
  <c r="BH2950"/>
  <c r="BG2950"/>
  <c r="BF2950"/>
  <c r="T2950"/>
  <c r="R2950"/>
  <c r="P2950"/>
  <c r="BI2943"/>
  <c r="BH2943"/>
  <c r="BG2943"/>
  <c r="BF2943"/>
  <c r="T2943"/>
  <c r="R2943"/>
  <c r="P2943"/>
  <c r="BI2936"/>
  <c r="BH2936"/>
  <c r="BG2936"/>
  <c r="BF2936"/>
  <c r="T2936"/>
  <c r="R2936"/>
  <c r="P2936"/>
  <c r="BI2932"/>
  <c r="BH2932"/>
  <c r="BG2932"/>
  <c r="BF2932"/>
  <c r="T2932"/>
  <c r="R2932"/>
  <c r="P2932"/>
  <c r="BI2928"/>
  <c r="BH2928"/>
  <c r="BG2928"/>
  <c r="BF2928"/>
  <c r="T2928"/>
  <c r="R2928"/>
  <c r="P2928"/>
  <c r="BI2924"/>
  <c r="BH2924"/>
  <c r="BG2924"/>
  <c r="BF2924"/>
  <c r="T2924"/>
  <c r="R2924"/>
  <c r="P2924"/>
  <c r="BI2920"/>
  <c r="BH2920"/>
  <c r="BG2920"/>
  <c r="BF2920"/>
  <c r="T2920"/>
  <c r="R2920"/>
  <c r="P2920"/>
  <c r="BI2916"/>
  <c r="BH2916"/>
  <c r="BG2916"/>
  <c r="BF2916"/>
  <c r="T2916"/>
  <c r="R2916"/>
  <c r="P2916"/>
  <c r="BI2910"/>
  <c r="BH2910"/>
  <c r="BG2910"/>
  <c r="BF2910"/>
  <c r="T2910"/>
  <c r="R2910"/>
  <c r="P2910"/>
  <c r="BI2907"/>
  <c r="BH2907"/>
  <c r="BG2907"/>
  <c r="BF2907"/>
  <c r="T2907"/>
  <c r="R2907"/>
  <c r="P2907"/>
  <c r="BI2899"/>
  <c r="BH2899"/>
  <c r="BG2899"/>
  <c r="BF2899"/>
  <c r="T2899"/>
  <c r="R2899"/>
  <c r="P2899"/>
  <c r="BI2893"/>
  <c r="BH2893"/>
  <c r="BG2893"/>
  <c r="BF2893"/>
  <c r="T2893"/>
  <c r="R2893"/>
  <c r="P2893"/>
  <c r="BI2884"/>
  <c r="BH2884"/>
  <c r="BG2884"/>
  <c r="BF2884"/>
  <c r="T2884"/>
  <c r="R2884"/>
  <c r="P2884"/>
  <c r="BI2881"/>
  <c r="BH2881"/>
  <c r="BG2881"/>
  <c r="BF2881"/>
  <c r="T2881"/>
  <c r="R2881"/>
  <c r="P2881"/>
  <c r="BI2877"/>
  <c r="BH2877"/>
  <c r="BG2877"/>
  <c r="BF2877"/>
  <c r="T2877"/>
  <c r="R2877"/>
  <c r="P2877"/>
  <c r="BI2874"/>
  <c r="BH2874"/>
  <c r="BG2874"/>
  <c r="BF2874"/>
  <c r="T2874"/>
  <c r="R2874"/>
  <c r="P2874"/>
  <c r="BI2870"/>
  <c r="BH2870"/>
  <c r="BG2870"/>
  <c r="BF2870"/>
  <c r="T2870"/>
  <c r="R2870"/>
  <c r="P2870"/>
  <c r="BI2866"/>
  <c r="BH2866"/>
  <c r="BG2866"/>
  <c r="BF2866"/>
  <c r="T2866"/>
  <c r="R2866"/>
  <c r="P2866"/>
  <c r="BI2862"/>
  <c r="BH2862"/>
  <c r="BG2862"/>
  <c r="BF2862"/>
  <c r="T2862"/>
  <c r="R2862"/>
  <c r="P2862"/>
  <c r="BI2858"/>
  <c r="BH2858"/>
  <c r="BG2858"/>
  <c r="BF2858"/>
  <c r="T2858"/>
  <c r="R2858"/>
  <c r="P2858"/>
  <c r="BI2854"/>
  <c r="BH2854"/>
  <c r="BG2854"/>
  <c r="BF2854"/>
  <c r="T2854"/>
  <c r="R2854"/>
  <c r="P2854"/>
  <c r="BI2845"/>
  <c r="BH2845"/>
  <c r="BG2845"/>
  <c r="BF2845"/>
  <c r="T2845"/>
  <c r="R2845"/>
  <c r="P2845"/>
  <c r="BI2835"/>
  <c r="BH2835"/>
  <c r="BG2835"/>
  <c r="BF2835"/>
  <c r="T2835"/>
  <c r="R2835"/>
  <c r="P2835"/>
  <c r="BI2828"/>
  <c r="BH2828"/>
  <c r="BG2828"/>
  <c r="BF2828"/>
  <c r="T2828"/>
  <c r="R2828"/>
  <c r="P2828"/>
  <c r="BI2809"/>
  <c r="BH2809"/>
  <c r="BG2809"/>
  <c r="BF2809"/>
  <c r="T2809"/>
  <c r="R2809"/>
  <c r="P2809"/>
  <c r="BI2799"/>
  <c r="BH2799"/>
  <c r="BG2799"/>
  <c r="BF2799"/>
  <c r="T2799"/>
  <c r="R2799"/>
  <c r="P2799"/>
  <c r="BI2795"/>
  <c r="BH2795"/>
  <c r="BG2795"/>
  <c r="BF2795"/>
  <c r="T2795"/>
  <c r="R2795"/>
  <c r="P2795"/>
  <c r="BI2791"/>
  <c r="BH2791"/>
  <c r="BG2791"/>
  <c r="BF2791"/>
  <c r="T2791"/>
  <c r="R2791"/>
  <c r="P2791"/>
  <c r="BI2787"/>
  <c r="BH2787"/>
  <c r="BG2787"/>
  <c r="BF2787"/>
  <c r="T2787"/>
  <c r="R2787"/>
  <c r="P2787"/>
  <c r="BI2781"/>
  <c r="BH2781"/>
  <c r="BG2781"/>
  <c r="BF2781"/>
  <c r="T2781"/>
  <c r="R2781"/>
  <c r="P2781"/>
  <c r="BI2777"/>
  <c r="BH2777"/>
  <c r="BG2777"/>
  <c r="BF2777"/>
  <c r="T2777"/>
  <c r="R2777"/>
  <c r="P2777"/>
  <c r="BI2769"/>
  <c r="BH2769"/>
  <c r="BG2769"/>
  <c r="BF2769"/>
  <c r="T2769"/>
  <c r="R2769"/>
  <c r="P2769"/>
  <c r="BI2761"/>
  <c r="BH2761"/>
  <c r="BG2761"/>
  <c r="BF2761"/>
  <c r="T2761"/>
  <c r="R2761"/>
  <c r="P2761"/>
  <c r="BI2757"/>
  <c r="BH2757"/>
  <c r="BG2757"/>
  <c r="BF2757"/>
  <c r="T2757"/>
  <c r="R2757"/>
  <c r="P2757"/>
  <c r="BI2748"/>
  <c r="BH2748"/>
  <c r="BG2748"/>
  <c r="BF2748"/>
  <c r="T2748"/>
  <c r="R2748"/>
  <c r="P2748"/>
  <c r="BI2744"/>
  <c r="BH2744"/>
  <c r="BG2744"/>
  <c r="BF2744"/>
  <c r="T2744"/>
  <c r="R2744"/>
  <c r="P2744"/>
  <c r="BI2740"/>
  <c r="BH2740"/>
  <c r="BG2740"/>
  <c r="BF2740"/>
  <c r="T2740"/>
  <c r="R2740"/>
  <c r="P2740"/>
  <c r="BI2736"/>
  <c r="BH2736"/>
  <c r="BG2736"/>
  <c r="BF2736"/>
  <c r="T2736"/>
  <c r="R2736"/>
  <c r="P2736"/>
  <c r="BI2732"/>
  <c r="BH2732"/>
  <c r="BG2732"/>
  <c r="BF2732"/>
  <c r="T2732"/>
  <c r="R2732"/>
  <c r="P2732"/>
  <c r="BI2725"/>
  <c r="BH2725"/>
  <c r="BG2725"/>
  <c r="BF2725"/>
  <c r="T2725"/>
  <c r="R2725"/>
  <c r="P2725"/>
  <c r="BI2716"/>
  <c r="BH2716"/>
  <c r="BG2716"/>
  <c r="BF2716"/>
  <c r="T2716"/>
  <c r="R2716"/>
  <c r="P2716"/>
  <c r="BI2689"/>
  <c r="BH2689"/>
  <c r="BG2689"/>
  <c r="BF2689"/>
  <c r="T2689"/>
  <c r="R2689"/>
  <c r="P2689"/>
  <c r="BI2685"/>
  <c r="BH2685"/>
  <c r="BG2685"/>
  <c r="BF2685"/>
  <c r="T2685"/>
  <c r="R2685"/>
  <c r="P2685"/>
  <c r="BI2680"/>
  <c r="BH2680"/>
  <c r="BG2680"/>
  <c r="BF2680"/>
  <c r="T2680"/>
  <c r="R2680"/>
  <c r="P2680"/>
  <c r="BI2671"/>
  <c r="BH2671"/>
  <c r="BG2671"/>
  <c r="BF2671"/>
  <c r="T2671"/>
  <c r="R2671"/>
  <c r="P2671"/>
  <c r="BI2665"/>
  <c r="BH2665"/>
  <c r="BG2665"/>
  <c r="BF2665"/>
  <c r="T2665"/>
  <c r="R2665"/>
  <c r="P2665"/>
  <c r="BI2656"/>
  <c r="BH2656"/>
  <c r="BG2656"/>
  <c r="BF2656"/>
  <c r="T2656"/>
  <c r="R2656"/>
  <c r="P2656"/>
  <c r="BI2653"/>
  <c r="BH2653"/>
  <c r="BG2653"/>
  <c r="BF2653"/>
  <c r="T2653"/>
  <c r="R2653"/>
  <c r="P2653"/>
  <c r="BI2636"/>
  <c r="BH2636"/>
  <c r="BG2636"/>
  <c r="BF2636"/>
  <c r="T2636"/>
  <c r="R2636"/>
  <c r="P2636"/>
  <c r="BI2633"/>
  <c r="BH2633"/>
  <c r="BG2633"/>
  <c r="BF2633"/>
  <c r="T2633"/>
  <c r="R2633"/>
  <c r="P2633"/>
  <c r="BI2630"/>
  <c r="BH2630"/>
  <c r="BG2630"/>
  <c r="BF2630"/>
  <c r="T2630"/>
  <c r="R2630"/>
  <c r="P2630"/>
  <c r="BI2627"/>
  <c r="BH2627"/>
  <c r="BG2627"/>
  <c r="BF2627"/>
  <c r="T2627"/>
  <c r="R2627"/>
  <c r="P2627"/>
  <c r="BI2620"/>
  <c r="BH2620"/>
  <c r="BG2620"/>
  <c r="BF2620"/>
  <c r="T2620"/>
  <c r="R2620"/>
  <c r="P2620"/>
  <c r="BI2612"/>
  <c r="BH2612"/>
  <c r="BG2612"/>
  <c r="BF2612"/>
  <c r="T2612"/>
  <c r="R2612"/>
  <c r="P2612"/>
  <c r="BI2604"/>
  <c r="BH2604"/>
  <c r="BG2604"/>
  <c r="BF2604"/>
  <c r="T2604"/>
  <c r="R2604"/>
  <c r="P2604"/>
  <c r="BI2596"/>
  <c r="BH2596"/>
  <c r="BG2596"/>
  <c r="BF2596"/>
  <c r="T2596"/>
  <c r="R2596"/>
  <c r="P2596"/>
  <c r="BI2588"/>
  <c r="BH2588"/>
  <c r="BG2588"/>
  <c r="BF2588"/>
  <c r="T2588"/>
  <c r="R2588"/>
  <c r="P2588"/>
  <c r="BI2580"/>
  <c r="BH2580"/>
  <c r="BG2580"/>
  <c r="BF2580"/>
  <c r="T2580"/>
  <c r="R2580"/>
  <c r="P2580"/>
  <c r="BI2572"/>
  <c r="BH2572"/>
  <c r="BG2572"/>
  <c r="BF2572"/>
  <c r="T2572"/>
  <c r="R2572"/>
  <c r="P2572"/>
  <c r="BI2568"/>
  <c r="BH2568"/>
  <c r="BG2568"/>
  <c r="BF2568"/>
  <c r="T2568"/>
  <c r="R2568"/>
  <c r="P2568"/>
  <c r="BI2559"/>
  <c r="BH2559"/>
  <c r="BG2559"/>
  <c r="BF2559"/>
  <c r="T2559"/>
  <c r="R2559"/>
  <c r="P2559"/>
  <c r="BI2550"/>
  <c r="BH2550"/>
  <c r="BG2550"/>
  <c r="BF2550"/>
  <c r="T2550"/>
  <c r="R2550"/>
  <c r="P2550"/>
  <c r="BI2541"/>
  <c r="BH2541"/>
  <c r="BG2541"/>
  <c r="BF2541"/>
  <c r="T2541"/>
  <c r="R2541"/>
  <c r="P2541"/>
  <c r="BI2524"/>
  <c r="BH2524"/>
  <c r="BG2524"/>
  <c r="BF2524"/>
  <c r="T2524"/>
  <c r="R2524"/>
  <c r="P2524"/>
  <c r="BI2499"/>
  <c r="BH2499"/>
  <c r="BG2499"/>
  <c r="BF2499"/>
  <c r="T2499"/>
  <c r="R2499"/>
  <c r="P2499"/>
  <c r="BI2490"/>
  <c r="BH2490"/>
  <c r="BG2490"/>
  <c r="BF2490"/>
  <c r="T2490"/>
  <c r="R2490"/>
  <c r="P2490"/>
  <c r="BI2481"/>
  <c r="BH2481"/>
  <c r="BG2481"/>
  <c r="BF2481"/>
  <c r="T2481"/>
  <c r="R2481"/>
  <c r="P2481"/>
  <c r="BI2463"/>
  <c r="BH2463"/>
  <c r="BG2463"/>
  <c r="BF2463"/>
  <c r="T2463"/>
  <c r="R2463"/>
  <c r="P2463"/>
  <c r="BI2454"/>
  <c r="BH2454"/>
  <c r="BG2454"/>
  <c r="BF2454"/>
  <c r="T2454"/>
  <c r="R2454"/>
  <c r="P2454"/>
  <c r="BI2445"/>
  <c r="BH2445"/>
  <c r="BG2445"/>
  <c r="BF2445"/>
  <c r="T2445"/>
  <c r="R2445"/>
  <c r="P2445"/>
  <c r="BI2432"/>
  <c r="BH2432"/>
  <c r="BG2432"/>
  <c r="BF2432"/>
  <c r="T2432"/>
  <c r="R2432"/>
  <c r="P2432"/>
  <c r="BI2415"/>
  <c r="BH2415"/>
  <c r="BG2415"/>
  <c r="BF2415"/>
  <c r="T2415"/>
  <c r="R2415"/>
  <c r="P2415"/>
  <c r="BI2374"/>
  <c r="BH2374"/>
  <c r="BG2374"/>
  <c r="BF2374"/>
  <c r="T2374"/>
  <c r="R2374"/>
  <c r="P2374"/>
  <c r="BI2371"/>
  <c r="BH2371"/>
  <c r="BG2371"/>
  <c r="BF2371"/>
  <c r="T2371"/>
  <c r="R2371"/>
  <c r="P2371"/>
  <c r="BI2368"/>
  <c r="BH2368"/>
  <c r="BG2368"/>
  <c r="BF2368"/>
  <c r="T2368"/>
  <c r="R2368"/>
  <c r="P2368"/>
  <c r="BI2351"/>
  <c r="BH2351"/>
  <c r="BG2351"/>
  <c r="BF2351"/>
  <c r="T2351"/>
  <c r="R2351"/>
  <c r="P2351"/>
  <c r="BI2333"/>
  <c r="BH2333"/>
  <c r="BG2333"/>
  <c r="BF2333"/>
  <c r="T2333"/>
  <c r="R2333"/>
  <c r="P2333"/>
  <c r="BI2324"/>
  <c r="BH2324"/>
  <c r="BG2324"/>
  <c r="BF2324"/>
  <c r="T2324"/>
  <c r="R2324"/>
  <c r="P2324"/>
  <c r="BI2314"/>
  <c r="BH2314"/>
  <c r="BG2314"/>
  <c r="BF2314"/>
  <c r="T2314"/>
  <c r="R2314"/>
  <c r="P2314"/>
  <c r="BI2305"/>
  <c r="BH2305"/>
  <c r="BG2305"/>
  <c r="BF2305"/>
  <c r="T2305"/>
  <c r="R2305"/>
  <c r="P2305"/>
  <c r="BI2292"/>
  <c r="BH2292"/>
  <c r="BG2292"/>
  <c r="BF2292"/>
  <c r="T2292"/>
  <c r="R2292"/>
  <c r="P2292"/>
  <c r="BI2274"/>
  <c r="BH2274"/>
  <c r="BG2274"/>
  <c r="BF2274"/>
  <c r="T2274"/>
  <c r="R2274"/>
  <c r="P2274"/>
  <c r="BI2269"/>
  <c r="BH2269"/>
  <c r="BG2269"/>
  <c r="BF2269"/>
  <c r="T2269"/>
  <c r="R2269"/>
  <c r="P2269"/>
  <c r="BI2246"/>
  <c r="BH2246"/>
  <c r="BG2246"/>
  <c r="BF2246"/>
  <c r="T2246"/>
  <c r="R2246"/>
  <c r="P2246"/>
  <c r="BI2242"/>
  <c r="BH2242"/>
  <c r="BG2242"/>
  <c r="BF2242"/>
  <c r="T2242"/>
  <c r="R2242"/>
  <c r="P2242"/>
  <c r="BI2238"/>
  <c r="BH2238"/>
  <c r="BG2238"/>
  <c r="BF2238"/>
  <c r="T2238"/>
  <c r="R2238"/>
  <c r="P2238"/>
  <c r="BI2234"/>
  <c r="BH2234"/>
  <c r="BG2234"/>
  <c r="BF2234"/>
  <c r="T2234"/>
  <c r="R2234"/>
  <c r="P2234"/>
  <c r="BI2222"/>
  <c r="BH2222"/>
  <c r="BG2222"/>
  <c r="BF2222"/>
  <c r="T2222"/>
  <c r="R2222"/>
  <c r="P2222"/>
  <c r="BI2215"/>
  <c r="BH2215"/>
  <c r="BG2215"/>
  <c r="BF2215"/>
  <c r="T2215"/>
  <c r="R2215"/>
  <c r="P2215"/>
  <c r="BI2208"/>
  <c r="BH2208"/>
  <c r="BG2208"/>
  <c r="BF2208"/>
  <c r="T2208"/>
  <c r="R2208"/>
  <c r="P2208"/>
  <c r="BI2193"/>
  <c r="BH2193"/>
  <c r="BG2193"/>
  <c r="BF2193"/>
  <c r="T2193"/>
  <c r="R2193"/>
  <c r="P2193"/>
  <c r="BI2190"/>
  <c r="BH2190"/>
  <c r="BG2190"/>
  <c r="BF2190"/>
  <c r="T2190"/>
  <c r="R2190"/>
  <c r="P2190"/>
  <c r="BI2187"/>
  <c r="BH2187"/>
  <c r="BG2187"/>
  <c r="BF2187"/>
  <c r="T2187"/>
  <c r="R2187"/>
  <c r="P2187"/>
  <c r="BI2184"/>
  <c r="BH2184"/>
  <c r="BG2184"/>
  <c r="BF2184"/>
  <c r="T2184"/>
  <c r="R2184"/>
  <c r="P2184"/>
  <c r="BI2181"/>
  <c r="BH2181"/>
  <c r="BG2181"/>
  <c r="BF2181"/>
  <c r="T2181"/>
  <c r="R2181"/>
  <c r="P2181"/>
  <c r="BI2178"/>
  <c r="BH2178"/>
  <c r="BG2178"/>
  <c r="BF2178"/>
  <c r="T2178"/>
  <c r="R2178"/>
  <c r="P2178"/>
  <c r="BI2175"/>
  <c r="BH2175"/>
  <c r="BG2175"/>
  <c r="BF2175"/>
  <c r="T2175"/>
  <c r="R2175"/>
  <c r="P2175"/>
  <c r="BI2172"/>
  <c r="BH2172"/>
  <c r="BG2172"/>
  <c r="BF2172"/>
  <c r="T2172"/>
  <c r="R2172"/>
  <c r="P2172"/>
  <c r="BI2169"/>
  <c r="BH2169"/>
  <c r="BG2169"/>
  <c r="BF2169"/>
  <c r="T2169"/>
  <c r="R2169"/>
  <c r="P2169"/>
  <c r="BI2166"/>
  <c r="BH2166"/>
  <c r="BG2166"/>
  <c r="BF2166"/>
  <c r="T2166"/>
  <c r="R2166"/>
  <c r="P2166"/>
  <c r="BI2163"/>
  <c r="BH2163"/>
  <c r="BG2163"/>
  <c r="BF2163"/>
  <c r="T2163"/>
  <c r="R2163"/>
  <c r="P2163"/>
  <c r="BI2160"/>
  <c r="BH2160"/>
  <c r="BG2160"/>
  <c r="BF2160"/>
  <c r="T2160"/>
  <c r="R2160"/>
  <c r="P2160"/>
  <c r="BI2152"/>
  <c r="BH2152"/>
  <c r="BG2152"/>
  <c r="BF2152"/>
  <c r="T2152"/>
  <c r="R2152"/>
  <c r="P2152"/>
  <c r="BI2148"/>
  <c r="BH2148"/>
  <c r="BG2148"/>
  <c r="BF2148"/>
  <c r="T2148"/>
  <c r="R2148"/>
  <c r="P2148"/>
  <c r="BI2140"/>
  <c r="BH2140"/>
  <c r="BG2140"/>
  <c r="BF2140"/>
  <c r="T2140"/>
  <c r="R2140"/>
  <c r="P2140"/>
  <c r="BI2137"/>
  <c r="BH2137"/>
  <c r="BG2137"/>
  <c r="BF2137"/>
  <c r="T2137"/>
  <c r="R2137"/>
  <c r="P2137"/>
  <c r="BI2133"/>
  <c r="BH2133"/>
  <c r="BG2133"/>
  <c r="BF2133"/>
  <c r="T2133"/>
  <c r="R2133"/>
  <c r="P2133"/>
  <c r="BI2129"/>
  <c r="BH2129"/>
  <c r="BG2129"/>
  <c r="BF2129"/>
  <c r="T2129"/>
  <c r="R2129"/>
  <c r="P2129"/>
  <c r="BI2125"/>
  <c r="BH2125"/>
  <c r="BG2125"/>
  <c r="BF2125"/>
  <c r="T2125"/>
  <c r="R2125"/>
  <c r="P2125"/>
  <c r="BI2121"/>
  <c r="BH2121"/>
  <c r="BG2121"/>
  <c r="BF2121"/>
  <c r="T2121"/>
  <c r="R2121"/>
  <c r="P2121"/>
  <c r="BI2117"/>
  <c r="BH2117"/>
  <c r="BG2117"/>
  <c r="BF2117"/>
  <c r="T2117"/>
  <c r="R2117"/>
  <c r="P2117"/>
  <c r="BI2109"/>
  <c r="BH2109"/>
  <c r="BG2109"/>
  <c r="BF2109"/>
  <c r="T2109"/>
  <c r="R2109"/>
  <c r="P2109"/>
  <c r="BI2106"/>
  <c r="BH2106"/>
  <c r="BG2106"/>
  <c r="BF2106"/>
  <c r="T2106"/>
  <c r="R2106"/>
  <c r="P2106"/>
  <c r="BI2097"/>
  <c r="BH2097"/>
  <c r="BG2097"/>
  <c r="BF2097"/>
  <c r="T2097"/>
  <c r="R2097"/>
  <c r="P2097"/>
  <c r="BI2087"/>
  <c r="BH2087"/>
  <c r="BG2087"/>
  <c r="BF2087"/>
  <c r="T2087"/>
  <c r="R2087"/>
  <c r="P2087"/>
  <c r="BI2070"/>
  <c r="BH2070"/>
  <c r="BG2070"/>
  <c r="BF2070"/>
  <c r="T2070"/>
  <c r="R2070"/>
  <c r="P2070"/>
  <c r="BI2052"/>
  <c r="BH2052"/>
  <c r="BG2052"/>
  <c r="BF2052"/>
  <c r="T2052"/>
  <c r="R2052"/>
  <c r="P2052"/>
  <c r="BI2013"/>
  <c r="BH2013"/>
  <c r="BG2013"/>
  <c r="BF2013"/>
  <c r="T2013"/>
  <c r="R2013"/>
  <c r="P2013"/>
  <c r="BI2010"/>
  <c r="BH2010"/>
  <c r="BG2010"/>
  <c r="BF2010"/>
  <c r="T2010"/>
  <c r="R2010"/>
  <c r="P2010"/>
  <c r="BI2007"/>
  <c r="BH2007"/>
  <c r="BG2007"/>
  <c r="BF2007"/>
  <c r="T2007"/>
  <c r="R2007"/>
  <c r="P2007"/>
  <c r="BI2004"/>
  <c r="BH2004"/>
  <c r="BG2004"/>
  <c r="BF2004"/>
  <c r="T2004"/>
  <c r="R2004"/>
  <c r="P2004"/>
  <c r="BI2001"/>
  <c r="BH2001"/>
  <c r="BG2001"/>
  <c r="BF2001"/>
  <c r="T2001"/>
  <c r="R2001"/>
  <c r="P2001"/>
  <c r="BI1996"/>
  <c r="BH1996"/>
  <c r="BG1996"/>
  <c r="BF1996"/>
  <c r="T1996"/>
  <c r="R1996"/>
  <c r="P1996"/>
  <c r="BI1991"/>
  <c r="BH1991"/>
  <c r="BG1991"/>
  <c r="BF1991"/>
  <c r="T1991"/>
  <c r="R1991"/>
  <c r="P1991"/>
  <c r="BI1982"/>
  <c r="BH1982"/>
  <c r="BG1982"/>
  <c r="BF1982"/>
  <c r="T1982"/>
  <c r="R1982"/>
  <c r="P1982"/>
  <c r="BI1973"/>
  <c r="BH1973"/>
  <c r="BG1973"/>
  <c r="BF1973"/>
  <c r="T1973"/>
  <c r="R1973"/>
  <c r="P1973"/>
  <c r="BI1966"/>
  <c r="BH1966"/>
  <c r="BG1966"/>
  <c r="BF1966"/>
  <c r="T1966"/>
  <c r="R1966"/>
  <c r="P1966"/>
  <c r="BI1961"/>
  <c r="BH1961"/>
  <c r="BG1961"/>
  <c r="BF1961"/>
  <c r="T1961"/>
  <c r="R1961"/>
  <c r="P1961"/>
  <c r="BI1956"/>
  <c r="BH1956"/>
  <c r="BG1956"/>
  <c r="BF1956"/>
  <c r="T1956"/>
  <c r="R1956"/>
  <c r="P1956"/>
  <c r="BI1950"/>
  <c r="BH1950"/>
  <c r="BG1950"/>
  <c r="BF1950"/>
  <c r="T1950"/>
  <c r="R1950"/>
  <c r="P1950"/>
  <c r="BI1941"/>
  <c r="BH1941"/>
  <c r="BG1941"/>
  <c r="BF1941"/>
  <c r="T1941"/>
  <c r="R1941"/>
  <c r="P1941"/>
  <c r="BI1937"/>
  <c r="BH1937"/>
  <c r="BG1937"/>
  <c r="BF1937"/>
  <c r="T1937"/>
  <c r="R1937"/>
  <c r="P1937"/>
  <c r="BI1933"/>
  <c r="BH1933"/>
  <c r="BG1933"/>
  <c r="BF1933"/>
  <c r="T1933"/>
  <c r="R1933"/>
  <c r="P1933"/>
  <c r="BI1920"/>
  <c r="BH1920"/>
  <c r="BG1920"/>
  <c r="BF1920"/>
  <c r="T1920"/>
  <c r="R1920"/>
  <c r="P1920"/>
  <c r="BI1907"/>
  <c r="BH1907"/>
  <c r="BG1907"/>
  <c r="BF1907"/>
  <c r="T1907"/>
  <c r="R1907"/>
  <c r="P1907"/>
  <c r="BI1904"/>
  <c r="BH1904"/>
  <c r="BG1904"/>
  <c r="BF1904"/>
  <c r="T1904"/>
  <c r="R1904"/>
  <c r="P1904"/>
  <c r="BI1901"/>
  <c r="BH1901"/>
  <c r="BG1901"/>
  <c r="BF1901"/>
  <c r="T1901"/>
  <c r="R1901"/>
  <c r="P1901"/>
  <c r="BI1897"/>
  <c r="BH1897"/>
  <c r="BG1897"/>
  <c r="BF1897"/>
  <c r="T1897"/>
  <c r="R1897"/>
  <c r="P1897"/>
  <c r="BI1893"/>
  <c r="BH1893"/>
  <c r="BG1893"/>
  <c r="BF1893"/>
  <c r="T1893"/>
  <c r="R1893"/>
  <c r="P1893"/>
  <c r="BI1889"/>
  <c r="BH1889"/>
  <c r="BG1889"/>
  <c r="BF1889"/>
  <c r="T1889"/>
  <c r="R1889"/>
  <c r="P1889"/>
  <c r="BI1885"/>
  <c r="BH1885"/>
  <c r="BG1885"/>
  <c r="BF1885"/>
  <c r="T1885"/>
  <c r="R1885"/>
  <c r="P1885"/>
  <c r="BI1881"/>
  <c r="BH1881"/>
  <c r="BG1881"/>
  <c r="BF1881"/>
  <c r="T1881"/>
  <c r="R1881"/>
  <c r="P1881"/>
  <c r="BI1877"/>
  <c r="BH1877"/>
  <c r="BG1877"/>
  <c r="BF1877"/>
  <c r="T1877"/>
  <c r="R1877"/>
  <c r="P1877"/>
  <c r="BI1873"/>
  <c r="BH1873"/>
  <c r="BG1873"/>
  <c r="BF1873"/>
  <c r="T1873"/>
  <c r="R1873"/>
  <c r="P1873"/>
  <c r="BI1869"/>
  <c r="BH1869"/>
  <c r="BG1869"/>
  <c r="BF1869"/>
  <c r="T1869"/>
  <c r="R1869"/>
  <c r="P1869"/>
  <c r="BI1866"/>
  <c r="BH1866"/>
  <c r="BG1866"/>
  <c r="BF1866"/>
  <c r="T1866"/>
  <c r="R1866"/>
  <c r="P1866"/>
  <c r="BI1863"/>
  <c r="BH1863"/>
  <c r="BG1863"/>
  <c r="BF1863"/>
  <c r="T1863"/>
  <c r="R1863"/>
  <c r="P1863"/>
  <c r="BI1859"/>
  <c r="BH1859"/>
  <c r="BG1859"/>
  <c r="BF1859"/>
  <c r="T1859"/>
  <c r="R1859"/>
  <c r="P1859"/>
  <c r="BI1856"/>
  <c r="BH1856"/>
  <c r="BG1856"/>
  <c r="BF1856"/>
  <c r="T1856"/>
  <c r="R1856"/>
  <c r="P1856"/>
  <c r="BI1853"/>
  <c r="BH1853"/>
  <c r="BG1853"/>
  <c r="BF1853"/>
  <c r="T1853"/>
  <c r="R1853"/>
  <c r="P1853"/>
  <c r="BI1850"/>
  <c r="BH1850"/>
  <c r="BG1850"/>
  <c r="BF1850"/>
  <c r="T1850"/>
  <c r="R1850"/>
  <c r="P1850"/>
  <c r="BI1846"/>
  <c r="BH1846"/>
  <c r="BG1846"/>
  <c r="BF1846"/>
  <c r="T1846"/>
  <c r="R1846"/>
  <c r="P1846"/>
  <c r="BI1841"/>
  <c r="BH1841"/>
  <c r="BG1841"/>
  <c r="BF1841"/>
  <c r="T1841"/>
  <c r="T1840"/>
  <c r="R1841"/>
  <c r="R1840"/>
  <c r="P1841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7"/>
  <c r="BH1827"/>
  <c r="BG1827"/>
  <c r="BF1827"/>
  <c r="T1827"/>
  <c r="R1827"/>
  <c r="P1827"/>
  <c r="BI1824"/>
  <c r="BH1824"/>
  <c r="BG1824"/>
  <c r="BF1824"/>
  <c r="T1824"/>
  <c r="R1824"/>
  <c r="P1824"/>
  <c r="BI1817"/>
  <c r="BH1817"/>
  <c r="BG1817"/>
  <c r="BF1817"/>
  <c r="T1817"/>
  <c r="R1817"/>
  <c r="P1817"/>
  <c r="BI1810"/>
  <c r="BH1810"/>
  <c r="BG1810"/>
  <c r="BF1810"/>
  <c r="T1810"/>
  <c r="R1810"/>
  <c r="P1810"/>
  <c r="BI1808"/>
  <c r="BH1808"/>
  <c r="BG1808"/>
  <c r="BF1808"/>
  <c r="T1808"/>
  <c r="R1808"/>
  <c r="P1808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4"/>
  <c r="BH1794"/>
  <c r="BG1794"/>
  <c r="BF1794"/>
  <c r="T1794"/>
  <c r="R1794"/>
  <c r="P1794"/>
  <c r="BI1788"/>
  <c r="BH1788"/>
  <c r="BG1788"/>
  <c r="BF1788"/>
  <c r="T1788"/>
  <c r="R1788"/>
  <c r="P1788"/>
  <c r="BI1782"/>
  <c r="BH1782"/>
  <c r="BG1782"/>
  <c r="BF1782"/>
  <c r="T1782"/>
  <c r="R1782"/>
  <c r="P1782"/>
  <c r="BI1775"/>
  <c r="BH1775"/>
  <c r="BG1775"/>
  <c r="BF1775"/>
  <c r="T1775"/>
  <c r="R1775"/>
  <c r="P1775"/>
  <c r="BI1768"/>
  <c r="BH1768"/>
  <c r="BG1768"/>
  <c r="BF1768"/>
  <c r="T1768"/>
  <c r="R1768"/>
  <c r="P1768"/>
  <c r="BI1760"/>
  <c r="BH1760"/>
  <c r="BG1760"/>
  <c r="BF1760"/>
  <c r="T1760"/>
  <c r="R1760"/>
  <c r="P1760"/>
  <c r="BI1753"/>
  <c r="BH1753"/>
  <c r="BG1753"/>
  <c r="BF1753"/>
  <c r="T1753"/>
  <c r="R1753"/>
  <c r="P1753"/>
  <c r="BI1745"/>
  <c r="BH1745"/>
  <c r="BG1745"/>
  <c r="BF1745"/>
  <c r="T1745"/>
  <c r="R1745"/>
  <c r="P1745"/>
  <c r="BI1737"/>
  <c r="BH1737"/>
  <c r="BG1737"/>
  <c r="BF1737"/>
  <c r="T1737"/>
  <c r="R1737"/>
  <c r="P1737"/>
  <c r="BI1734"/>
  <c r="BH1734"/>
  <c r="BG1734"/>
  <c r="BF1734"/>
  <c r="T1734"/>
  <c r="R1734"/>
  <c r="P1734"/>
  <c r="BI1731"/>
  <c r="BH1731"/>
  <c r="BG1731"/>
  <c r="BF1731"/>
  <c r="T1731"/>
  <c r="R1731"/>
  <c r="P1731"/>
  <c r="BI1728"/>
  <c r="BH1728"/>
  <c r="BG1728"/>
  <c r="BF1728"/>
  <c r="T1728"/>
  <c r="R1728"/>
  <c r="P1728"/>
  <c r="BI1725"/>
  <c r="BH1725"/>
  <c r="BG1725"/>
  <c r="BF1725"/>
  <c r="T1725"/>
  <c r="R1725"/>
  <c r="P1725"/>
  <c r="BI1722"/>
  <c r="BH1722"/>
  <c r="BG1722"/>
  <c r="BF1722"/>
  <c r="T1722"/>
  <c r="R1722"/>
  <c r="P1722"/>
  <c r="BI1714"/>
  <c r="BH1714"/>
  <c r="BG1714"/>
  <c r="BF1714"/>
  <c r="T1714"/>
  <c r="R1714"/>
  <c r="P1714"/>
  <c r="BI1711"/>
  <c r="BH1711"/>
  <c r="BG1711"/>
  <c r="BF1711"/>
  <c r="T1711"/>
  <c r="R1711"/>
  <c r="P1711"/>
  <c r="BI1708"/>
  <c r="BH1708"/>
  <c r="BG1708"/>
  <c r="BF1708"/>
  <c r="T1708"/>
  <c r="R1708"/>
  <c r="P1708"/>
  <c r="BI1705"/>
  <c r="BH1705"/>
  <c r="BG1705"/>
  <c r="BF1705"/>
  <c r="T1705"/>
  <c r="R1705"/>
  <c r="P1705"/>
  <c r="BI1702"/>
  <c r="BH1702"/>
  <c r="BG1702"/>
  <c r="BF1702"/>
  <c r="T1702"/>
  <c r="R1702"/>
  <c r="P1702"/>
  <c r="BI1699"/>
  <c r="BH1699"/>
  <c r="BG1699"/>
  <c r="BF1699"/>
  <c r="T1699"/>
  <c r="R1699"/>
  <c r="P1699"/>
  <c r="BI1696"/>
  <c r="BH1696"/>
  <c r="BG1696"/>
  <c r="BF1696"/>
  <c r="T1696"/>
  <c r="R1696"/>
  <c r="P1696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76"/>
  <c r="BH1676"/>
  <c r="BG1676"/>
  <c r="BF1676"/>
  <c r="T1676"/>
  <c r="R1676"/>
  <c r="P1676"/>
  <c r="BI1673"/>
  <c r="BH1673"/>
  <c r="BG1673"/>
  <c r="BF1673"/>
  <c r="T1673"/>
  <c r="R1673"/>
  <c r="P1673"/>
  <c r="BI1670"/>
  <c r="BH1670"/>
  <c r="BG1670"/>
  <c r="BF1670"/>
  <c r="T1670"/>
  <c r="R1670"/>
  <c r="P1670"/>
  <c r="BI1667"/>
  <c r="BH1667"/>
  <c r="BG1667"/>
  <c r="BF1667"/>
  <c r="T1667"/>
  <c r="R1667"/>
  <c r="P1667"/>
  <c r="BI1664"/>
  <c r="BH1664"/>
  <c r="BG1664"/>
  <c r="BF1664"/>
  <c r="T1664"/>
  <c r="R1664"/>
  <c r="P1664"/>
  <c r="BI1661"/>
  <c r="BH1661"/>
  <c r="BG1661"/>
  <c r="BF1661"/>
  <c r="T1661"/>
  <c r="R1661"/>
  <c r="P1661"/>
  <c r="BI1658"/>
  <c r="BH1658"/>
  <c r="BG1658"/>
  <c r="BF1658"/>
  <c r="T1658"/>
  <c r="R1658"/>
  <c r="P1658"/>
  <c r="BI1644"/>
  <c r="BH1644"/>
  <c r="BG1644"/>
  <c r="BF1644"/>
  <c r="T1644"/>
  <c r="R1644"/>
  <c r="P1644"/>
  <c r="BI1641"/>
  <c r="BH1641"/>
  <c r="BG1641"/>
  <c r="BF1641"/>
  <c r="T1641"/>
  <c r="R1641"/>
  <c r="P1641"/>
  <c r="BI1638"/>
  <c r="BH1638"/>
  <c r="BG1638"/>
  <c r="BF1638"/>
  <c r="T1638"/>
  <c r="R1638"/>
  <c r="P1638"/>
  <c r="BI1630"/>
  <c r="BH1630"/>
  <c r="BG1630"/>
  <c r="BF1630"/>
  <c r="T1630"/>
  <c r="R1630"/>
  <c r="P1630"/>
  <c r="BI1620"/>
  <c r="BH1620"/>
  <c r="BG1620"/>
  <c r="BF1620"/>
  <c r="T1620"/>
  <c r="R1620"/>
  <c r="P1620"/>
  <c r="BI1617"/>
  <c r="BH1617"/>
  <c r="BG1617"/>
  <c r="BF1617"/>
  <c r="T1617"/>
  <c r="R1617"/>
  <c r="P1617"/>
  <c r="BI1609"/>
  <c r="BH1609"/>
  <c r="BG1609"/>
  <c r="BF1609"/>
  <c r="T1609"/>
  <c r="R1609"/>
  <c r="P1609"/>
  <c r="BI1607"/>
  <c r="BH1607"/>
  <c r="BG1607"/>
  <c r="BF1607"/>
  <c r="T1607"/>
  <c r="R1607"/>
  <c r="P1607"/>
  <c r="BI1605"/>
  <c r="BH1605"/>
  <c r="BG1605"/>
  <c r="BF1605"/>
  <c r="T1605"/>
  <c r="R1605"/>
  <c r="P1605"/>
  <c r="BI1598"/>
  <c r="BH1598"/>
  <c r="BG1598"/>
  <c r="BF1598"/>
  <c r="T1598"/>
  <c r="R1598"/>
  <c r="P1598"/>
  <c r="BI1593"/>
  <c r="BH1593"/>
  <c r="BG1593"/>
  <c r="BF1593"/>
  <c r="T1593"/>
  <c r="R1593"/>
  <c r="P1593"/>
  <c r="BI1582"/>
  <c r="BH1582"/>
  <c r="BG1582"/>
  <c r="BF1582"/>
  <c r="T1582"/>
  <c r="R1582"/>
  <c r="P1582"/>
  <c r="BI1580"/>
  <c r="BH1580"/>
  <c r="BG1580"/>
  <c r="BF1580"/>
  <c r="T1580"/>
  <c r="R1580"/>
  <c r="P1580"/>
  <c r="BI1568"/>
  <c r="BH1568"/>
  <c r="BG1568"/>
  <c r="BF1568"/>
  <c r="T1568"/>
  <c r="R1568"/>
  <c r="P1568"/>
  <c r="BI1554"/>
  <c r="BH1554"/>
  <c r="BG1554"/>
  <c r="BF1554"/>
  <c r="T1554"/>
  <c r="R1554"/>
  <c r="P1554"/>
  <c r="BI1551"/>
  <c r="BH1551"/>
  <c r="BG1551"/>
  <c r="BF1551"/>
  <c r="T1551"/>
  <c r="R1551"/>
  <c r="P1551"/>
  <c r="BI1544"/>
  <c r="BH1544"/>
  <c r="BG1544"/>
  <c r="BF1544"/>
  <c r="T1544"/>
  <c r="R1544"/>
  <c r="P1544"/>
  <c r="BI1536"/>
  <c r="BH1536"/>
  <c r="BG1536"/>
  <c r="BF1536"/>
  <c r="T1536"/>
  <c r="R1536"/>
  <c r="P1536"/>
  <c r="BI1533"/>
  <c r="BH1533"/>
  <c r="BG1533"/>
  <c r="BF1533"/>
  <c r="T1533"/>
  <c r="R1533"/>
  <c r="P1533"/>
  <c r="BI1530"/>
  <c r="BH1530"/>
  <c r="BG1530"/>
  <c r="BF1530"/>
  <c r="T1530"/>
  <c r="R1530"/>
  <c r="P1530"/>
  <c r="BI1528"/>
  <c r="BH1528"/>
  <c r="BG1528"/>
  <c r="BF1528"/>
  <c r="T1528"/>
  <c r="R1528"/>
  <c r="P1528"/>
  <c r="BI1525"/>
  <c r="BH1525"/>
  <c r="BG1525"/>
  <c r="BF1525"/>
  <c r="T1525"/>
  <c r="R1525"/>
  <c r="P1525"/>
  <c r="BI1519"/>
  <c r="BH1519"/>
  <c r="BG1519"/>
  <c r="BF1519"/>
  <c r="T1519"/>
  <c r="R1519"/>
  <c r="P1519"/>
  <c r="BI1511"/>
  <c r="BH1511"/>
  <c r="BG1511"/>
  <c r="BF1511"/>
  <c r="T1511"/>
  <c r="R1511"/>
  <c r="P1511"/>
  <c r="BI1505"/>
  <c r="BH1505"/>
  <c r="BG1505"/>
  <c r="BF1505"/>
  <c r="T1505"/>
  <c r="R1505"/>
  <c r="P1505"/>
  <c r="BI1495"/>
  <c r="BH1495"/>
  <c r="BG1495"/>
  <c r="BF1495"/>
  <c r="T1495"/>
  <c r="R1495"/>
  <c r="P1495"/>
  <c r="BI1492"/>
  <c r="BH1492"/>
  <c r="BG1492"/>
  <c r="BF1492"/>
  <c r="T1492"/>
  <c r="R1492"/>
  <c r="P1492"/>
  <c r="BI1480"/>
  <c r="BH1480"/>
  <c r="BG1480"/>
  <c r="BF1480"/>
  <c r="T1480"/>
  <c r="R1480"/>
  <c r="P1480"/>
  <c r="BI1477"/>
  <c r="BH1477"/>
  <c r="BG1477"/>
  <c r="BF1477"/>
  <c r="T1477"/>
  <c r="R1477"/>
  <c r="P1477"/>
  <c r="BI1469"/>
  <c r="BH1469"/>
  <c r="BG1469"/>
  <c r="BF1469"/>
  <c r="T1469"/>
  <c r="R1469"/>
  <c r="P1469"/>
  <c r="BI1466"/>
  <c r="BH1466"/>
  <c r="BG1466"/>
  <c r="BF1466"/>
  <c r="T1466"/>
  <c r="R1466"/>
  <c r="P1466"/>
  <c r="BI1461"/>
  <c r="BH1461"/>
  <c r="BG1461"/>
  <c r="BF1461"/>
  <c r="T1461"/>
  <c r="R1461"/>
  <c r="P1461"/>
  <c r="BI1458"/>
  <c r="BH1458"/>
  <c r="BG1458"/>
  <c r="BF1458"/>
  <c r="T1458"/>
  <c r="R1458"/>
  <c r="P1458"/>
  <c r="BI1455"/>
  <c r="BH1455"/>
  <c r="BG1455"/>
  <c r="BF1455"/>
  <c r="T1455"/>
  <c r="R1455"/>
  <c r="P1455"/>
  <c r="BI1452"/>
  <c r="BH1452"/>
  <c r="BG1452"/>
  <c r="BF1452"/>
  <c r="T1452"/>
  <c r="R1452"/>
  <c r="P1452"/>
  <c r="BI1445"/>
  <c r="BH1445"/>
  <c r="BG1445"/>
  <c r="BF1445"/>
  <c r="T1445"/>
  <c r="R1445"/>
  <c r="P1445"/>
  <c r="BI1438"/>
  <c r="BH1438"/>
  <c r="BG1438"/>
  <c r="BF1438"/>
  <c r="T1438"/>
  <c r="R1438"/>
  <c r="P1438"/>
  <c r="BI1435"/>
  <c r="BH1435"/>
  <c r="BG1435"/>
  <c r="BF1435"/>
  <c r="T1435"/>
  <c r="R1435"/>
  <c r="P1435"/>
  <c r="BI1432"/>
  <c r="BH1432"/>
  <c r="BG1432"/>
  <c r="BF1432"/>
  <c r="T1432"/>
  <c r="R1432"/>
  <c r="P1432"/>
  <c r="BI1429"/>
  <c r="BH1429"/>
  <c r="BG1429"/>
  <c r="BF1429"/>
  <c r="T1429"/>
  <c r="R1429"/>
  <c r="P1429"/>
  <c r="BI1426"/>
  <c r="BH1426"/>
  <c r="BG1426"/>
  <c r="BF1426"/>
  <c r="T1426"/>
  <c r="R1426"/>
  <c r="P1426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5"/>
  <c r="BH1415"/>
  <c r="BG1415"/>
  <c r="BF1415"/>
  <c r="T1415"/>
  <c r="R1415"/>
  <c r="P1415"/>
  <c r="BI1409"/>
  <c r="BH1409"/>
  <c r="BG1409"/>
  <c r="BF1409"/>
  <c r="T1409"/>
  <c r="R1409"/>
  <c r="P1409"/>
  <c r="BI1404"/>
  <c r="BH1404"/>
  <c r="BG1404"/>
  <c r="BF1404"/>
  <c r="T1404"/>
  <c r="R1404"/>
  <c r="P1404"/>
  <c r="BI1401"/>
  <c r="BH1401"/>
  <c r="BG1401"/>
  <c r="BF1401"/>
  <c r="T1401"/>
  <c r="R1401"/>
  <c r="P1401"/>
  <c r="BI1391"/>
  <c r="BH1391"/>
  <c r="BG1391"/>
  <c r="BF1391"/>
  <c r="T1391"/>
  <c r="R1391"/>
  <c r="P1391"/>
  <c r="BI1388"/>
  <c r="BH1388"/>
  <c r="BG1388"/>
  <c r="BF1388"/>
  <c r="T1388"/>
  <c r="R1388"/>
  <c r="P1388"/>
  <c r="BI1378"/>
  <c r="BH1378"/>
  <c r="BG1378"/>
  <c r="BF1378"/>
  <c r="T1378"/>
  <c r="R1378"/>
  <c r="P1378"/>
  <c r="BI1375"/>
  <c r="BH1375"/>
  <c r="BG1375"/>
  <c r="BF1375"/>
  <c r="T1375"/>
  <c r="R1375"/>
  <c r="P1375"/>
  <c r="BI1363"/>
  <c r="BH1363"/>
  <c r="BG1363"/>
  <c r="BF1363"/>
  <c r="T1363"/>
  <c r="R1363"/>
  <c r="P1363"/>
  <c r="BI1355"/>
  <c r="BH1355"/>
  <c r="BG1355"/>
  <c r="BF1355"/>
  <c r="T1355"/>
  <c r="R1355"/>
  <c r="P1355"/>
  <c r="BI1345"/>
  <c r="BH1345"/>
  <c r="BG1345"/>
  <c r="BF1345"/>
  <c r="T1345"/>
  <c r="R1345"/>
  <c r="P1345"/>
  <c r="BI1332"/>
  <c r="BH1332"/>
  <c r="BG1332"/>
  <c r="BF1332"/>
  <c r="T1332"/>
  <c r="R1332"/>
  <c r="P1332"/>
  <c r="BI1321"/>
  <c r="BH1321"/>
  <c r="BG1321"/>
  <c r="BF1321"/>
  <c r="T1321"/>
  <c r="R1321"/>
  <c r="P1321"/>
  <c r="BI1319"/>
  <c r="BH1319"/>
  <c r="BG1319"/>
  <c r="BF1319"/>
  <c r="T1319"/>
  <c r="R1319"/>
  <c r="P1319"/>
  <c r="BI1308"/>
  <c r="BH1308"/>
  <c r="BG1308"/>
  <c r="BF1308"/>
  <c r="T1308"/>
  <c r="R1308"/>
  <c r="P1308"/>
  <c r="BI1297"/>
  <c r="BH1297"/>
  <c r="BG1297"/>
  <c r="BF1297"/>
  <c r="T1297"/>
  <c r="R1297"/>
  <c r="P1297"/>
  <c r="BI1288"/>
  <c r="BH1288"/>
  <c r="BG1288"/>
  <c r="BF1288"/>
  <c r="T1288"/>
  <c r="R1288"/>
  <c r="P1288"/>
  <c r="BI1274"/>
  <c r="BH1274"/>
  <c r="BG1274"/>
  <c r="BF1274"/>
  <c r="T1274"/>
  <c r="R1274"/>
  <c r="P1274"/>
  <c r="BI1261"/>
  <c r="BH1261"/>
  <c r="BG1261"/>
  <c r="BF1261"/>
  <c r="T1261"/>
  <c r="R1261"/>
  <c r="P1261"/>
  <c r="BI1250"/>
  <c r="BH1250"/>
  <c r="BG1250"/>
  <c r="BF1250"/>
  <c r="T1250"/>
  <c r="R1250"/>
  <c r="P1250"/>
  <c r="BI1243"/>
  <c r="BH1243"/>
  <c r="BG1243"/>
  <c r="BF1243"/>
  <c r="T1243"/>
  <c r="R1243"/>
  <c r="P1243"/>
  <c r="BI1240"/>
  <c r="BH1240"/>
  <c r="BG1240"/>
  <c r="BF1240"/>
  <c r="T1240"/>
  <c r="R1240"/>
  <c r="P1240"/>
  <c r="BI1231"/>
  <c r="BH1231"/>
  <c r="BG1231"/>
  <c r="BF1231"/>
  <c r="T1231"/>
  <c r="R1231"/>
  <c r="P1231"/>
  <c r="BI1222"/>
  <c r="BH1222"/>
  <c r="BG1222"/>
  <c r="BF1222"/>
  <c r="T1222"/>
  <c r="R1222"/>
  <c r="P1222"/>
  <c r="BI1214"/>
  <c r="BH1214"/>
  <c r="BG1214"/>
  <c r="BF1214"/>
  <c r="T1214"/>
  <c r="R1214"/>
  <c r="P1214"/>
  <c r="BI1201"/>
  <c r="BH1201"/>
  <c r="BG1201"/>
  <c r="BF1201"/>
  <c r="T1201"/>
  <c r="R1201"/>
  <c r="P1201"/>
  <c r="BI1190"/>
  <c r="BH1190"/>
  <c r="BG1190"/>
  <c r="BF1190"/>
  <c r="T1190"/>
  <c r="R1190"/>
  <c r="P1190"/>
  <c r="BI1186"/>
  <c r="BH1186"/>
  <c r="BG1186"/>
  <c r="BF1186"/>
  <c r="T1186"/>
  <c r="T1185"/>
  <c r="R1186"/>
  <c r="R1185"/>
  <c r="P1186"/>
  <c r="P1185"/>
  <c r="BI1183"/>
  <c r="BH1183"/>
  <c r="BG1183"/>
  <c r="BF1183"/>
  <c r="T1183"/>
  <c r="R1183"/>
  <c r="P1183"/>
  <c r="BI1179"/>
  <c r="BH1179"/>
  <c r="BG1179"/>
  <c r="BF1179"/>
  <c r="T1179"/>
  <c r="R1179"/>
  <c r="P1179"/>
  <c r="BI1177"/>
  <c r="BH1177"/>
  <c r="BG1177"/>
  <c r="BF1177"/>
  <c r="T1177"/>
  <c r="R1177"/>
  <c r="P1177"/>
  <c r="BI1175"/>
  <c r="BH1175"/>
  <c r="BG1175"/>
  <c r="BF1175"/>
  <c r="T1175"/>
  <c r="R1175"/>
  <c r="P1175"/>
  <c r="BI1168"/>
  <c r="BH1168"/>
  <c r="BG1168"/>
  <c r="BF1168"/>
  <c r="T1168"/>
  <c r="R1168"/>
  <c r="P1168"/>
  <c r="BI1163"/>
  <c r="BH1163"/>
  <c r="BG1163"/>
  <c r="BF1163"/>
  <c r="T1163"/>
  <c r="R1163"/>
  <c r="P1163"/>
  <c r="BI1159"/>
  <c r="BH1159"/>
  <c r="BG1159"/>
  <c r="BF1159"/>
  <c r="T1159"/>
  <c r="R1159"/>
  <c r="P1159"/>
  <c r="BI1155"/>
  <c r="BH1155"/>
  <c r="BG1155"/>
  <c r="BF1155"/>
  <c r="T1155"/>
  <c r="R1155"/>
  <c r="P1155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2"/>
  <c r="BH1142"/>
  <c r="BG1142"/>
  <c r="BF1142"/>
  <c r="T1142"/>
  <c r="R1142"/>
  <c r="P1142"/>
  <c r="BI1139"/>
  <c r="BH1139"/>
  <c r="BG1139"/>
  <c r="BF1139"/>
  <c r="T1139"/>
  <c r="R1139"/>
  <c r="P1139"/>
  <c r="BI1131"/>
  <c r="BH1131"/>
  <c r="BG1131"/>
  <c r="BF1131"/>
  <c r="T1131"/>
  <c r="R1131"/>
  <c r="P1131"/>
  <c r="BI1122"/>
  <c r="BH1122"/>
  <c r="BG1122"/>
  <c r="BF1122"/>
  <c r="T1122"/>
  <c r="R1122"/>
  <c r="P1122"/>
  <c r="BI1112"/>
  <c r="BH1112"/>
  <c r="BG1112"/>
  <c r="BF1112"/>
  <c r="T1112"/>
  <c r="R1112"/>
  <c r="P1112"/>
  <c r="BI1108"/>
  <c r="BH1108"/>
  <c r="BG1108"/>
  <c r="BF1108"/>
  <c r="T1108"/>
  <c r="R1108"/>
  <c r="P1108"/>
  <c r="BI1106"/>
  <c r="BH1106"/>
  <c r="BG1106"/>
  <c r="BF1106"/>
  <c r="T1106"/>
  <c r="R1106"/>
  <c r="P1106"/>
  <c r="BI1104"/>
  <c r="BH1104"/>
  <c r="BG1104"/>
  <c r="BF1104"/>
  <c r="T1104"/>
  <c r="R1104"/>
  <c r="P1104"/>
  <c r="BI1103"/>
  <c r="BH1103"/>
  <c r="BG1103"/>
  <c r="BF1103"/>
  <c r="T1103"/>
  <c r="R1103"/>
  <c r="P1103"/>
  <c r="BI1101"/>
  <c r="BH1101"/>
  <c r="BG1101"/>
  <c r="BF1101"/>
  <c r="T1101"/>
  <c r="R1101"/>
  <c r="P1101"/>
  <c r="BI1098"/>
  <c r="BH1098"/>
  <c r="BG1098"/>
  <c r="BF1098"/>
  <c r="T1098"/>
  <c r="R1098"/>
  <c r="P1098"/>
  <c r="BI1095"/>
  <c r="BH1095"/>
  <c r="BG1095"/>
  <c r="BF1095"/>
  <c r="T1095"/>
  <c r="R1095"/>
  <c r="P1095"/>
  <c r="BI1093"/>
  <c r="BH1093"/>
  <c r="BG1093"/>
  <c r="BF1093"/>
  <c r="T1093"/>
  <c r="R1093"/>
  <c r="P1093"/>
  <c r="BI1089"/>
  <c r="BH1089"/>
  <c r="BG1089"/>
  <c r="BF1089"/>
  <c r="T1089"/>
  <c r="R1089"/>
  <c r="P1089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4"/>
  <c r="BH1074"/>
  <c r="BG1074"/>
  <c r="BF1074"/>
  <c r="T1074"/>
  <c r="R1074"/>
  <c r="P1074"/>
  <c r="BI1070"/>
  <c r="BH1070"/>
  <c r="BG1070"/>
  <c r="BF1070"/>
  <c r="T1070"/>
  <c r="R1070"/>
  <c r="P1070"/>
  <c r="BI1067"/>
  <c r="BH1067"/>
  <c r="BG1067"/>
  <c r="BF1067"/>
  <c r="T1067"/>
  <c r="R1067"/>
  <c r="P1067"/>
  <c r="BI1063"/>
  <c r="BH1063"/>
  <c r="BG1063"/>
  <c r="BF1063"/>
  <c r="T1063"/>
  <c r="R1063"/>
  <c r="P1063"/>
  <c r="BI1056"/>
  <c r="BH1056"/>
  <c r="BG1056"/>
  <c r="BF1056"/>
  <c r="T1056"/>
  <c r="R1056"/>
  <c r="P1056"/>
  <c r="BI1054"/>
  <c r="BH1054"/>
  <c r="BG1054"/>
  <c r="BF1054"/>
  <c r="T1054"/>
  <c r="R1054"/>
  <c r="P1054"/>
  <c r="BI1050"/>
  <c r="BH1050"/>
  <c r="BG1050"/>
  <c r="BF1050"/>
  <c r="T1050"/>
  <c r="R1050"/>
  <c r="P1050"/>
  <c r="BI1047"/>
  <c r="BH1047"/>
  <c r="BG1047"/>
  <c r="BF1047"/>
  <c r="T1047"/>
  <c r="R1047"/>
  <c r="P1047"/>
  <c r="BI1044"/>
  <c r="BH1044"/>
  <c r="BG1044"/>
  <c r="BF1044"/>
  <c r="T1044"/>
  <c r="R1044"/>
  <c r="P1044"/>
  <c r="BI1040"/>
  <c r="BH1040"/>
  <c r="BG1040"/>
  <c r="BF1040"/>
  <c r="T1040"/>
  <c r="R1040"/>
  <c r="P1040"/>
  <c r="BI1029"/>
  <c r="BH1029"/>
  <c r="BG1029"/>
  <c r="BF1029"/>
  <c r="T1029"/>
  <c r="R1029"/>
  <c r="P1029"/>
  <c r="BI1020"/>
  <c r="BH1020"/>
  <c r="BG1020"/>
  <c r="BF1020"/>
  <c r="T1020"/>
  <c r="R1020"/>
  <c r="P1020"/>
  <c r="BI1015"/>
  <c r="BH1015"/>
  <c r="BG1015"/>
  <c r="BF1015"/>
  <c r="T1015"/>
  <c r="R1015"/>
  <c r="P1015"/>
  <c r="BI1004"/>
  <c r="BH1004"/>
  <c r="BG1004"/>
  <c r="BF1004"/>
  <c r="T1004"/>
  <c r="R1004"/>
  <c r="P1004"/>
  <c r="BI1001"/>
  <c r="BH1001"/>
  <c r="BG1001"/>
  <c r="BF1001"/>
  <c r="T1001"/>
  <c r="R1001"/>
  <c r="P1001"/>
  <c r="BI997"/>
  <c r="BH997"/>
  <c r="BG997"/>
  <c r="BF997"/>
  <c r="T997"/>
  <c r="R997"/>
  <c r="P997"/>
  <c r="BI992"/>
  <c r="BH992"/>
  <c r="BG992"/>
  <c r="BF992"/>
  <c r="T992"/>
  <c r="R992"/>
  <c r="P992"/>
  <c r="BI988"/>
  <c r="BH988"/>
  <c r="BG988"/>
  <c r="BF988"/>
  <c r="T988"/>
  <c r="R988"/>
  <c r="P988"/>
  <c r="BI975"/>
  <c r="BH975"/>
  <c r="BG975"/>
  <c r="BF975"/>
  <c r="T975"/>
  <c r="R975"/>
  <c r="P975"/>
  <c r="BI972"/>
  <c r="BH972"/>
  <c r="BG972"/>
  <c r="BF972"/>
  <c r="T972"/>
  <c r="R972"/>
  <c r="P972"/>
  <c r="BI959"/>
  <c r="BH959"/>
  <c r="BG959"/>
  <c r="BF959"/>
  <c r="T959"/>
  <c r="R959"/>
  <c r="P959"/>
  <c r="BI954"/>
  <c r="BH954"/>
  <c r="BG954"/>
  <c r="BF954"/>
  <c r="T954"/>
  <c r="R954"/>
  <c r="P954"/>
  <c r="BI952"/>
  <c r="BH952"/>
  <c r="BG952"/>
  <c r="BF952"/>
  <c r="T952"/>
  <c r="R952"/>
  <c r="P952"/>
  <c r="BI943"/>
  <c r="BH943"/>
  <c r="BG943"/>
  <c r="BF943"/>
  <c r="T943"/>
  <c r="R943"/>
  <c r="P943"/>
  <c r="BI935"/>
  <c r="BH935"/>
  <c r="BG935"/>
  <c r="BF935"/>
  <c r="T935"/>
  <c r="R935"/>
  <c r="P935"/>
  <c r="BI924"/>
  <c r="BH924"/>
  <c r="BG924"/>
  <c r="BF924"/>
  <c r="T924"/>
  <c r="R924"/>
  <c r="P924"/>
  <c r="BI909"/>
  <c r="BH909"/>
  <c r="BG909"/>
  <c r="BF909"/>
  <c r="T909"/>
  <c r="R909"/>
  <c r="P909"/>
  <c r="BI900"/>
  <c r="BH900"/>
  <c r="BG900"/>
  <c r="BF900"/>
  <c r="T900"/>
  <c r="R900"/>
  <c r="P900"/>
  <c r="BI891"/>
  <c r="BH891"/>
  <c r="BG891"/>
  <c r="BF891"/>
  <c r="T891"/>
  <c r="R891"/>
  <c r="P891"/>
  <c r="BI888"/>
  <c r="BH888"/>
  <c r="BG888"/>
  <c r="BF888"/>
  <c r="T888"/>
  <c r="R888"/>
  <c r="P888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5"/>
  <c r="BH865"/>
  <c r="BG865"/>
  <c r="BF865"/>
  <c r="T865"/>
  <c r="R865"/>
  <c r="P865"/>
  <c r="BI855"/>
  <c r="BH855"/>
  <c r="BG855"/>
  <c r="BF855"/>
  <c r="T855"/>
  <c r="R855"/>
  <c r="P855"/>
  <c r="BI852"/>
  <c r="BH852"/>
  <c r="BG852"/>
  <c r="BF852"/>
  <c r="T852"/>
  <c r="R852"/>
  <c r="P852"/>
  <c r="BI847"/>
  <c r="BH847"/>
  <c r="BG847"/>
  <c r="BF847"/>
  <c r="T847"/>
  <c r="R847"/>
  <c r="P847"/>
  <c r="BI831"/>
  <c r="BH831"/>
  <c r="BG831"/>
  <c r="BF831"/>
  <c r="T831"/>
  <c r="R831"/>
  <c r="P831"/>
  <c r="BI829"/>
  <c r="BH829"/>
  <c r="BG829"/>
  <c r="BF829"/>
  <c r="T829"/>
  <c r="R829"/>
  <c r="P829"/>
  <c r="BI824"/>
  <c r="BH824"/>
  <c r="BG824"/>
  <c r="BF824"/>
  <c r="T824"/>
  <c r="R824"/>
  <c r="P824"/>
  <c r="BI822"/>
  <c r="BH822"/>
  <c r="BG822"/>
  <c r="BF822"/>
  <c r="T822"/>
  <c r="R822"/>
  <c r="P822"/>
  <c r="BI806"/>
  <c r="BH806"/>
  <c r="BG806"/>
  <c r="BF806"/>
  <c r="T806"/>
  <c r="R806"/>
  <c r="P806"/>
  <c r="BI804"/>
  <c r="BH804"/>
  <c r="BG804"/>
  <c r="BF804"/>
  <c r="T804"/>
  <c r="R804"/>
  <c r="P804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48"/>
  <c r="BH748"/>
  <c r="BG748"/>
  <c r="BF748"/>
  <c r="T748"/>
  <c r="R748"/>
  <c r="P748"/>
  <c r="BI739"/>
  <c r="BH739"/>
  <c r="BG739"/>
  <c r="BF739"/>
  <c r="T739"/>
  <c r="R739"/>
  <c r="P739"/>
  <c r="BI735"/>
  <c r="BH735"/>
  <c r="BG735"/>
  <c r="BF735"/>
  <c r="T735"/>
  <c r="R735"/>
  <c r="P735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8"/>
  <c r="BH718"/>
  <c r="BG718"/>
  <c r="BF718"/>
  <c r="T718"/>
  <c r="R718"/>
  <c r="P718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697"/>
  <c r="BH697"/>
  <c r="BG697"/>
  <c r="BF697"/>
  <c r="T697"/>
  <c r="R697"/>
  <c r="P697"/>
  <c r="BI695"/>
  <c r="BH695"/>
  <c r="BG695"/>
  <c r="BF695"/>
  <c r="T695"/>
  <c r="R695"/>
  <c r="P695"/>
  <c r="BI686"/>
  <c r="BH686"/>
  <c r="BG686"/>
  <c r="BF686"/>
  <c r="T686"/>
  <c r="R686"/>
  <c r="P686"/>
  <c r="BI682"/>
  <c r="BH682"/>
  <c r="BG682"/>
  <c r="BF682"/>
  <c r="T682"/>
  <c r="R682"/>
  <c r="P682"/>
  <c r="BI673"/>
  <c r="BH673"/>
  <c r="BG673"/>
  <c r="BF673"/>
  <c r="T673"/>
  <c r="R673"/>
  <c r="P673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47"/>
  <c r="BH647"/>
  <c r="BG647"/>
  <c r="BF647"/>
  <c r="T647"/>
  <c r="R647"/>
  <c r="P647"/>
  <c r="BI636"/>
  <c r="BH636"/>
  <c r="BG636"/>
  <c r="BF636"/>
  <c r="T636"/>
  <c r="R636"/>
  <c r="P636"/>
  <c r="BI622"/>
  <c r="BH622"/>
  <c r="BG622"/>
  <c r="BF622"/>
  <c r="T622"/>
  <c r="R622"/>
  <c r="P622"/>
  <c r="BI605"/>
  <c r="BH605"/>
  <c r="BG605"/>
  <c r="BF605"/>
  <c r="T605"/>
  <c r="R605"/>
  <c r="P605"/>
  <c r="BI592"/>
  <c r="BH592"/>
  <c r="BG592"/>
  <c r="BF592"/>
  <c r="T592"/>
  <c r="R592"/>
  <c r="P592"/>
  <c r="BI572"/>
  <c r="BH572"/>
  <c r="BG572"/>
  <c r="BF572"/>
  <c r="T572"/>
  <c r="R572"/>
  <c r="P572"/>
  <c r="BI570"/>
  <c r="BH570"/>
  <c r="BG570"/>
  <c r="BF570"/>
  <c r="T570"/>
  <c r="R570"/>
  <c r="P570"/>
  <c r="BI556"/>
  <c r="BH556"/>
  <c r="BG556"/>
  <c r="BF556"/>
  <c r="T556"/>
  <c r="R556"/>
  <c r="P556"/>
  <c r="BI541"/>
  <c r="BH541"/>
  <c r="BG541"/>
  <c r="BF541"/>
  <c r="T541"/>
  <c r="R541"/>
  <c r="P541"/>
  <c r="BI539"/>
  <c r="BH539"/>
  <c r="BG539"/>
  <c r="BF539"/>
  <c r="T539"/>
  <c r="R539"/>
  <c r="P539"/>
  <c r="BI534"/>
  <c r="BH534"/>
  <c r="BG534"/>
  <c r="BF534"/>
  <c r="T534"/>
  <c r="R534"/>
  <c r="P534"/>
  <c r="BI519"/>
  <c r="BH519"/>
  <c r="BG519"/>
  <c r="BF519"/>
  <c r="T519"/>
  <c r="R519"/>
  <c r="P519"/>
  <c r="BI517"/>
  <c r="BH517"/>
  <c r="BG517"/>
  <c r="BF517"/>
  <c r="T517"/>
  <c r="R517"/>
  <c r="P517"/>
  <c r="BI507"/>
  <c r="BH507"/>
  <c r="BG507"/>
  <c r="BF507"/>
  <c r="T507"/>
  <c r="R507"/>
  <c r="P507"/>
  <c r="BI505"/>
  <c r="BH505"/>
  <c r="BG505"/>
  <c r="BF505"/>
  <c r="T505"/>
  <c r="R505"/>
  <c r="P505"/>
  <c r="BI490"/>
  <c r="BH490"/>
  <c r="BG490"/>
  <c r="BF490"/>
  <c r="T490"/>
  <c r="R490"/>
  <c r="P490"/>
  <c r="BI488"/>
  <c r="BH488"/>
  <c r="BG488"/>
  <c r="BF488"/>
  <c r="T488"/>
  <c r="R488"/>
  <c r="P488"/>
  <c r="BI448"/>
  <c r="BH448"/>
  <c r="BG448"/>
  <c r="BF448"/>
  <c r="T448"/>
  <c r="R448"/>
  <c r="P448"/>
  <c r="BI402"/>
  <c r="BH402"/>
  <c r="BG402"/>
  <c r="BF402"/>
  <c r="T402"/>
  <c r="R402"/>
  <c r="P402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7"/>
  <c r="BH367"/>
  <c r="BG367"/>
  <c r="BF367"/>
  <c r="T367"/>
  <c r="R367"/>
  <c r="P367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6"/>
  <c r="BH336"/>
  <c r="BG336"/>
  <c r="BF336"/>
  <c r="T336"/>
  <c r="R336"/>
  <c r="P336"/>
  <c r="BI324"/>
  <c r="BH324"/>
  <c r="BG324"/>
  <c r="BF324"/>
  <c r="T324"/>
  <c r="R324"/>
  <c r="P324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79"/>
  <c r="BH279"/>
  <c r="BG279"/>
  <c r="BF279"/>
  <c r="T279"/>
  <c r="R279"/>
  <c r="P279"/>
  <c r="BI268"/>
  <c r="BH268"/>
  <c r="BG268"/>
  <c r="BF268"/>
  <c r="T268"/>
  <c r="R268"/>
  <c r="P268"/>
  <c r="BI264"/>
  <c r="BH264"/>
  <c r="BG264"/>
  <c r="BF264"/>
  <c r="T264"/>
  <c r="R264"/>
  <c r="P264"/>
  <c r="BI248"/>
  <c r="BH248"/>
  <c r="BG248"/>
  <c r="BF248"/>
  <c r="T248"/>
  <c r="R248"/>
  <c r="P248"/>
  <c r="BI233"/>
  <c r="BH233"/>
  <c r="BG233"/>
  <c r="BF233"/>
  <c r="T233"/>
  <c r="R233"/>
  <c r="P233"/>
  <c r="BI220"/>
  <c r="BH220"/>
  <c r="BG220"/>
  <c r="BF220"/>
  <c r="T220"/>
  <c r="R220"/>
  <c r="P220"/>
  <c r="BI207"/>
  <c r="BH207"/>
  <c r="BG207"/>
  <c r="BF207"/>
  <c r="T207"/>
  <c r="R207"/>
  <c r="P20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4"/>
  <c r="BH164"/>
  <c r="BG164"/>
  <c r="BF164"/>
  <c r="T164"/>
  <c r="R164"/>
  <c r="P164"/>
  <c r="BI160"/>
  <c r="BH160"/>
  <c r="BG160"/>
  <c r="BF160"/>
  <c r="T160"/>
  <c r="R160"/>
  <c r="P160"/>
  <c r="J153"/>
  <c r="F153"/>
  <c r="F151"/>
  <c r="E149"/>
  <c r="J93"/>
  <c r="F93"/>
  <c r="F91"/>
  <c r="E89"/>
  <c r="J26"/>
  <c r="E26"/>
  <c r="J94"/>
  <c r="J25"/>
  <c r="J20"/>
  <c r="E20"/>
  <c r="F154"/>
  <c r="J19"/>
  <c r="J14"/>
  <c r="J91"/>
  <c r="E7"/>
  <c r="E85"/>
  <c i="1" r="L90"/>
  <c r="AM90"/>
  <c r="AM89"/>
  <c r="L89"/>
  <c r="AM87"/>
  <c r="L87"/>
  <c r="L85"/>
  <c r="L84"/>
  <c i="2" r="F37"/>
  <c i="3" r="BK258"/>
  <c r="BK225"/>
  <c r="BK179"/>
  <c r="J330"/>
  <c r="BK245"/>
  <c r="BK208"/>
  <c r="BK181"/>
  <c r="J163"/>
  <c r="BK136"/>
  <c r="J290"/>
  <c r="J235"/>
  <c r="BK166"/>
  <c r="J307"/>
  <c r="J272"/>
  <c r="BK237"/>
  <c r="BK331"/>
  <c r="BK311"/>
  <c r="J297"/>
  <c r="J265"/>
  <c r="J244"/>
  <c r="J209"/>
  <c r="J184"/>
  <c r="BK162"/>
  <c i="4" r="J209"/>
  <c r="J150"/>
  <c r="BK224"/>
  <c r="J199"/>
  <c r="BK180"/>
  <c r="J157"/>
  <c r="J222"/>
  <c r="BK154"/>
  <c r="BK189"/>
  <c r="BK217"/>
  <c r="J210"/>
  <c r="J180"/>
  <c r="BK171"/>
  <c r="BK139"/>
  <c r="BK165"/>
  <c r="BK199"/>
  <c r="BK212"/>
  <c r="BK158"/>
  <c r="J152"/>
  <c r="BK205"/>
  <c r="J139"/>
  <c r="BK137"/>
  <c i="5" r="J250"/>
  <c r="J237"/>
  <c r="BK218"/>
  <c r="BK209"/>
  <c r="BK197"/>
  <c r="J178"/>
  <c r="J148"/>
  <c r="J228"/>
  <c r="J206"/>
  <c r="BK189"/>
  <c r="J155"/>
  <c r="J131"/>
  <c r="J158"/>
  <c r="J233"/>
  <c r="J175"/>
  <c r="BK219"/>
  <c r="BK132"/>
  <c r="J204"/>
  <c r="BK182"/>
  <c r="BK213"/>
  <c r="BK166"/>
  <c r="BK148"/>
  <c r="BK144"/>
  <c i="6" r="J143"/>
  <c r="J134"/>
  <c r="J138"/>
  <c r="BK154"/>
  <c r="BK141"/>
  <c r="J141"/>
  <c i="7" r="J268"/>
  <c r="J185"/>
  <c r="BK172"/>
  <c r="BK276"/>
  <c r="BK241"/>
  <c r="BK220"/>
  <c r="J172"/>
  <c r="BK147"/>
  <c r="BK171"/>
  <c r="BK257"/>
  <c r="J203"/>
  <c r="BK268"/>
  <c r="BK233"/>
  <c r="J207"/>
  <c r="J274"/>
  <c r="BK193"/>
  <c r="J280"/>
  <c r="J182"/>
  <c r="BK235"/>
  <c r="J151"/>
  <c r="J240"/>
  <c r="J160"/>
  <c r="BK152"/>
  <c r="J192"/>
  <c i="8" r="J300"/>
  <c r="BK247"/>
  <c r="BK207"/>
  <c r="BK265"/>
  <c r="BK244"/>
  <c r="BK329"/>
  <c r="J314"/>
  <c r="J295"/>
  <c r="J276"/>
  <c r="BK241"/>
  <c r="J213"/>
  <c r="BK187"/>
  <c r="BK161"/>
  <c r="J141"/>
  <c r="BK311"/>
  <c r="BK258"/>
  <c r="J127"/>
  <c r="J315"/>
  <c r="BK288"/>
  <c r="J238"/>
  <c r="BK333"/>
  <c r="BK304"/>
  <c r="BK253"/>
  <c r="BK201"/>
  <c r="BK178"/>
  <c r="BK153"/>
  <c r="BK321"/>
  <c r="BK286"/>
  <c r="J241"/>
  <c r="BK181"/>
  <c r="BK157"/>
  <c r="BK142"/>
  <c r="BK287"/>
  <c i="9" r="BK158"/>
  <c r="J152"/>
  <c r="J161"/>
  <c r="J153"/>
  <c r="BK151"/>
  <c r="J159"/>
  <c r="BK146"/>
  <c r="BK129"/>
  <c i="10" r="J141"/>
  <c r="BK127"/>
  <c r="BK129"/>
  <c r="J159"/>
  <c r="BK142"/>
  <c r="BK141"/>
  <c i="11" r="J136"/>
  <c r="BK145"/>
  <c r="BK124"/>
  <c r="BK152"/>
  <c r="BK125"/>
  <c r="J152"/>
  <c i="12" r="BK242"/>
  <c r="BK239"/>
  <c r="BK174"/>
  <c r="BK151"/>
  <c r="BK201"/>
  <c r="BK146"/>
  <c r="BK234"/>
  <c r="BK215"/>
  <c r="J203"/>
  <c r="J184"/>
  <c r="J161"/>
  <c r="BK148"/>
  <c r="BK226"/>
  <c r="J186"/>
  <c r="J155"/>
  <c r="BK225"/>
  <c r="J207"/>
  <c r="BK159"/>
  <c r="J197"/>
  <c r="BK189"/>
  <c r="J140"/>
  <c r="BK168"/>
  <c r="BK191"/>
  <c r="BK178"/>
  <c i="13" r="J354"/>
  <c r="J276"/>
  <c r="J217"/>
  <c r="BK368"/>
  <c r="J339"/>
  <c r="J287"/>
  <c r="J255"/>
  <c r="BK205"/>
  <c r="BK187"/>
  <c r="J144"/>
  <c r="J349"/>
  <c r="J293"/>
  <c r="J230"/>
  <c r="J187"/>
  <c r="BK369"/>
  <c r="J324"/>
  <c r="J237"/>
  <c r="J146"/>
  <c r="J304"/>
  <c r="BK381"/>
  <c r="BK311"/>
  <c r="J166"/>
  <c r="J249"/>
  <c r="BK359"/>
  <c r="BK287"/>
  <c r="J191"/>
  <c r="J316"/>
  <c r="BK158"/>
  <c r="BK307"/>
  <c r="J179"/>
  <c r="BK239"/>
  <c r="J367"/>
  <c i="14" r="BK233"/>
  <c r="BK173"/>
  <c r="BK220"/>
  <c r="BK223"/>
  <c r="J200"/>
  <c r="BK167"/>
  <c r="J243"/>
  <c r="BK160"/>
  <c r="BK136"/>
  <c r="J157"/>
  <c r="J237"/>
  <c r="J152"/>
  <c r="BK225"/>
  <c r="J147"/>
  <c r="J197"/>
  <c r="BK166"/>
  <c r="BK224"/>
  <c r="BK182"/>
  <c r="J139"/>
  <c i="15" r="J171"/>
  <c r="BK159"/>
  <c r="BK137"/>
  <c r="BK148"/>
  <c r="BK184"/>
  <c r="J138"/>
  <c r="J142"/>
  <c r="BK149"/>
  <c r="J173"/>
  <c r="J174"/>
  <c r="BK168"/>
  <c r="BK126"/>
  <c r="J164"/>
  <c i="16" r="BK162"/>
  <c r="BK139"/>
  <c r="BK160"/>
  <c r="J170"/>
  <c r="J146"/>
  <c r="J130"/>
  <c r="BK149"/>
  <c r="BK126"/>
  <c i="17" r="BK243"/>
  <c r="BK133"/>
  <c r="BK161"/>
  <c r="J243"/>
  <c r="J237"/>
  <c r="J147"/>
  <c r="BK175"/>
  <c r="J142"/>
  <c r="J150"/>
  <c i="18" r="J147"/>
  <c r="BK154"/>
  <c r="J133"/>
  <c r="J156"/>
  <c r="J160"/>
  <c r="BK129"/>
  <c r="BK159"/>
  <c i="19" r="J159"/>
  <c r="BK158"/>
  <c r="BK133"/>
  <c r="J154"/>
  <c r="J156"/>
  <c r="J158"/>
  <c i="20" r="BK144"/>
  <c r="J146"/>
  <c r="BK169"/>
  <c r="BK145"/>
  <c r="J165"/>
  <c r="BK141"/>
  <c r="BK155"/>
  <c r="BK131"/>
  <c i="21" r="J147"/>
  <c r="BK161"/>
  <c r="BK154"/>
  <c r="BK163"/>
  <c r="J166"/>
  <c r="J134"/>
  <c r="BK141"/>
  <c r="J144"/>
  <c r="BK125"/>
  <c i="22" r="J134"/>
  <c r="BK131"/>
  <c r="J137"/>
  <c r="BK142"/>
  <c r="J172"/>
  <c r="J146"/>
  <c r="BK129"/>
  <c r="BK132"/>
  <c i="23" r="BK139"/>
  <c r="BK133"/>
  <c r="BK159"/>
  <c r="J148"/>
  <c r="BK141"/>
  <c r="J150"/>
  <c i="24" r="BK130"/>
  <c r="BK120"/>
  <c r="J127"/>
  <c i="25" r="J132"/>
  <c r="J124"/>
  <c i="26" r="J147"/>
  <c r="J131"/>
  <c i="2" r="BK3507"/>
  <c r="J3435"/>
  <c r="BK3366"/>
  <c r="BK3299"/>
  <c r="BK3177"/>
  <c r="BK3103"/>
  <c r="BK2966"/>
  <c r="J2932"/>
  <c r="BK2881"/>
  <c r="BK2828"/>
  <c r="BK2740"/>
  <c r="BK2656"/>
  <c r="J2580"/>
  <c r="J2415"/>
  <c r="BK2238"/>
  <c r="BK2166"/>
  <c r="J2087"/>
  <c r="BK1728"/>
  <c r="J1641"/>
  <c r="J1568"/>
  <c r="BK1495"/>
  <c r="J1423"/>
  <c r="J1297"/>
  <c r="BK1222"/>
  <c r="J1151"/>
  <c r="BK1084"/>
  <c r="J1029"/>
  <c r="BK952"/>
  <c r="J824"/>
  <c r="BK712"/>
  <c r="J519"/>
  <c r="J448"/>
  <c r="BK233"/>
  <c r="BK164"/>
  <c r="J2881"/>
  <c r="J2671"/>
  <c r="BK2415"/>
  <c r="J2125"/>
  <c r="BK1956"/>
  <c r="J1836"/>
  <c r="J1722"/>
  <c r="J1605"/>
  <c r="J1409"/>
  <c r="BK1274"/>
  <c r="BK1151"/>
  <c i="1" r="AS113"/>
  <c i="2" r="J3493"/>
  <c r="BK3413"/>
  <c r="J3344"/>
  <c r="J3291"/>
  <c r="BK3162"/>
  <c r="J2936"/>
  <c r="BK2884"/>
  <c r="BK2757"/>
  <c r="J2665"/>
  <c r="BK2454"/>
  <c r="BK2181"/>
  <c r="J2106"/>
  <c r="J1901"/>
  <c r="BK1788"/>
  <c r="BK1661"/>
  <c r="BK1455"/>
  <c r="BK1375"/>
  <c r="J1098"/>
  <c r="BK1040"/>
  <c r="J900"/>
  <c r="J761"/>
  <c r="BK541"/>
  <c r="BK375"/>
  <c r="J195"/>
  <c r="BK3644"/>
  <c r="BK3421"/>
  <c r="J3280"/>
  <c r="BK3137"/>
  <c r="J3010"/>
  <c r="J2777"/>
  <c r="J2292"/>
  <c r="J2137"/>
  <c r="J1866"/>
  <c r="BK1782"/>
  <c r="J1692"/>
  <c r="J1598"/>
  <c r="J1435"/>
  <c r="BK1297"/>
  <c r="BK1074"/>
  <c r="BK872"/>
  <c r="BK682"/>
  <c r="J370"/>
  <c r="J173"/>
  <c r="BK3634"/>
  <c r="J3483"/>
  <c r="J3425"/>
  <c r="J3370"/>
  <c r="BK3291"/>
  <c r="J3272"/>
  <c r="BK3154"/>
  <c r="J3070"/>
  <c r="J2828"/>
  <c r="J2656"/>
  <c r="J2541"/>
  <c r="BK2314"/>
  <c r="BK2137"/>
  <c r="BK2001"/>
  <c r="BK1869"/>
  <c r="BK1810"/>
  <c r="J1667"/>
  <c r="J1551"/>
  <c r="J1461"/>
  <c r="BK1363"/>
  <c r="J1261"/>
  <c r="BK1177"/>
  <c r="J1104"/>
  <c r="J1089"/>
  <c r="BK1050"/>
  <c r="BK935"/>
  <c r="J804"/>
  <c r="J714"/>
  <c r="J673"/>
  <c r="J539"/>
  <c r="J207"/>
  <c i="8" r="J224"/>
  <c r="J207"/>
  <c r="J198"/>
  <c r="J191"/>
  <c r="BK188"/>
  <c r="BK168"/>
  <c r="BK316"/>
  <c r="BK277"/>
  <c r="J220"/>
  <c r="J187"/>
  <c r="J166"/>
  <c r="J325"/>
  <c r="J163"/>
  <c r="BK132"/>
  <c r="J130"/>
  <c r="J343"/>
  <c r="J337"/>
  <c r="BK296"/>
  <c r="J254"/>
  <c r="BK229"/>
  <c r="BK336"/>
  <c r="J301"/>
  <c r="BK266"/>
  <c r="J212"/>
  <c r="BK173"/>
  <c r="J148"/>
  <c r="BK319"/>
  <c r="BK280"/>
  <c r="J235"/>
  <c r="J195"/>
  <c r="BK169"/>
  <c r="BK147"/>
  <c r="BK318"/>
  <c r="J240"/>
  <c i="9" r="J139"/>
  <c r="J164"/>
  <c r="BK135"/>
  <c r="BK166"/>
  <c r="BK139"/>
  <c r="J160"/>
  <c r="J173"/>
  <c r="J156"/>
  <c r="BK174"/>
  <c r="J175"/>
  <c i="10" r="BK137"/>
  <c r="BK136"/>
  <c r="BK146"/>
  <c r="BK156"/>
  <c r="J127"/>
  <c r="BK134"/>
  <c r="BK128"/>
  <c i="11" r="J129"/>
  <c r="BK136"/>
  <c r="J128"/>
  <c r="J140"/>
  <c r="J153"/>
  <c r="BK134"/>
  <c i="12" r="J226"/>
  <c r="J195"/>
  <c r="BK160"/>
  <c r="J246"/>
  <c r="J175"/>
  <c r="BK210"/>
  <c r="J171"/>
  <c i="13" r="BK193"/>
  <c r="J310"/>
  <c r="J176"/>
  <c r="J212"/>
  <c r="BK366"/>
  <c i="14" r="J194"/>
  <c r="J160"/>
  <c r="BK139"/>
  <c r="BK209"/>
  <c r="BK152"/>
  <c r="BK138"/>
  <c r="BK204"/>
  <c r="J162"/>
  <c r="BK151"/>
  <c r="J150"/>
  <c r="BK208"/>
  <c r="BK242"/>
  <c r="J222"/>
  <c r="J145"/>
  <c r="BK194"/>
  <c r="BK149"/>
  <c r="J202"/>
  <c r="J167"/>
  <c r="J141"/>
  <c i="15" r="BK170"/>
  <c r="J150"/>
  <c r="BK140"/>
  <c r="J175"/>
  <c r="J125"/>
  <c r="BK175"/>
  <c r="J131"/>
  <c r="J187"/>
  <c r="J180"/>
  <c r="J160"/>
  <c r="J146"/>
  <c r="J167"/>
  <c r="BK136"/>
  <c i="16" r="J173"/>
  <c r="J155"/>
  <c r="J134"/>
  <c r="J154"/>
  <c r="J171"/>
  <c r="BK127"/>
  <c r="J129"/>
  <c r="BK125"/>
  <c r="BK134"/>
  <c r="J140"/>
  <c i="17" r="BK181"/>
  <c r="BK139"/>
  <c r="BK166"/>
  <c r="BK146"/>
  <c r="BK131"/>
  <c r="J145"/>
  <c r="BK154"/>
  <c r="BK228"/>
  <c r="BK132"/>
  <c r="J133"/>
  <c i="18" r="J132"/>
  <c r="BK152"/>
  <c r="BK157"/>
  <c r="J145"/>
  <c r="J151"/>
  <c r="J129"/>
  <c r="J128"/>
  <c i="19" r="BK135"/>
  <c r="J145"/>
  <c r="J134"/>
  <c r="J155"/>
  <c r="J140"/>
  <c i="20" r="BK134"/>
  <c r="J150"/>
  <c r="J161"/>
  <c r="J160"/>
  <c r="J142"/>
  <c r="BK170"/>
  <c r="J159"/>
  <c r="J169"/>
  <c r="BK130"/>
  <c i="21" r="BK148"/>
  <c r="BK168"/>
  <c r="J127"/>
  <c r="J164"/>
  <c r="J151"/>
  <c r="J137"/>
  <c r="BK147"/>
  <c r="J145"/>
  <c r="BK127"/>
  <c i="22" r="BK169"/>
  <c r="BK168"/>
  <c r="J165"/>
  <c r="BK159"/>
  <c r="J143"/>
  <c i="23" r="J162"/>
  <c r="BK163"/>
  <c r="J135"/>
  <c r="BK137"/>
  <c r="BK158"/>
  <c r="J155"/>
  <c i="24" r="J120"/>
  <c r="BK119"/>
  <c i="25" r="J136"/>
  <c r="BK138"/>
  <c r="J135"/>
  <c i="26" r="BK136"/>
  <c r="J139"/>
  <c r="BK131"/>
  <c i="27" r="J130"/>
  <c r="BK127"/>
  <c i="28" r="J152"/>
  <c r="BK147"/>
  <c r="J134"/>
  <c r="J132"/>
  <c i="29" r="J152"/>
  <c r="BK129"/>
  <c r="BK159"/>
  <c r="J133"/>
  <c r="BK153"/>
  <c r="J157"/>
  <c i="30" r="BK157"/>
  <c r="J140"/>
  <c r="J161"/>
  <c i="2" r="J3707"/>
  <c r="BK3685"/>
  <c r="BK3635"/>
  <c r="J3475"/>
  <c r="BK3417"/>
  <c r="BK3370"/>
  <c r="J2858"/>
  <c r="J2761"/>
  <c r="J2716"/>
  <c r="BK2630"/>
  <c r="J2559"/>
  <c r="J2374"/>
  <c r="J2242"/>
  <c r="BK2172"/>
  <c r="BK2109"/>
  <c r="J1937"/>
  <c r="J1869"/>
  <c r="BK1827"/>
  <c r="BK1794"/>
  <c r="BK1731"/>
  <c r="J1699"/>
  <c r="J1607"/>
  <c r="BK1505"/>
  <c r="J1455"/>
  <c r="BK1391"/>
  <c r="J1250"/>
  <c r="J1177"/>
  <c r="BK1104"/>
  <c r="J1040"/>
  <c r="J924"/>
  <c r="J806"/>
  <c r="J697"/>
  <c r="J572"/>
  <c r="BK488"/>
  <c r="J367"/>
  <c r="J181"/>
  <c r="J3716"/>
  <c r="BK2736"/>
  <c r="BK2490"/>
  <c r="J2178"/>
  <c r="BK2117"/>
  <c r="BK1863"/>
  <c r="J1805"/>
  <c r="BK1699"/>
  <c r="BK1593"/>
  <c r="J1426"/>
  <c r="BK1355"/>
  <c r="J1142"/>
  <c r="J1015"/>
  <c r="BK831"/>
  <c r="BK662"/>
  <c r="BK367"/>
  <c r="BK191"/>
  <c r="J3553"/>
  <c r="BK3546"/>
  <c r="BK3535"/>
  <c r="J3527"/>
  <c r="J3429"/>
  <c r="BK3385"/>
  <c r="BK3310"/>
  <c r="J3276"/>
  <c r="J3031"/>
  <c r="BK2907"/>
  <c r="J2769"/>
  <c r="J2620"/>
  <c r="J2234"/>
  <c r="J2175"/>
  <c r="BK2121"/>
  <c r="BK1904"/>
  <c r="J1832"/>
  <c r="J1714"/>
  <c r="BK1607"/>
  <c r="J1505"/>
  <c r="BK1420"/>
  <c r="J1159"/>
  <c r="BK1029"/>
  <c r="J872"/>
  <c r="J712"/>
  <c r="J647"/>
  <c r="J397"/>
  <c r="J279"/>
  <c r="J3649"/>
  <c r="J3432"/>
  <c r="J3351"/>
  <c r="BK3128"/>
  <c r="J2957"/>
  <c r="J2572"/>
  <c r="J2246"/>
  <c r="J2001"/>
  <c r="BK1836"/>
  <c r="BK1722"/>
  <c r="BK1664"/>
  <c r="J1495"/>
  <c r="BK1409"/>
  <c r="BK1145"/>
  <c r="BK1054"/>
  <c r="J855"/>
  <c r="BK647"/>
  <c r="BK448"/>
  <c r="J233"/>
  <c r="BK3713"/>
  <c r="BK3522"/>
  <c r="BK3455"/>
  <c r="BK3378"/>
  <c r="J3332"/>
  <c r="J3263"/>
  <c r="BK3141"/>
  <c r="J3107"/>
  <c r="J3016"/>
  <c r="J2845"/>
  <c r="J2736"/>
  <c r="BK2481"/>
  <c r="J2371"/>
  <c r="J2172"/>
  <c r="J2013"/>
  <c r="BK1907"/>
  <c r="J1827"/>
  <c r="J1696"/>
  <c r="BK1525"/>
  <c r="J1415"/>
  <c r="BK1308"/>
  <c r="J1186"/>
  <c r="BK1101"/>
  <c r="BK1063"/>
  <c r="BK954"/>
  <c r="BK852"/>
  <c r="J739"/>
  <c r="BK686"/>
  <c r="J488"/>
  <c r="J184"/>
  <c i="3" r="J324"/>
  <c r="J314"/>
  <c r="BK298"/>
  <c r="BK282"/>
  <c r="BK260"/>
  <c r="BK247"/>
  <c r="BK236"/>
  <c r="J198"/>
  <c r="J138"/>
  <c r="J306"/>
  <c r="J270"/>
  <c r="J215"/>
  <c r="J183"/>
  <c r="J174"/>
  <c r="BK161"/>
  <c r="BK146"/>
  <c r="J302"/>
  <c r="BK316"/>
  <c r="BK277"/>
  <c r="J176"/>
  <c r="J149"/>
  <c r="BK313"/>
  <c r="J300"/>
  <c r="BK268"/>
  <c r="BK242"/>
  <c r="J212"/>
  <c r="J168"/>
  <c r="BK257"/>
  <c r="BK244"/>
  <c r="BK141"/>
  <c r="J269"/>
  <c r="J231"/>
  <c r="BK198"/>
  <c r="J328"/>
  <c r="J292"/>
  <c r="BK283"/>
  <c r="J271"/>
  <c r="BK249"/>
  <c r="J224"/>
  <c r="BK199"/>
  <c r="J143"/>
  <c r="BK280"/>
  <c r="BK219"/>
  <c r="BK182"/>
  <c r="J169"/>
  <c r="BK159"/>
  <c r="J295"/>
  <c r="J254"/>
  <c r="J206"/>
  <c r="BK332"/>
  <c r="J289"/>
  <c r="J263"/>
  <c r="J161"/>
  <c r="J321"/>
  <c r="BK301"/>
  <c r="BK266"/>
  <c r="J252"/>
  <c r="BK216"/>
  <c r="BK189"/>
  <c r="J175"/>
  <c i="4" r="J219"/>
  <c r="J182"/>
  <c r="J144"/>
  <c r="J216"/>
  <c r="J188"/>
  <c r="BK161"/>
  <c r="J212"/>
  <c r="BK159"/>
  <c r="J190"/>
  <c r="J145"/>
  <c r="BK218"/>
  <c r="BK194"/>
  <c r="BK174"/>
  <c r="BK148"/>
  <c r="J218"/>
  <c r="BK202"/>
  <c r="J136"/>
  <c r="BK163"/>
  <c i="7" r="BK269"/>
  <c r="BK166"/>
  <c r="J204"/>
  <c r="J273"/>
  <c r="BK237"/>
  <c r="BK211"/>
  <c r="J175"/>
  <c r="BK195"/>
  <c r="BK145"/>
  <c r="J195"/>
  <c r="J281"/>
  <c r="BK234"/>
  <c r="J278"/>
  <c r="BK239"/>
  <c r="BK157"/>
  <c r="J161"/>
  <c r="BK247"/>
  <c i="8" r="BK339"/>
  <c r="BK252"/>
  <c r="J136"/>
  <c r="BK340"/>
  <c r="BK327"/>
  <c r="BK324"/>
  <c r="BK323"/>
  <c r="J322"/>
  <c r="J313"/>
  <c r="J303"/>
  <c r="J297"/>
  <c r="J278"/>
  <c r="J273"/>
  <c r="J268"/>
  <c r="BK267"/>
  <c r="J266"/>
  <c r="J250"/>
  <c r="J333"/>
  <c r="J317"/>
  <c r="J298"/>
  <c r="BK255"/>
  <c r="BK234"/>
  <c r="BK220"/>
  <c r="BK184"/>
  <c r="BK149"/>
  <c r="J137"/>
  <c r="BK309"/>
  <c r="BK278"/>
  <c r="BK150"/>
  <c i="11" r="BK133"/>
  <c r="J145"/>
  <c r="J146"/>
  <c r="BK144"/>
  <c i="12" r="J239"/>
  <c r="BK166"/>
  <c r="BK158"/>
  <c r="BK245"/>
  <c r="BK224"/>
  <c r="J185"/>
  <c r="BK149"/>
  <c r="BK218"/>
  <c r="J204"/>
  <c r="J143"/>
  <c r="J224"/>
  <c r="BK190"/>
  <c r="BK150"/>
  <c r="J150"/>
  <c r="BK195"/>
  <c r="BK229"/>
  <c r="BK139"/>
  <c i="13" r="BK349"/>
  <c r="BK304"/>
  <c r="J233"/>
  <c r="BK145"/>
  <c r="J319"/>
  <c r="J282"/>
  <c r="J251"/>
  <c r="J203"/>
  <c r="BK173"/>
  <c r="BK352"/>
  <c r="BK306"/>
  <c r="BK264"/>
  <c r="J197"/>
  <c r="BK146"/>
  <c r="BK320"/>
  <c r="BK255"/>
  <c r="J220"/>
  <c r="BK157"/>
  <c r="BK247"/>
  <c r="BK379"/>
  <c r="J312"/>
  <c i="14" r="J181"/>
  <c r="J240"/>
  <c r="J131"/>
  <c r="BK199"/>
  <c r="J247"/>
  <c r="J165"/>
  <c r="BK229"/>
  <c r="J190"/>
  <c r="J151"/>
  <c r="BK132"/>
  <c i="15" r="BK166"/>
  <c r="J148"/>
  <c r="J134"/>
  <c r="BK150"/>
  <c r="J157"/>
  <c r="BK189"/>
  <c r="J189"/>
  <c r="J190"/>
  <c r="J140"/>
  <c r="BK134"/>
  <c r="J169"/>
  <c r="BK125"/>
  <c r="BK172"/>
  <c i="16" r="J172"/>
  <c r="J149"/>
  <c r="J162"/>
  <c r="BK172"/>
  <c r="BK137"/>
  <c r="J135"/>
  <c r="BK146"/>
  <c r="BK135"/>
  <c r="BK153"/>
  <c i="18" r="BK160"/>
  <c r="J142"/>
  <c r="BK146"/>
  <c i="19" r="J149"/>
  <c r="BK131"/>
  <c r="J142"/>
  <c r="BK157"/>
  <c r="BK145"/>
  <c r="J146"/>
  <c r="J150"/>
  <c i="20" r="BK137"/>
  <c r="BK138"/>
  <c r="J168"/>
  <c r="J136"/>
  <c r="J135"/>
  <c r="BK136"/>
  <c r="J141"/>
  <c i="21" r="BK151"/>
  <c r="BK165"/>
  <c r="J170"/>
  <c r="J165"/>
  <c r="J153"/>
  <c r="J154"/>
  <c r="BK135"/>
  <c r="BK128"/>
  <c i="22" r="BK155"/>
  <c r="J158"/>
  <c r="J164"/>
  <c r="J149"/>
  <c r="BK174"/>
  <c r="BK156"/>
  <c r="BK143"/>
  <c r="BK134"/>
  <c r="J168"/>
  <c i="23" r="J151"/>
  <c r="J146"/>
  <c r="BK155"/>
  <c r="J139"/>
  <c r="BK147"/>
  <c r="BK140"/>
  <c r="BK151"/>
  <c i="24" r="J122"/>
  <c r="BK131"/>
  <c i="25" r="J128"/>
  <c r="BK132"/>
  <c i="26" r="J138"/>
  <c r="J134"/>
  <c r="BK141"/>
  <c i="27" r="BK131"/>
  <c r="BK123"/>
  <c i="28" r="J156"/>
  <c r="J129"/>
  <c r="BK131"/>
  <c r="BK129"/>
  <c r="J155"/>
  <c r="J133"/>
  <c i="29" r="BK130"/>
  <c r="J134"/>
  <c r="J131"/>
  <c r="J129"/>
  <c r="J158"/>
  <c r="J130"/>
  <c i="30" r="BK168"/>
  <c r="BK136"/>
  <c r="J126"/>
  <c i="2" r="J2445"/>
  <c r="J2166"/>
  <c r="J2010"/>
  <c r="BK1841"/>
  <c r="J1768"/>
  <c r="BK1638"/>
  <c r="BK1530"/>
  <c r="BK1321"/>
  <c r="J1183"/>
  <c r="J1070"/>
  <c r="BK924"/>
  <c r="J708"/>
  <c r="J380"/>
  <c r="BK268"/>
  <c r="J3600"/>
  <c r="J3550"/>
  <c r="J3541"/>
  <c r="J3514"/>
  <c r="J3478"/>
  <c r="BK3409"/>
  <c r="J3328"/>
  <c r="BK3263"/>
  <c r="BK2988"/>
  <c r="J2910"/>
  <c r="BK2862"/>
  <c r="BK2732"/>
  <c r="J2604"/>
  <c r="J2305"/>
  <c r="J2129"/>
  <c r="BK1941"/>
  <c r="J1893"/>
  <c r="J1775"/>
  <c r="BK1667"/>
  <c r="J1525"/>
  <c r="BK1388"/>
  <c r="J1139"/>
  <c r="BK1078"/>
  <c r="J975"/>
  <c r="BK748"/>
  <c r="J686"/>
  <c r="BK507"/>
  <c r="J291"/>
  <c r="J3713"/>
  <c r="J3455"/>
  <c r="BK3374"/>
  <c r="J3260"/>
  <c r="BK3120"/>
  <c r="J2943"/>
  <c r="BK2689"/>
  <c r="BK2274"/>
  <c r="BK2007"/>
  <c r="J1873"/>
  <c r="J1817"/>
  <c r="J1705"/>
  <c r="BK1605"/>
  <c r="J1452"/>
  <c r="J1274"/>
  <c r="BK1103"/>
  <c r="BK1020"/>
  <c r="J847"/>
  <c r="J660"/>
  <c r="BK517"/>
  <c r="BK248"/>
  <c r="J3728"/>
  <c r="BK3514"/>
  <c r="J3465"/>
  <c r="J3393"/>
  <c r="BK3351"/>
  <c r="BK3283"/>
  <c r="BK3251"/>
  <c r="BK3124"/>
  <c r="J3027"/>
  <c r="J2787"/>
  <c r="J2744"/>
  <c r="J2612"/>
  <c r="BK2432"/>
  <c r="J2190"/>
  <c r="BK2070"/>
  <c r="J1941"/>
  <c r="J1834"/>
  <c r="J1753"/>
  <c r="BK1630"/>
  <c r="J1519"/>
  <c r="BK1423"/>
  <c r="J1321"/>
  <c r="J1222"/>
  <c r="BK1112"/>
  <c r="J1067"/>
  <c r="J988"/>
  <c r="J875"/>
  <c r="J722"/>
  <c r="J622"/>
  <c r="J220"/>
  <c r="J160"/>
  <c i="3" r="J319"/>
  <c r="BK302"/>
  <c r="BK297"/>
  <c r="J275"/>
  <c r="BK251"/>
  <c r="J238"/>
  <c r="BK215"/>
  <c r="BK140"/>
  <c r="BK309"/>
  <c r="J273"/>
  <c r="BK235"/>
  <c r="BK186"/>
  <c r="BK180"/>
  <c r="J167"/>
  <c r="J147"/>
  <c r="BK137"/>
  <c r="BK326"/>
  <c r="J283"/>
  <c r="BK218"/>
  <c r="BK153"/>
  <c r="BK315"/>
  <c r="J301"/>
  <c r="J266"/>
  <c r="J247"/>
  <c r="BK230"/>
  <c r="BK211"/>
  <c r="J192"/>
  <c r="J293"/>
  <c r="J253"/>
  <c r="BK147"/>
  <c r="J298"/>
  <c r="J236"/>
  <c r="BK148"/>
  <c r="BK303"/>
  <c r="J288"/>
  <c r="J279"/>
  <c r="BK253"/>
  <c r="BK239"/>
  <c r="BK210"/>
  <c r="BK149"/>
  <c r="BK328"/>
  <c r="BK232"/>
  <c r="J188"/>
  <c r="BK171"/>
  <c r="J137"/>
  <c r="BK292"/>
  <c r="BK263"/>
  <c r="J170"/>
  <c r="BK322"/>
  <c r="BK276"/>
  <c r="BK174"/>
  <c r="J326"/>
  <c r="J309"/>
  <c r="J276"/>
  <c r="J260"/>
  <c r="J229"/>
  <c r="BK206"/>
  <c r="J186"/>
  <c r="BK172"/>
  <c i="4" r="BK223"/>
  <c r="BK167"/>
  <c r="BK214"/>
  <c r="BK196"/>
  <c r="J169"/>
  <c r="J135"/>
  <c r="J165"/>
  <c r="J208"/>
  <c r="BK190"/>
  <c r="J224"/>
  <c r="BK211"/>
  <c r="J187"/>
  <c r="J155"/>
  <c r="BK136"/>
  <c r="J164"/>
  <c r="J203"/>
  <c r="BK230"/>
  <c r="J156"/>
  <c r="J227"/>
  <c r="BK187"/>
  <c r="J205"/>
  <c i="5" r="J254"/>
  <c r="BK242"/>
  <c r="BK228"/>
  <c r="BK215"/>
  <c r="BK205"/>
  <c r="J190"/>
  <c r="J168"/>
  <c r="J142"/>
  <c r="J214"/>
  <c r="J195"/>
  <c r="BK159"/>
  <c r="BK135"/>
  <c r="BK232"/>
  <c r="BK204"/>
  <c r="J200"/>
  <c r="J140"/>
  <c r="J203"/>
  <c r="BK253"/>
  <c r="BK220"/>
  <c r="J253"/>
  <c r="BK196"/>
  <c r="BK167"/>
  <c r="J184"/>
  <c r="J199"/>
  <c i="6" r="J136"/>
  <c r="BK152"/>
  <c r="J132"/>
  <c r="J146"/>
  <c r="BK146"/>
  <c i="7" r="BK273"/>
  <c r="BK255"/>
  <c r="J234"/>
  <c r="BK204"/>
  <c r="BK182"/>
  <c r="J156"/>
  <c i="8" r="BK137"/>
  <c r="BK143"/>
  <c r="J323"/>
  <c r="BK302"/>
  <c r="J285"/>
  <c r="BK243"/>
  <c r="BK221"/>
  <c r="BK179"/>
  <c r="J154"/>
  <c r="BK139"/>
  <c r="BK305"/>
  <c r="J259"/>
  <c r="BK223"/>
  <c r="J324"/>
  <c r="J307"/>
  <c r="J306"/>
  <c r="BK298"/>
  <c r="J296"/>
  <c r="BK295"/>
  <c r="BK294"/>
  <c r="J293"/>
  <c r="BK269"/>
  <c r="BK264"/>
  <c r="J262"/>
  <c r="J261"/>
  <c r="J256"/>
  <c r="J223"/>
  <c r="BK192"/>
  <c r="J186"/>
  <c r="J183"/>
  <c r="BK128"/>
  <c r="BK297"/>
  <c r="BK293"/>
  <c r="J291"/>
  <c r="BK290"/>
  <c r="J272"/>
  <c r="BK271"/>
  <c r="J260"/>
  <c r="J257"/>
  <c r="J247"/>
  <c r="J244"/>
  <c r="BK235"/>
  <c r="J229"/>
  <c r="BK205"/>
  <c r="J204"/>
  <c r="BK203"/>
  <c r="BK202"/>
  <c r="J201"/>
  <c r="BK200"/>
  <c r="BK191"/>
  <c r="BK190"/>
  <c r="J189"/>
  <c r="BK183"/>
  <c r="J181"/>
  <c r="J180"/>
  <c r="BK176"/>
  <c r="J175"/>
  <c r="BK165"/>
  <c r="J161"/>
  <c r="BK158"/>
  <c r="BK135"/>
  <c r="J338"/>
  <c r="BK335"/>
  <c r="BK334"/>
  <c r="BK325"/>
  <c r="BK322"/>
  <c r="J302"/>
  <c r="J288"/>
  <c r="J287"/>
  <c r="BK276"/>
  <c r="BK256"/>
  <c r="J242"/>
  <c r="J239"/>
  <c r="J230"/>
  <c r="J197"/>
  <c r="J196"/>
  <c r="BK175"/>
  <c r="BK174"/>
  <c r="J173"/>
  <c r="J152"/>
  <c r="J134"/>
  <c r="J133"/>
  <c r="J132"/>
  <c r="BK129"/>
  <c r="J129"/>
  <c r="BK343"/>
  <c r="J339"/>
  <c r="BK312"/>
  <c r="J294"/>
  <c r="BK285"/>
  <c r="BK282"/>
  <c r="BK248"/>
  <c r="J231"/>
  <c r="J225"/>
  <c r="BK213"/>
  <c r="J329"/>
  <c r="BK303"/>
  <c r="J277"/>
  <c r="BK268"/>
  <c r="BK232"/>
  <c r="J214"/>
  <c r="BK206"/>
  <c r="J192"/>
  <c r="BK177"/>
  <c r="J159"/>
  <c r="BK151"/>
  <c r="J139"/>
  <c r="BK315"/>
  <c r="BK300"/>
  <c r="J279"/>
  <c r="BK261"/>
  <c r="BK245"/>
  <c r="J233"/>
  <c r="BK218"/>
  <c r="J174"/>
  <c r="BK163"/>
  <c r="J153"/>
  <c r="BK146"/>
  <c r="BK326"/>
  <c r="BK314"/>
  <c r="BK185"/>
  <c i="9" r="J135"/>
  <c r="J163"/>
  <c r="BK142"/>
  <c r="BK127"/>
  <c r="J155"/>
  <c r="J165"/>
  <c r="J126"/>
  <c r="J140"/>
  <c r="J150"/>
  <c r="BK175"/>
  <c r="J168"/>
  <c r="BK145"/>
  <c r="BK164"/>
  <c r="BK133"/>
  <c r="BK132"/>
  <c r="J130"/>
  <c r="BK128"/>
  <c r="J158"/>
  <c i="10" r="BK144"/>
  <c r="J133"/>
  <c r="BK151"/>
  <c r="BK153"/>
  <c r="J153"/>
  <c r="J134"/>
  <c r="BK148"/>
  <c r="J148"/>
  <c r="J151"/>
  <c r="J147"/>
  <c r="BK143"/>
  <c r="J130"/>
  <c i="11" r="BK135"/>
  <c r="BK128"/>
  <c r="BK139"/>
  <c r="BK126"/>
  <c r="J135"/>
  <c r="J126"/>
  <c r="J143"/>
  <c r="J133"/>
  <c r="J123"/>
  <c r="J130"/>
  <c r="BK146"/>
  <c i="12" r="BK243"/>
  <c r="BK220"/>
  <c r="BK138"/>
  <c r="J190"/>
  <c r="J163"/>
  <c r="J157"/>
  <c r="BK235"/>
  <c r="J179"/>
  <c r="BK164"/>
  <c r="J243"/>
  <c r="J238"/>
  <c r="J225"/>
  <c r="J211"/>
  <c r="J202"/>
  <c r="BK197"/>
  <c r="BK179"/>
  <c r="J162"/>
  <c r="J153"/>
  <c r="BK248"/>
  <c r="J234"/>
  <c r="BK213"/>
  <c r="BK198"/>
  <c r="BK177"/>
  <c r="BK156"/>
  <c r="J148"/>
  <c r="BK231"/>
  <c r="BK221"/>
  <c r="BK208"/>
  <c r="BK194"/>
  <c r="J166"/>
  <c r="BK244"/>
  <c r="BK185"/>
  <c r="BK141"/>
  <c r="BK207"/>
  <c r="BK157"/>
  <c r="J146"/>
  <c r="J216"/>
  <c r="BK172"/>
  <c r="J213"/>
  <c r="J209"/>
  <c r="BK182"/>
  <c r="J139"/>
  <c r="BK193"/>
  <c r="J187"/>
  <c i="13" r="BK365"/>
  <c r="BK332"/>
  <c r="J317"/>
  <c r="J241"/>
  <c r="J221"/>
  <c r="BK165"/>
  <c r="J369"/>
  <c r="J361"/>
  <c r="J350"/>
  <c r="J309"/>
  <c r="BK291"/>
  <c r="J274"/>
  <c r="BK257"/>
  <c r="BK236"/>
  <c r="J204"/>
  <c r="J189"/>
  <c r="BK176"/>
  <c r="BK362"/>
  <c r="BK342"/>
  <c r="J325"/>
  <c r="BK297"/>
  <c r="J278"/>
  <c r="J247"/>
  <c r="BK189"/>
  <c r="BK155"/>
  <c r="BK367"/>
  <c r="J332"/>
  <c r="J270"/>
  <c r="BK233"/>
  <c r="BK229"/>
  <c r="BK163"/>
  <c r="J145"/>
  <c r="BK312"/>
  <c r="J239"/>
  <c r="J377"/>
  <c r="BK322"/>
  <c r="J292"/>
  <c r="BK252"/>
  <c r="J196"/>
  <c r="J380"/>
  <c r="BK377"/>
  <c r="BK251"/>
  <c r="J198"/>
  <c r="BK361"/>
  <c r="BK326"/>
  <c r="J291"/>
  <c r="J268"/>
  <c r="J229"/>
  <c r="J184"/>
  <c r="J171"/>
  <c r="J353"/>
  <c r="J306"/>
  <c r="J295"/>
  <c r="BK378"/>
  <c r="BK330"/>
  <c r="J300"/>
  <c r="BK188"/>
  <c r="BK316"/>
  <c r="BK214"/>
  <c r="BK197"/>
  <c r="J158"/>
  <c r="BK243"/>
  <c r="J194"/>
  <c i="14" r="BK211"/>
  <c r="J179"/>
  <c r="J133"/>
  <c r="BK157"/>
  <c r="J208"/>
  <c r="J149"/>
  <c r="J221"/>
  <c r="J204"/>
  <c r="BK176"/>
  <c r="J213"/>
  <c r="BK141"/>
  <c r="BK244"/>
  <c r="BK206"/>
  <c r="J178"/>
  <c r="BK158"/>
  <c r="J137"/>
  <c r="BK188"/>
  <c r="J159"/>
  <c r="BK247"/>
  <c r="BK137"/>
  <c i="15" r="J168"/>
  <c r="BK163"/>
  <c r="BK155"/>
  <c r="BK142"/>
  <c r="J133"/>
  <c r="BK182"/>
  <c r="J158"/>
  <c r="J126"/>
  <c r="J185"/>
  <c r="BK171"/>
  <c r="BK160"/>
  <c r="BK147"/>
  <c r="BK181"/>
  <c r="BK157"/>
  <c r="BK141"/>
  <c r="J181"/>
  <c r="J128"/>
  <c r="J182"/>
  <c r="BK162"/>
  <c r="J193"/>
  <c r="J186"/>
  <c r="BK135"/>
  <c r="J183"/>
  <c r="J147"/>
  <c r="J176"/>
  <c r="BK124"/>
  <c r="J154"/>
  <c i="16" r="BK166"/>
  <c r="BK152"/>
  <c r="J137"/>
  <c r="J163"/>
  <c r="BK151"/>
  <c r="BK128"/>
  <c r="BK165"/>
  <c r="J153"/>
  <c r="BK170"/>
  <c r="BK142"/>
  <c r="J127"/>
  <c r="BK129"/>
  <c r="J145"/>
  <c r="J139"/>
  <c r="J151"/>
  <c r="BK131"/>
  <c r="BK173"/>
  <c r="BK156"/>
  <c i="17" r="J222"/>
  <c r="J175"/>
  <c r="BK150"/>
  <c r="J234"/>
  <c r="J184"/>
  <c r="BK247"/>
  <c r="J148"/>
  <c r="BK141"/>
  <c r="J132"/>
  <c r="J181"/>
  <c r="BK149"/>
  <c r="J137"/>
  <c r="BK184"/>
  <c r="BK147"/>
  <c r="BK215"/>
  <c r="BK137"/>
  <c r="BK187"/>
  <c r="J146"/>
  <c i="18" r="BK142"/>
  <c r="BK145"/>
  <c r="J139"/>
  <c r="BK143"/>
  <c r="J138"/>
  <c r="BK127"/>
  <c r="J130"/>
  <c r="BK147"/>
  <c r="J131"/>
  <c r="J146"/>
  <c r="J140"/>
  <c r="BK136"/>
  <c r="BK158"/>
  <c r="J150"/>
  <c r="J126"/>
  <c i="19" r="BK146"/>
  <c r="BK136"/>
  <c r="J153"/>
  <c r="BK147"/>
  <c r="J136"/>
  <c r="J138"/>
  <c r="J157"/>
  <c r="J128"/>
  <c r="BK150"/>
  <c r="J151"/>
  <c r="J133"/>
  <c r="BK141"/>
  <c i="20" r="J155"/>
  <c r="BK142"/>
  <c r="J164"/>
  <c r="J151"/>
  <c r="J152"/>
  <c r="BK165"/>
  <c r="BK150"/>
  <c r="BK140"/>
  <c r="BK151"/>
  <c r="BK166"/>
  <c r="J167"/>
  <c r="BK146"/>
  <c r="J134"/>
  <c r="J144"/>
  <c r="J137"/>
  <c i="21" r="BK153"/>
  <c r="J150"/>
  <c r="BK164"/>
  <c r="BK167"/>
  <c r="J143"/>
  <c r="J157"/>
  <c r="BK134"/>
  <c r="BK160"/>
  <c r="J125"/>
  <c r="BK157"/>
  <c r="J131"/>
  <c r="J136"/>
  <c r="BK129"/>
  <c r="J140"/>
  <c r="BK150"/>
  <c r="BK140"/>
  <c r="BK130"/>
  <c i="22" r="J138"/>
  <c r="J155"/>
  <c r="BK170"/>
  <c r="J169"/>
  <c r="J131"/>
  <c r="BK150"/>
  <c r="J141"/>
  <c r="BK138"/>
  <c r="J130"/>
  <c r="J159"/>
  <c r="BK153"/>
  <c r="BK149"/>
  <c r="J142"/>
  <c r="J135"/>
  <c r="BK135"/>
  <c r="J163"/>
  <c i="23" r="BK134"/>
  <c r="BK144"/>
  <c r="J153"/>
  <c r="BK150"/>
  <c i="24" r="J119"/>
  <c i="25" r="BK133"/>
  <c r="J125"/>
  <c r="J130"/>
  <c r="BK124"/>
  <c i="26" r="BK146"/>
  <c r="BK137"/>
  <c r="J130"/>
  <c r="BK133"/>
  <c r="J133"/>
  <c r="BK138"/>
  <c i="27" r="J133"/>
  <c r="BK124"/>
  <c r="J129"/>
  <c r="BK130"/>
  <c i="28" r="BK152"/>
  <c r="BK148"/>
  <c r="J138"/>
  <c r="BK150"/>
  <c r="J137"/>
  <c r="BK144"/>
  <c r="BK135"/>
  <c r="J140"/>
  <c r="J131"/>
  <c r="BK145"/>
  <c r="BK137"/>
  <c i="29" r="J151"/>
  <c r="BK132"/>
  <c r="J142"/>
  <c r="J132"/>
  <c r="BK138"/>
  <c r="J146"/>
  <c r="J138"/>
  <c r="BK152"/>
  <c r="BK142"/>
  <c r="J145"/>
  <c i="30" r="J149"/>
  <c r="BK129"/>
  <c r="BK152"/>
  <c r="BK161"/>
  <c r="J157"/>
  <c i="2" r="J3704"/>
  <c r="J3692"/>
  <c r="J3644"/>
  <c r="BK3493"/>
  <c r="BK3438"/>
  <c r="J3389"/>
  <c r="J3336"/>
  <c r="BK3272"/>
  <c r="J3145"/>
  <c r="J3035"/>
  <c r="BK3010"/>
  <c r="J2928"/>
  <c r="BK2899"/>
  <c r="BK2858"/>
  <c r="BK2781"/>
  <c r="BK2671"/>
  <c r="BK2588"/>
  <c r="J2481"/>
  <c r="J2274"/>
  <c r="BK2190"/>
  <c r="J2140"/>
  <c r="BK2052"/>
  <c r="J1933"/>
  <c r="BK1893"/>
  <c r="BK1866"/>
  <c r="BK1817"/>
  <c r="BK1775"/>
  <c r="BK1708"/>
  <c r="J1638"/>
  <c r="BK1582"/>
  <c r="BK1511"/>
  <c r="BK1445"/>
  <c r="J1378"/>
  <c r="J1201"/>
  <c r="BK1148"/>
  <c r="J1103"/>
  <c r="J1044"/>
  <c r="J954"/>
  <c r="BK847"/>
  <c r="J728"/>
  <c r="BK592"/>
  <c r="J507"/>
  <c r="BK370"/>
  <c r="BK207"/>
  <c r="BK3716"/>
  <c r="BK2835"/>
  <c r="BK2627"/>
  <c r="BK2368"/>
  <c r="BK2133"/>
  <c i="5" r="BK206"/>
  <c r="BK187"/>
  <c r="J164"/>
  <c r="J135"/>
  <c r="J216"/>
  <c r="J205"/>
  <c r="J173"/>
  <c r="BK146"/>
  <c r="BK245"/>
  <c r="J223"/>
  <c r="BK138"/>
  <c r="BK225"/>
  <c r="J149"/>
  <c r="J177"/>
  <c r="J252"/>
  <c r="J137"/>
  <c r="BK186"/>
  <c r="J240"/>
  <c r="J182"/>
  <c r="J235"/>
  <c r="J146"/>
  <c r="BK173"/>
  <c i="6" r="BK140"/>
  <c r="J135"/>
  <c r="BK144"/>
  <c r="BK153"/>
  <c r="J150"/>
  <c r="J140"/>
  <c i="7" r="J275"/>
  <c r="BK265"/>
  <c r="J249"/>
  <c r="J217"/>
  <c r="BK201"/>
  <c r="BK232"/>
  <c r="BK150"/>
  <c r="J251"/>
  <c r="BK224"/>
  <c r="BK181"/>
  <c r="BK151"/>
  <c r="J178"/>
  <c r="BK155"/>
  <c r="J212"/>
  <c r="J154"/>
  <c r="J245"/>
  <c r="J228"/>
  <c r="BK191"/>
  <c r="J264"/>
  <c r="BK228"/>
  <c r="J168"/>
  <c r="BK219"/>
  <c r="J282"/>
  <c r="BK226"/>
  <c r="BK282"/>
  <c r="BK262"/>
  <c r="J155"/>
  <c r="BK203"/>
  <c r="BK260"/>
  <c r="J166"/>
  <c i="8" r="J336"/>
  <c r="BK250"/>
  <c r="BK216"/>
  <c r="J208"/>
  <c r="BK164"/>
  <c r="J215"/>
  <c r="J200"/>
  <c r="J188"/>
  <c r="J176"/>
  <c r="J160"/>
  <c r="J321"/>
  <c r="BK292"/>
  <c r="J253"/>
  <c r="BK228"/>
  <c r="J216"/>
  <c r="J205"/>
  <c r="J158"/>
  <c r="J140"/>
  <c r="BK310"/>
  <c r="J265"/>
  <c r="J237"/>
  <c r="J217"/>
  <c r="BK141"/>
  <c r="BK131"/>
  <c r="J128"/>
  <c r="BK330"/>
  <c r="J292"/>
  <c r="J275"/>
  <c r="BK230"/>
  <c r="J211"/>
  <c r="BK306"/>
  <c r="J269"/>
  <c r="BK217"/>
  <c r="BK162"/>
  <c r="J142"/>
  <c r="J316"/>
  <c r="J263"/>
  <c r="J226"/>
  <c r="J177"/>
  <c r="J155"/>
  <c r="J327"/>
  <c r="BK262"/>
  <c r="J149"/>
  <c i="9" r="J171"/>
  <c r="BK173"/>
  <c r="J134"/>
  <c r="J145"/>
  <c r="BK126"/>
  <c r="BK150"/>
  <c r="J129"/>
  <c r="J132"/>
  <c r="J128"/>
  <c r="BK155"/>
  <c i="10" r="BK157"/>
  <c r="J155"/>
  <c r="BK159"/>
  <c r="BK158"/>
  <c r="J129"/>
  <c i="11" r="BK141"/>
  <c r="J127"/>
  <c r="J132"/>
  <c r="J131"/>
  <c r="J141"/>
  <c r="J150"/>
  <c r="BK150"/>
  <c i="12" r="J174"/>
  <c r="J168"/>
  <c r="BK153"/>
  <c r="BK223"/>
  <c r="J165"/>
  <c r="BK241"/>
  <c r="BK217"/>
  <c r="J198"/>
  <c r="BK165"/>
  <c r="J147"/>
  <c r="J237"/>
  <c r="BK204"/>
  <c r="J160"/>
  <c r="BK247"/>
  <c r="BK214"/>
  <c r="BK187"/>
  <c r="BK237"/>
  <c r="BK171"/>
  <c i="13" r="J328"/>
  <c r="J263"/>
  <c r="BK201"/>
  <c r="J355"/>
  <c r="J297"/>
  <c r="BK259"/>
  <c r="BK194"/>
  <c r="BK151"/>
  <c r="BK318"/>
  <c r="BK270"/>
  <c r="BK204"/>
  <c r="J152"/>
  <c r="BK339"/>
  <c r="BK249"/>
  <c r="J223"/>
  <c r="J153"/>
  <c r="BK246"/>
  <c r="BK375"/>
  <c r="BK305"/>
  <c r="J181"/>
  <c r="BK350"/>
  <c r="BK203"/>
  <c r="J371"/>
  <c r="BK290"/>
  <c r="BK199"/>
  <c r="J148"/>
  <c r="BK220"/>
  <c r="BK371"/>
  <c r="J235"/>
  <c r="BK321"/>
  <c r="BK213"/>
  <c r="BK144"/>
  <c i="14" r="BK237"/>
  <c r="BK185"/>
  <c r="BK197"/>
  <c r="J176"/>
  <c r="J215"/>
  <c r="BK162"/>
  <c r="BK245"/>
  <c r="J207"/>
  <c r="J153"/>
  <c r="BK190"/>
  <c r="BK243"/>
  <c r="BK181"/>
  <c r="BK227"/>
  <c r="J187"/>
  <c r="J231"/>
  <c r="J183"/>
  <c r="BK240"/>
  <c r="J206"/>
  <c r="BK169"/>
  <c r="BK150"/>
  <c i="15" r="BK185"/>
  <c r="BK164"/>
  <c r="BK143"/>
  <c r="BK183"/>
  <c r="BK152"/>
  <c r="BK187"/>
  <c r="BK154"/>
  <c r="BK190"/>
  <c r="BK129"/>
  <c r="J136"/>
  <c r="J170"/>
  <c r="BK191"/>
  <c r="J129"/>
  <c r="J144"/>
  <c r="J135"/>
  <c r="J152"/>
  <c i="16" r="J157"/>
  <c r="J136"/>
  <c r="BK157"/>
  <c r="J126"/>
  <c r="J142"/>
  <c r="BK138"/>
  <c r="BK136"/>
  <c r="J138"/>
  <c r="J125"/>
  <c r="BK155"/>
  <c i="17" r="J154"/>
  <c r="J218"/>
  <c r="J228"/>
  <c r="J134"/>
  <c r="J161"/>
  <c r="J129"/>
  <c r="BK134"/>
  <c r="J157"/>
  <c r="BK178"/>
  <c i="18" r="BK125"/>
  <c r="BK126"/>
  <c r="J137"/>
  <c r="J157"/>
  <c r="BK132"/>
  <c r="J152"/>
  <c r="BK156"/>
  <c i="19" r="BK153"/>
  <c r="BK159"/>
  <c r="J141"/>
  <c r="BK137"/>
  <c r="J130"/>
  <c r="BK155"/>
  <c i="20" r="J153"/>
  <c r="J145"/>
  <c r="J158"/>
  <c r="J166"/>
  <c r="BK148"/>
  <c r="J138"/>
  <c r="BK133"/>
  <c r="J140"/>
  <c i="21" r="BK152"/>
  <c r="J168"/>
  <c r="J152"/>
  <c r="BK143"/>
  <c r="BK159"/>
  <c r="J139"/>
  <c r="J148"/>
  <c r="BK144"/>
  <c r="J141"/>
  <c r="BK131"/>
  <c i="22" r="J128"/>
  <c r="BK133"/>
  <c r="BK173"/>
  <c r="J147"/>
  <c r="J132"/>
  <c r="J152"/>
  <c r="J140"/>
  <c r="BK157"/>
  <c i="23" r="BK162"/>
  <c r="J165"/>
  <c r="J141"/>
  <c r="J147"/>
  <c r="BK135"/>
  <c r="J169"/>
  <c r="BK156"/>
  <c i="24" r="J129"/>
  <c r="BK127"/>
  <c r="J131"/>
  <c i="25" r="J133"/>
  <c r="J138"/>
  <c i="26" r="BK150"/>
  <c r="J146"/>
  <c r="J142"/>
  <c i="27" r="J127"/>
  <c i="28" r="BK149"/>
  <c r="BK140"/>
  <c r="J144"/>
  <c r="BK141"/>
  <c r="BK153"/>
  <c r="J153"/>
  <c i="29" r="BK146"/>
  <c r="J156"/>
  <c r="J153"/>
  <c r="BK133"/>
  <c r="BK143"/>
  <c r="BK150"/>
  <c i="30" r="J136"/>
  <c r="J152"/>
  <c r="BK165"/>
  <c i="2" r="BK3704"/>
  <c r="J3689"/>
  <c r="J3638"/>
  <c r="J3504"/>
  <c r="J3448"/>
  <c r="J3397"/>
  <c r="BK3358"/>
  <c r="J3317"/>
  <c r="J3251"/>
  <c r="BK3107"/>
  <c r="J2988"/>
  <c r="BK2932"/>
  <c r="BK2870"/>
  <c r="J2809"/>
  <c r="BK2744"/>
  <c r="BK2653"/>
  <c r="BK2596"/>
  <c r="J2454"/>
  <c r="BK2333"/>
  <c r="BK2222"/>
  <c r="J2121"/>
  <c r="BK1966"/>
  <c r="BK1897"/>
  <c r="BK1850"/>
  <c r="BK1800"/>
  <c r="BK1745"/>
  <c r="BK1711"/>
  <c r="BK1620"/>
  <c r="BK1554"/>
  <c r="J1492"/>
  <c r="BK1435"/>
  <c r="BK1288"/>
  <c r="BK1186"/>
  <c r="J1155"/>
  <c r="J1074"/>
  <c r="BK1001"/>
  <c r="BK900"/>
  <c r="BK757"/>
  <c r="J682"/>
  <c r="BK570"/>
  <c r="J388"/>
  <c r="BK291"/>
  <c r="J2884"/>
  <c r="J2630"/>
  <c r="BK2499"/>
  <c r="BK2242"/>
  <c r="BK2087"/>
  <c r="J1920"/>
  <c r="BK1824"/>
  <c r="J1683"/>
  <c r="BK1568"/>
  <c r="J1363"/>
  <c r="BK1175"/>
  <c r="BK1081"/>
  <c r="J952"/>
  <c r="BK824"/>
  <c r="J570"/>
  <c r="BK324"/>
  <c r="BK3710"/>
  <c r="J3546"/>
  <c r="J3535"/>
  <c r="J3522"/>
  <c r="BK3435"/>
  <c r="J3401"/>
  <c r="J3303"/>
  <c r="BK3260"/>
  <c r="J3116"/>
  <c r="BK2928"/>
  <c r="BK2877"/>
  <c r="J2740"/>
  <c r="J2596"/>
  <c r="BK2215"/>
  <c r="J2148"/>
  <c r="BK1961"/>
  <c r="BK1838"/>
  <c r="J1731"/>
  <c r="BK1673"/>
  <c r="J1544"/>
  <c r="BK1432"/>
  <c r="BK1179"/>
  <c r="J1093"/>
  <c r="BK992"/>
  <c r="BK865"/>
  <c r="BK708"/>
  <c r="J534"/>
  <c r="BK344"/>
  <c r="J3710"/>
  <c r="BK3451"/>
  <c r="BK3405"/>
  <c r="BK3265"/>
  <c r="J3124"/>
  <c r="J2950"/>
  <c r="J2680"/>
  <c r="BK2305"/>
  <c r="BK2169"/>
  <c r="BK1933"/>
  <c r="J1853"/>
  <c r="J1734"/>
  <c r="BK1670"/>
  <c r="J1580"/>
  <c r="J1429"/>
  <c r="J1345"/>
  <c r="BK1106"/>
  <c r="J972"/>
  <c r="J831"/>
  <c r="BK605"/>
  <c r="J349"/>
  <c r="BK181"/>
  <c r="BK3638"/>
  <c r="J3510"/>
  <c r="J3438"/>
  <c r="J3374"/>
  <c r="J3324"/>
  <c r="BK3276"/>
  <c r="J3158"/>
  <c r="J3103"/>
  <c r="BK2975"/>
  <c r="J2757"/>
  <c r="J2636"/>
  <c r="J2490"/>
  <c r="J2351"/>
  <c r="J2181"/>
  <c r="J2109"/>
  <c r="J1973"/>
  <c r="BK1832"/>
  <c r="BK1737"/>
  <c r="J1609"/>
  <c r="BK1492"/>
  <c r="J1401"/>
  <c r="BK1332"/>
  <c r="BK1201"/>
  <c r="J1106"/>
  <c r="J1078"/>
  <c r="BK972"/>
  <c r="BK868"/>
  <c r="J759"/>
  <c r="BK697"/>
  <c r="BK572"/>
  <c r="BK388"/>
  <c r="BK160"/>
  <c i="3" r="J323"/>
  <c r="J312"/>
  <c r="BK295"/>
  <c r="BK279"/>
  <c r="J258"/>
  <c r="J243"/>
  <c r="J233"/>
  <c r="BK196"/>
  <c r="J320"/>
  <c r="J304"/>
  <c r="J250"/>
  <c r="J211"/>
  <c r="J181"/>
  <c r="J172"/>
  <c r="J159"/>
  <c r="J140"/>
  <c r="J291"/>
  <c r="BK314"/>
  <c r="BK274"/>
  <c r="J213"/>
  <c r="J322"/>
  <c r="BK307"/>
  <c r="J280"/>
  <c r="BK265"/>
  <c r="J245"/>
  <c r="BK234"/>
  <c r="BK213"/>
  <c r="J194"/>
  <c r="BK310"/>
  <c r="J255"/>
  <c r="J166"/>
  <c r="BK304"/>
  <c r="BK262"/>
  <c r="J201"/>
  <c r="BK139"/>
  <c r="J294"/>
  <c r="J287"/>
  <c r="J277"/>
  <c r="BK264"/>
  <c r="J240"/>
  <c r="BK203"/>
  <c r="BK158"/>
  <c r="BK308"/>
  <c r="J234"/>
  <c r="J218"/>
  <c r="BK184"/>
  <c r="BK167"/>
  <c r="J146"/>
  <c r="J331"/>
  <c r="BK289"/>
  <c r="J226"/>
  <c r="BK145"/>
  <c r="J296"/>
  <c r="J268"/>
  <c r="J162"/>
  <c r="BK323"/>
  <c r="J305"/>
  <c r="BK275"/>
  <c r="J230"/>
  <c r="J196"/>
  <c r="J179"/>
  <c r="J145"/>
  <c i="4" r="J211"/>
  <c r="J166"/>
  <c r="J133"/>
  <c r="J202"/>
  <c r="BK192"/>
  <c r="BK166"/>
  <c r="BK143"/>
  <c r="BK155"/>
  <c r="BK195"/>
  <c r="J171"/>
  <c r="J223"/>
  <c r="BK206"/>
  <c r="BK179"/>
  <c r="J142"/>
  <c r="J175"/>
  <c r="BK209"/>
  <c r="J184"/>
  <c r="BK203"/>
  <c r="BK157"/>
  <c i="5" r="BK202"/>
  <c r="BK170"/>
  <c r="BK154"/>
  <c r="J241"/>
  <c r="J212"/>
  <c r="J196"/>
  <c r="BK175"/>
  <c r="J152"/>
  <c r="BK250"/>
  <c r="J219"/>
  <c r="BK238"/>
  <c r="J181"/>
  <c r="J222"/>
  <c r="BK255"/>
  <c r="J160"/>
  <c r="J187"/>
  <c r="J245"/>
  <c r="BK185"/>
  <c r="J150"/>
  <c r="J201"/>
  <c i="6" r="J154"/>
  <c r="BK131"/>
  <c r="BK155"/>
  <c r="BK134"/>
  <c r="J151"/>
  <c r="BK139"/>
  <c i="7" r="BK259"/>
  <c r="J238"/>
  <c r="J214"/>
  <c r="BK189"/>
  <c r="J180"/>
  <c r="BK278"/>
  <c r="J248"/>
  <c r="J218"/>
  <c r="BK186"/>
  <c r="J153"/>
  <c r="BK192"/>
  <c r="J150"/>
  <c r="J224"/>
  <c r="J163"/>
  <c r="BK251"/>
  <c r="J222"/>
  <c r="J200"/>
  <c r="BK270"/>
  <c r="BK253"/>
  <c r="BK163"/>
  <c r="BK214"/>
  <c r="J283"/>
  <c r="J237"/>
  <c r="BK174"/>
  <c r="J276"/>
  <c r="J221"/>
  <c r="J241"/>
  <c r="J202"/>
  <c i="8" r="J342"/>
  <c r="BK249"/>
  <c r="BK215"/>
  <c r="BK198"/>
  <c r="J165"/>
  <c r="J156"/>
  <c r="BK332"/>
  <c r="J304"/>
  <c r="J281"/>
  <c r="J232"/>
  <c r="BK209"/>
  <c r="J199"/>
  <c r="J193"/>
  <c r="J190"/>
  <c r="J185"/>
  <c r="BK155"/>
  <c r="J335"/>
  <c r="BK291"/>
  <c r="BK240"/>
  <c r="BK219"/>
  <c r="J170"/>
  <c r="J135"/>
  <c r="BK134"/>
  <c r="J131"/>
  <c r="BK342"/>
  <c r="BK308"/>
  <c r="J283"/>
  <c r="J246"/>
  <c r="BK222"/>
  <c r="BK328"/>
  <c r="BK279"/>
  <c r="J249"/>
  <c r="BK208"/>
  <c r="J179"/>
  <c r="BK156"/>
  <c r="J340"/>
  <c r="J299"/>
  <c r="BK257"/>
  <c r="J221"/>
  <c r="J168"/>
  <c r="J144"/>
  <c r="BK317"/>
  <c r="BK166"/>
  <c i="9" r="BK172"/>
  <c r="J133"/>
  <c r="J149"/>
  <c r="J142"/>
  <c r="J138"/>
  <c r="BK160"/>
  <c r="BK149"/>
  <c r="BK143"/>
  <c r="J136"/>
  <c i="10" r="J158"/>
  <c r="J128"/>
  <c r="J152"/>
  <c r="BK126"/>
  <c r="J140"/>
  <c r="J143"/>
  <c r="BK133"/>
  <c i="11" r="J134"/>
  <c r="J147"/>
  <c r="J144"/>
  <c r="J148"/>
  <c r="BK131"/>
  <c r="BK153"/>
  <c r="BK123"/>
  <c i="12" r="J214"/>
  <c r="BK176"/>
  <c r="BK144"/>
  <c r="BK180"/>
  <c r="J242"/>
  <c r="J218"/>
  <c r="BK205"/>
  <c r="J194"/>
  <c r="J164"/>
  <c r="J145"/>
  <c r="J231"/>
  <c r="BK206"/>
  <c r="J158"/>
  <c r="J141"/>
  <c r="BK222"/>
  <c r="J189"/>
  <c r="J229"/>
  <c r="J233"/>
  <c r="J156"/>
  <c r="BK143"/>
  <c r="BK140"/>
  <c r="J191"/>
  <c i="13" r="J357"/>
  <c r="J298"/>
  <c r="BK235"/>
  <c r="BK182"/>
  <c r="J364"/>
  <c r="BK337"/>
  <c r="BK272"/>
  <c r="J252"/>
  <c r="BK196"/>
  <c r="BK149"/>
  <c r="BK354"/>
  <c r="BK308"/>
  <c r="J290"/>
  <c r="J205"/>
  <c r="BK183"/>
  <c r="J149"/>
  <c r="BK298"/>
  <c r="J246"/>
  <c r="BK171"/>
  <c r="J334"/>
  <c r="BK169"/>
  <c r="BK328"/>
  <c r="BK254"/>
  <c r="J150"/>
  <c r="BK313"/>
  <c r="J381"/>
  <c r="BK356"/>
  <c r="BK284"/>
  <c r="J175"/>
  <c r="J359"/>
  <c r="BK280"/>
  <c r="J311"/>
  <c r="BK228"/>
  <c r="J302"/>
  <c r="BK186"/>
  <c r="J284"/>
  <c r="J165"/>
  <c i="14" r="J186"/>
  <c r="J136"/>
  <c r="J235"/>
  <c r="BK226"/>
  <c r="J192"/>
  <c r="BK161"/>
  <c r="J201"/>
  <c r="J169"/>
  <c r="J140"/>
  <c r="BK153"/>
  <c r="J211"/>
  <c r="BK142"/>
  <c r="J224"/>
  <c r="J173"/>
  <c r="J227"/>
  <c r="J164"/>
  <c r="J225"/>
  <c r="BK200"/>
  <c r="J158"/>
  <c i="15" r="BK176"/>
  <c r="J156"/>
  <c r="BK139"/>
  <c r="J165"/>
  <c r="J188"/>
  <c r="J177"/>
  <c r="J145"/>
  <c r="BK169"/>
  <c r="J172"/>
  <c r="BK188"/>
  <c r="BK131"/>
  <c r="BK127"/>
  <c r="BK151"/>
  <c r="BK180"/>
  <c i="16" r="J159"/>
  <c r="BK147"/>
  <c r="J165"/>
  <c r="J147"/>
  <c r="J161"/>
  <c r="J143"/>
  <c r="BK148"/>
  <c r="BK150"/>
  <c r="BK130"/>
  <c r="BK159"/>
  <c i="17" r="J178"/>
  <c r="J149"/>
  <c r="BK199"/>
  <c r="BK145"/>
  <c r="BK240"/>
  <c r="J140"/>
  <c r="BK237"/>
  <c r="BK148"/>
  <c i="18" r="BK130"/>
  <c i="19" r="J148"/>
  <c r="BK139"/>
  <c r="BK128"/>
  <c r="BK129"/>
  <c r="BK151"/>
  <c i="20" r="BK153"/>
  <c r="BK159"/>
  <c r="BK167"/>
  <c r="J149"/>
  <c r="J157"/>
  <c r="BK157"/>
  <c r="J130"/>
  <c i="21" r="J162"/>
  <c r="J138"/>
  <c r="BK155"/>
  <c r="J135"/>
  <c r="J158"/>
  <c r="J167"/>
  <c r="BK145"/>
  <c r="J126"/>
  <c r="BK126"/>
  <c i="22" r="J170"/>
  <c r="J174"/>
  <c r="J166"/>
  <c r="BK172"/>
  <c r="BK146"/>
  <c r="J129"/>
  <c r="BK158"/>
  <c r="J144"/>
  <c r="J133"/>
  <c r="J156"/>
  <c i="23" r="BK138"/>
  <c r="J130"/>
  <c r="J140"/>
  <c r="J134"/>
  <c r="J163"/>
  <c r="J164"/>
  <c r="J133"/>
  <c i="24" r="BK128"/>
  <c r="BK129"/>
  <c i="25" r="BK135"/>
  <c r="BK128"/>
  <c i="26" r="BK147"/>
  <c r="BK135"/>
  <c r="J136"/>
  <c r="J137"/>
  <c i="27" r="J134"/>
  <c i="28" r="BK157"/>
  <c r="BK142"/>
  <c r="J149"/>
  <c r="J130"/>
  <c r="BK158"/>
  <c r="J148"/>
  <c i="29" r="BK141"/>
  <c r="J149"/>
  <c r="BK145"/>
  <c r="BK158"/>
  <c r="BK157"/>
  <c i="2" r="J3724"/>
  <c r="BK3699"/>
  <c r="BK3692"/>
  <c r="BK3689"/>
  <c r="BK3652"/>
  <c r="BK3649"/>
  <c r="BK3510"/>
  <c r="BK3500"/>
  <c r="BK3448"/>
  <c r="BK3432"/>
  <c r="BK3393"/>
  <c r="BK3382"/>
  <c r="BK3344"/>
  <c r="J3310"/>
  <c r="J3287"/>
  <c r="J3265"/>
  <c r="J3162"/>
  <c r="J3137"/>
  <c r="BK3099"/>
  <c r="BK3031"/>
  <c r="J3023"/>
  <c r="BK2936"/>
  <c r="J2916"/>
  <c r="J2907"/>
  <c r="J2874"/>
  <c r="J2854"/>
  <c r="J2799"/>
  <c r="BK2777"/>
  <c r="J2748"/>
  <c r="BK2680"/>
  <c r="BK2636"/>
  <c r="BK2612"/>
  <c r="BK2568"/>
  <c r="J2499"/>
  <c r="BK2445"/>
  <c r="BK2351"/>
  <c r="J2269"/>
  <c r="BK2193"/>
  <c r="BK2178"/>
  <c r="J2169"/>
  <c r="BK2152"/>
  <c r="BK2097"/>
  <c r="BK2010"/>
  <c r="J1961"/>
  <c r="BK1901"/>
  <c r="J1885"/>
  <c r="BK1859"/>
  <c r="BK1853"/>
  <c r="J1838"/>
  <c r="BK1808"/>
  <c r="J1788"/>
  <c r="BK1753"/>
  <c r="BK1714"/>
  <c r="BK1696"/>
  <c r="J1661"/>
  <c r="J1630"/>
  <c r="J1593"/>
  <c r="J1536"/>
  <c r="BK1528"/>
  <c r="BK1480"/>
  <c r="J1466"/>
  <c r="BK1452"/>
  <c r="J1432"/>
  <c r="BK1415"/>
  <c r="BK1261"/>
  <c r="J1240"/>
  <c r="BK1183"/>
  <c r="J1175"/>
  <c r="BK1142"/>
  <c r="J1101"/>
  <c r="J1063"/>
  <c r="J1047"/>
  <c r="J992"/>
  <c r="J909"/>
  <c r="BK870"/>
  <c r="BK829"/>
  <c r="BK739"/>
  <c r="BK725"/>
  <c r="BK706"/>
  <c r="BK660"/>
  <c r="J556"/>
  <c r="BK505"/>
  <c r="J375"/>
  <c r="BK358"/>
  <c r="BK336"/>
  <c r="BK188"/>
  <c r="BK173"/>
  <c r="J2899"/>
  <c r="J2862"/>
  <c r="J2781"/>
  <c r="BK2559"/>
  <c r="BK2524"/>
  <c r="BK2324"/>
  <c r="BK2208"/>
  <c r="BK2129"/>
  <c r="J2052"/>
  <c r="BK1982"/>
  <c r="BK1937"/>
  <c r="J1856"/>
  <c r="J1810"/>
  <c r="J1745"/>
  <c r="J1708"/>
  <c r="BK1658"/>
  <c r="BK1617"/>
  <c r="BK1551"/>
  <c r="BK1466"/>
  <c r="J1391"/>
  <c r="J1319"/>
  <c r="BK1250"/>
  <c r="BK1214"/>
  <c r="J1168"/>
  <c r="BK1122"/>
  <c r="BK1044"/>
  <c r="BK975"/>
  <c r="BK875"/>
  <c r="BK806"/>
  <c r="BK735"/>
  <c r="BK658"/>
  <c r="BK385"/>
  <c r="J344"/>
  <c r="J268"/>
  <c r="BK220"/>
  <c i="1" r="AS95"/>
  <c i="2" r="J3366"/>
  <c r="BK3340"/>
  <c r="BK3317"/>
  <c r="BK3295"/>
  <c r="J3283"/>
  <c r="BK3192"/>
  <c r="BK3158"/>
  <c r="J2966"/>
  <c r="J2924"/>
  <c r="BK2893"/>
  <c r="BK2874"/>
  <c r="BK2748"/>
  <c r="BK2716"/>
  <c r="BK2633"/>
  <c r="J2588"/>
  <c r="J2550"/>
  <c r="J2208"/>
  <c r="J2193"/>
  <c r="J2160"/>
  <c r="J2097"/>
  <c r="J1956"/>
  <c r="J1904"/>
  <c r="BK1846"/>
  <c r="BK1834"/>
  <c r="J1808"/>
  <c r="J1725"/>
  <c r="BK1689"/>
  <c r="BK1641"/>
  <c r="BK1598"/>
  <c r="J1480"/>
  <c r="J1438"/>
  <c r="J1332"/>
  <c r="BK1168"/>
  <c r="J1131"/>
  <c r="BK1089"/>
  <c r="BK1047"/>
  <c r="J1001"/>
  <c r="BK888"/>
  <c r="BK804"/>
  <c r="BK728"/>
  <c r="J718"/>
  <c r="J706"/>
  <c r="J636"/>
  <c r="BK519"/>
  <c r="J358"/>
  <c r="J324"/>
  <c r="J248"/>
  <c r="J188"/>
  <c r="J3652"/>
  <c r="J3635"/>
  <c r="J3413"/>
  <c r="J3409"/>
  <c r="J3385"/>
  <c r="BK3303"/>
  <c r="BK3145"/>
  <c r="BK3023"/>
  <c r="J2979"/>
  <c r="BK2866"/>
  <c r="BK2799"/>
  <c r="BK2665"/>
  <c r="J2333"/>
  <c r="J2238"/>
  <c r="BK2187"/>
  <c r="BK2013"/>
  <c r="BK1996"/>
  <c r="BK1889"/>
  <c r="J1859"/>
  <c r="BK1830"/>
  <c r="J1728"/>
  <c r="BK1702"/>
  <c r="BK1676"/>
  <c r="J1658"/>
  <c r="J1528"/>
  <c r="BK1438"/>
  <c r="J1417"/>
  <c r="BK1319"/>
  <c r="BK1108"/>
  <c r="BK1095"/>
  <c r="J1050"/>
  <c r="J943"/>
  <c r="J868"/>
  <c r="BK759"/>
  <c r="J735"/>
  <c r="BK534"/>
  <c r="J385"/>
  <c r="BK279"/>
  <c r="BK177"/>
  <c r="J164"/>
  <c r="BK3532"/>
  <c r="BK3527"/>
  <c r="J3507"/>
  <c r="BK3478"/>
  <c r="BK3429"/>
  <c r="J3405"/>
  <c r="BK3389"/>
  <c r="J3362"/>
  <c r="BK3328"/>
  <c r="BK3287"/>
  <c r="BK3280"/>
  <c r="J3256"/>
  <c r="J3192"/>
  <c r="J3128"/>
  <c r="J3120"/>
  <c r="J3073"/>
  <c r="BK3035"/>
  <c r="BK2943"/>
  <c r="BK2791"/>
  <c r="BK2761"/>
  <c r="J2689"/>
  <c r="BK2620"/>
  <c r="BK2580"/>
  <c r="J2463"/>
  <c r="BK2374"/>
  <c r="BK2292"/>
  <c r="BK2184"/>
  <c r="J2133"/>
  <c r="BK2125"/>
  <c r="BK1991"/>
  <c r="J1982"/>
  <c r="J1889"/>
  <c r="J1863"/>
  <c r="J1794"/>
  <c r="BK1760"/>
  <c r="BK1725"/>
  <c r="J1664"/>
  <c r="J1554"/>
  <c r="J1533"/>
  <c r="BK1477"/>
  <c r="J1458"/>
  <c r="J1404"/>
  <c r="J1388"/>
  <c r="J1355"/>
  <c r="J1288"/>
  <c r="BK1243"/>
  <c r="BK1163"/>
  <c r="BK1139"/>
  <c r="BK1098"/>
  <c r="BK1093"/>
  <c r="J1084"/>
  <c r="BK1056"/>
  <c r="J1004"/>
  <c r="BK943"/>
  <c r="BK891"/>
  <c r="BK822"/>
  <c r="BK761"/>
  <c r="J757"/>
  <c r="J710"/>
  <c r="J658"/>
  <c r="J592"/>
  <c r="J505"/>
  <c r="J402"/>
  <c r="BK195"/>
  <c i="3" r="J329"/>
  <c r="BK320"/>
  <c r="J315"/>
  <c r="J311"/>
  <c r="BK300"/>
  <c r="J285"/>
  <c r="BK281"/>
  <c r="J262"/>
  <c r="BK259"/>
  <c r="J248"/>
  <c r="J242"/>
  <c r="J237"/>
  <c r="BK224"/>
  <c r="BK214"/>
  <c r="BK142"/>
  <c r="J327"/>
  <c r="BK319"/>
  <c r="BK305"/>
  <c r="J299"/>
  <c r="J267"/>
  <c r="J246"/>
  <c r="J222"/>
  <c r="BK188"/>
  <c r="J182"/>
  <c r="BK178"/>
  <c r="BK170"/>
  <c r="BK163"/>
  <c r="J153"/>
  <c r="J141"/>
  <c r="J139"/>
  <c r="BK317"/>
  <c r="BK287"/>
  <c r="BK324"/>
  <c r="BK288"/>
  <c r="BK278"/>
  <c r="BK250"/>
  <c r="J249"/>
  <c r="BK194"/>
  <c r="BK168"/>
  <c r="BK321"/>
  <c r="J316"/>
  <c r="J308"/>
  <c r="J303"/>
  <c r="BK285"/>
  <c r="BK271"/>
  <c r="BK255"/>
  <c r="J251"/>
  <c r="BK248"/>
  <c r="BK243"/>
  <c r="BK238"/>
  <c r="BK226"/>
  <c r="J216"/>
  <c r="J208"/>
  <c r="J199"/>
  <c r="BK165"/>
  <c r="BK143"/>
  <c r="J259"/>
  <c r="J256"/>
  <c r="J214"/>
  <c r="BK192"/>
  <c r="J165"/>
  <c r="J317"/>
  <c r="BK312"/>
  <c r="BK293"/>
  <c r="BK267"/>
  <c r="BK209"/>
  <c r="BK205"/>
  <c r="BK176"/>
  <c r="J142"/>
  <c r="BK329"/>
  <c r="BK296"/>
  <c r="BK290"/>
  <c r="BK284"/>
  <c r="BK273"/>
  <c r="BK272"/>
  <c r="BK256"/>
  <c r="BK241"/>
  <c r="J232"/>
  <c r="BK222"/>
  <c r="BK201"/>
  <c r="BK164"/>
  <c r="J148"/>
  <c r="J136"/>
  <c r="J282"/>
  <c r="BK246"/>
  <c r="BK233"/>
  <c r="BK231"/>
  <c r="J189"/>
  <c r="BK187"/>
  <c r="BK175"/>
  <c r="J164"/>
  <c r="J160"/>
  <c r="BK144"/>
  <c r="J332"/>
  <c r="BK291"/>
  <c r="J274"/>
  <c r="BK252"/>
  <c r="BK229"/>
  <c r="J171"/>
  <c r="BK138"/>
  <c r="BK327"/>
  <c r="BK306"/>
  <c r="J281"/>
  <c r="BK269"/>
  <c r="J257"/>
  <c r="BK177"/>
  <c r="J158"/>
  <c r="BK330"/>
  <c r="J313"/>
  <c r="J310"/>
  <c r="BK299"/>
  <c r="J284"/>
  <c r="BK270"/>
  <c r="J264"/>
  <c r="J241"/>
  <c r="J239"/>
  <c r="J219"/>
  <c r="J210"/>
  <c r="J203"/>
  <c r="J187"/>
  <c r="J180"/>
  <c r="J177"/>
  <c r="BK160"/>
  <c i="4" r="BK228"/>
  <c r="J195"/>
  <c r="BK186"/>
  <c r="J146"/>
  <c r="BK140"/>
  <c r="J220"/>
  <c r="BK210"/>
  <c r="J197"/>
  <c r="BK182"/>
  <c r="BK162"/>
  <c r="BK156"/>
  <c r="BK201"/>
  <c r="J167"/>
  <c r="BK150"/>
  <c r="J229"/>
  <c r="BK191"/>
  <c r="BK227"/>
  <c r="BK176"/>
  <c r="J214"/>
  <c r="BK221"/>
  <c r="BK215"/>
  <c r="BK200"/>
  <c r="J185"/>
  <c r="BK175"/>
  <c r="J158"/>
  <c r="BK144"/>
  <c r="J221"/>
  <c r="J172"/>
  <c r="J228"/>
  <c r="J207"/>
  <c r="BK197"/>
  <c r="J153"/>
  <c r="J196"/>
  <c r="J176"/>
  <c r="J137"/>
  <c r="BK220"/>
  <c r="J189"/>
  <c r="J179"/>
  <c r="J143"/>
  <c r="BK170"/>
  <c r="J140"/>
  <c i="5" r="J251"/>
  <c r="J244"/>
  <c r="BK239"/>
  <c r="BK233"/>
  <c r="J227"/>
  <c r="BK216"/>
  <c r="J213"/>
  <c r="J208"/>
  <c r="BK203"/>
  <c r="J186"/>
  <c r="J171"/>
  <c r="J166"/>
  <c r="BK149"/>
  <c r="J130"/>
  <c r="BK217"/>
  <c r="J209"/>
  <c r="BK199"/>
  <c r="J191"/>
  <c r="BK169"/>
  <c r="J154"/>
  <c r="BK140"/>
  <c r="BK251"/>
  <c r="J231"/>
  <c r="J170"/>
  <c r="BK137"/>
  <c r="J132"/>
  <c r="BK237"/>
  <c r="BK224"/>
  <c r="BK150"/>
  <c r="J224"/>
  <c r="J220"/>
  <c r="J202"/>
  <c r="J256"/>
  <c r="J248"/>
  <c r="J163"/>
  <c r="J197"/>
  <c r="BK183"/>
  <c r="J249"/>
  <c r="J232"/>
  <c r="J193"/>
  <c r="BK180"/>
  <c r="BK152"/>
  <c r="BK171"/>
  <c r="BK212"/>
  <c r="BK161"/>
  <c r="BK142"/>
  <c i="6" r="J145"/>
  <c r="F38"/>
  <c r="BK132"/>
  <c r="BK136"/>
  <c i="7" r="BK271"/>
  <c r="J258"/>
  <c r="J252"/>
  <c r="BK240"/>
  <c r="BK222"/>
  <c r="J210"/>
  <c r="BK200"/>
  <c r="J279"/>
  <c r="BK221"/>
  <c r="J171"/>
  <c r="J146"/>
  <c r="J257"/>
  <c r="J239"/>
  <c r="BK229"/>
  <c r="J215"/>
  <c r="J205"/>
  <c r="BK178"/>
  <c r="BK161"/>
  <c r="J145"/>
  <c r="J179"/>
  <c r="BK167"/>
  <c r="BK146"/>
  <c r="BK227"/>
  <c r="BK216"/>
  <c r="BK202"/>
  <c r="BK275"/>
  <c r="BK252"/>
  <c r="J242"/>
  <c r="BK212"/>
  <c r="BK205"/>
  <c r="BK180"/>
  <c r="J266"/>
  <c r="J260"/>
  <c r="BK194"/>
  <c r="J164"/>
  <c r="BK215"/>
  <c r="J196"/>
  <c r="J174"/>
  <c r="BK280"/>
  <c r="J270"/>
  <c r="BK206"/>
  <c r="BK160"/>
  <c r="BK281"/>
  <c r="J265"/>
  <c r="J232"/>
  <c r="J169"/>
  <c r="BK225"/>
  <c r="BK170"/>
  <c r="J262"/>
  <c r="J201"/>
  <c r="BK153"/>
  <c i="8" r="BK338"/>
  <c r="BK283"/>
  <c r="J251"/>
  <c r="J248"/>
  <c r="J210"/>
  <c r="J172"/>
  <c r="J147"/>
  <c r="J305"/>
  <c r="BK263"/>
  <c r="BK226"/>
  <c r="J331"/>
  <c r="BK289"/>
  <c r="BK259"/>
  <c r="BK211"/>
  <c r="BK186"/>
  <c r="J157"/>
  <c r="J145"/>
  <c r="BK313"/>
  <c r="BK273"/>
  <c r="BK238"/>
  <c r="BK197"/>
  <c r="BK160"/>
  <c r="BK127"/>
  <c r="BK275"/>
  <c r="J150"/>
  <c i="9" r="BK136"/>
  <c r="BK137"/>
  <c r="BK169"/>
  <c r="BK138"/>
  <c r="J141"/>
  <c r="J151"/>
  <c r="BK131"/>
  <c r="BK141"/>
  <c r="J169"/>
  <c i="10" r="BK140"/>
  <c r="BK147"/>
  <c r="J150"/>
  <c r="BK152"/>
  <c r="BK150"/>
  <c r="J142"/>
  <c i="11" r="BK140"/>
  <c r="BK151"/>
  <c r="BK149"/>
  <c r="J151"/>
  <c r="J142"/>
  <c r="BK143"/>
  <c i="12" r="J221"/>
  <c r="BK238"/>
  <c r="BK162"/>
  <c r="BK142"/>
  <c r="BK183"/>
  <c r="J245"/>
  <c r="BK227"/>
  <c r="J210"/>
  <c r="J193"/>
  <c r="J159"/>
  <c r="J247"/>
  <c r="J219"/>
  <c r="BK184"/>
  <c r="J154"/>
  <c r="J220"/>
  <c r="J201"/>
  <c r="J142"/>
  <c r="BK147"/>
  <c r="J183"/>
  <c r="J241"/>
  <c r="J149"/>
  <c r="J205"/>
  <c r="BK188"/>
  <c i="13" r="BK355"/>
  <c r="J321"/>
  <c r="BK237"/>
  <c r="J155"/>
  <c r="BK351"/>
  <c r="BK317"/>
  <c r="J280"/>
  <c r="BK217"/>
  <c r="BK191"/>
  <c r="BK148"/>
  <c r="J330"/>
  <c r="BK300"/>
  <c r="J228"/>
  <c r="J169"/>
  <c r="BK348"/>
  <c r="J244"/>
  <c r="J195"/>
  <c r="J313"/>
  <c r="BK210"/>
  <c r="BK374"/>
  <c r="BK265"/>
  <c r="J206"/>
  <c r="J375"/>
  <c r="BK179"/>
  <c r="BK357"/>
  <c r="BK276"/>
  <c r="J188"/>
  <c r="BK314"/>
  <c r="BK153"/>
  <c r="BK296"/>
  <c r="J162"/>
  <c r="BK208"/>
  <c r="BK150"/>
  <c i="14" r="BK235"/>
  <c r="BK171"/>
  <c r="BK144"/>
  <c r="BK131"/>
  <c r="J144"/>
  <c r="BK133"/>
  <c r="J199"/>
  <c r="BK159"/>
  <c r="BK203"/>
  <c r="BK249"/>
  <c r="BK186"/>
  <c r="BK231"/>
  <c r="J209"/>
  <c r="J229"/>
  <c r="J143"/>
  <c r="BK215"/>
  <c r="BK165"/>
  <c r="BK134"/>
  <c i="15" r="BK167"/>
  <c r="J149"/>
  <c r="J178"/>
  <c r="BK161"/>
  <c r="BK178"/>
  <c r="J191"/>
  <c r="BK177"/>
  <c r="J137"/>
  <c r="BK156"/>
  <c r="J153"/>
  <c i="16" r="BK154"/>
  <c r="J128"/>
  <c r="BK140"/>
  <c r="BK163"/>
  <c r="BK145"/>
  <c r="J164"/>
  <c r="BK161"/>
  <c r="BK164"/>
  <c i="17" r="J199"/>
  <c r="J141"/>
  <c r="BK192"/>
  <c r="BK142"/>
  <c r="J166"/>
  <c r="J139"/>
  <c r="BK249"/>
  <c r="J192"/>
  <c r="J211"/>
  <c i="18" r="J155"/>
  <c r="J125"/>
  <c r="J141"/>
  <c r="BK131"/>
  <c r="BK138"/>
  <c r="J143"/>
  <c r="J135"/>
  <c r="J127"/>
  <c i="19" r="J139"/>
  <c r="BK149"/>
  <c r="J137"/>
  <c r="BK134"/>
  <c r="BK154"/>
  <c r="J147"/>
  <c i="20" r="J147"/>
  <c r="J148"/>
  <c r="BK156"/>
  <c r="BK162"/>
  <c r="J131"/>
  <c r="J162"/>
  <c r="BK164"/>
  <c i="21" r="J159"/>
  <c r="BK136"/>
  <c r="J163"/>
  <c r="BK158"/>
  <c r="BK162"/>
  <c r="BK170"/>
  <c r="BK166"/>
  <c r="BK139"/>
  <c r="BK138"/>
  <c i="22" r="BK144"/>
  <c r="BK128"/>
  <c r="J150"/>
  <c r="BK141"/>
  <c r="J173"/>
  <c i="23" r="J156"/>
  <c r="J158"/>
  <c r="BK164"/>
  <c r="J137"/>
  <c r="BK146"/>
  <c r="BK169"/>
  <c r="J166"/>
  <c i="26" r="J150"/>
  <c r="J135"/>
  <c i="27" r="J131"/>
  <c r="BK133"/>
  <c i="28" r="BK132"/>
  <c r="J135"/>
  <c r="BK130"/>
  <c r="BK134"/>
  <c r="BK139"/>
  <c i="29" r="J135"/>
  <c r="BK160"/>
  <c r="J148"/>
  <c r="BK135"/>
  <c r="J160"/>
  <c i="30" r="J168"/>
  <c r="J133"/>
  <c i="2" r="BK3720"/>
  <c r="J3696"/>
  <c r="BK3681"/>
  <c r="BK3553"/>
  <c r="BK3483"/>
  <c r="J3421"/>
  <c r="BK3362"/>
  <c r="BK3324"/>
  <c r="BK3222"/>
  <c r="BK3116"/>
  <c r="BK2979"/>
  <c r="BK2920"/>
  <c r="J2893"/>
  <c r="J2835"/>
  <c r="BK2769"/>
  <c r="J2685"/>
  <c r="J2627"/>
  <c r="BK2550"/>
  <c r="BK2371"/>
  <c r="J2215"/>
  <c r="J2163"/>
  <c r="J2117"/>
  <c r="BK1973"/>
  <c r="J1907"/>
  <c r="BK1873"/>
  <c r="J1824"/>
  <c r="J1782"/>
  <c r="BK1734"/>
  <c r="J1673"/>
  <c r="J1617"/>
  <c r="BK1533"/>
  <c r="BK1469"/>
  <c r="BK1417"/>
  <c r="J1308"/>
  <c r="J1190"/>
  <c r="J1122"/>
  <c r="J1056"/>
  <c r="BK959"/>
  <c r="BK855"/>
  <c r="BK718"/>
  <c r="J662"/>
  <c r="J517"/>
  <c r="BK380"/>
  <c r="BK349"/>
  <c r="J177"/>
  <c r="BK2787"/>
  <c r="BK2541"/>
  <c r="BK2269"/>
  <c r="J2152"/>
  <c r="J2004"/>
  <c r="BK1885"/>
  <c r="J1760"/>
  <c r="J1670"/>
  <c r="J1511"/>
  <c r="BK1404"/>
  <c r="BK1231"/>
  <c r="J1145"/>
  <c r="BK997"/>
  <c r="J865"/>
  <c r="J725"/>
  <c r="BK556"/>
  <c r="BK301"/>
  <c r="J36"/>
  <c i="3" r="J278"/>
  <c r="BK240"/>
  <c r="BK212"/>
  <c r="BK183"/>
  <c r="BK169"/>
  <c i="4" r="BK222"/>
  <c r="BK169"/>
  <c r="BK142"/>
  <c r="BK207"/>
  <c r="BK184"/>
  <c r="J159"/>
  <c r="J193"/>
  <c r="J148"/>
  <c r="BK229"/>
  <c r="BK164"/>
  <c r="J217"/>
  <c r="J191"/>
  <c r="BK160"/>
  <c r="J226"/>
  <c r="BK146"/>
  <c r="J201"/>
  <c r="BK226"/>
  <c r="J178"/>
  <c r="BK153"/>
  <c r="J215"/>
  <c r="BK178"/>
  <c r="BK145"/>
  <c i="5" r="J246"/>
  <c r="J236"/>
  <c r="BK222"/>
  <c r="BK214"/>
  <c r="BK195"/>
  <c r="J169"/>
  <c r="BK157"/>
  <c r="J242"/>
  <c r="J207"/>
  <c r="BK192"/>
  <c r="BK162"/>
  <c r="J144"/>
  <c r="BK244"/>
  <c r="BK184"/>
  <c r="BK131"/>
  <c r="BK191"/>
  <c r="J239"/>
  <c r="BK178"/>
  <c r="BK249"/>
  <c r="BK248"/>
  <c r="BK163"/>
  <c r="J192"/>
  <c r="J189"/>
  <c r="J215"/>
  <c i="6" r="J152"/>
  <c r="BK156"/>
  <c r="BK143"/>
  <c r="J156"/>
  <c r="BK138"/>
  <c r="BK135"/>
  <c i="7" r="BK267"/>
  <c r="BK245"/>
  <c r="J213"/>
  <c r="BK199"/>
  <c r="BK249"/>
  <c r="J162"/>
  <c r="J253"/>
  <c r="J226"/>
  <c r="BK187"/>
  <c r="BK158"/>
  <c r="J197"/>
  <c r="BK169"/>
  <c r="J272"/>
  <c r="BK179"/>
  <c r="BK272"/>
  <c r="BK238"/>
  <c r="J219"/>
  <c r="J189"/>
  <c r="J261"/>
  <c r="BK175"/>
  <c r="BK283"/>
  <c r="J206"/>
  <c r="J271"/>
  <c r="J181"/>
  <c r="J233"/>
  <c r="BK156"/>
  <c r="J187"/>
  <c r="BK261"/>
  <c r="J152"/>
  <c i="8" r="J258"/>
  <c r="BK231"/>
  <c r="J206"/>
  <c r="BK144"/>
  <c r="J243"/>
  <c r="BK204"/>
  <c r="J146"/>
  <c r="J328"/>
  <c r="J310"/>
  <c r="J289"/>
  <c r="BK270"/>
  <c r="BK233"/>
  <c r="BK189"/>
  <c r="J178"/>
  <c r="BK145"/>
  <c r="BK136"/>
  <c r="J308"/>
  <c r="BK260"/>
  <c r="J334"/>
  <c r="J332"/>
  <c r="J280"/>
  <c r="J236"/>
  <c r="J218"/>
  <c r="J309"/>
  <c r="J270"/>
  <c r="BK224"/>
  <c r="BK193"/>
  <c r="J169"/>
  <c r="BK140"/>
  <c r="J312"/>
  <c r="BK272"/>
  <c r="BK236"/>
  <c r="J171"/>
  <c r="J151"/>
  <c r="J319"/>
  <c r="BK254"/>
  <c i="9" r="BK154"/>
  <c r="J162"/>
  <c r="BK130"/>
  <c r="J147"/>
  <c r="J143"/>
  <c r="BK171"/>
  <c r="J166"/>
  <c r="J127"/>
  <c r="BK170"/>
  <c r="BK152"/>
  <c r="BK140"/>
  <c i="10" r="BK132"/>
  <c r="J146"/>
  <c r="BK130"/>
  <c r="J157"/>
  <c i="11" r="BK130"/>
  <c r="BK132"/>
  <c r="J149"/>
  <c r="BK148"/>
  <c r="BK142"/>
  <c r="BK127"/>
  <c r="J138"/>
  <c r="J137"/>
  <c i="12" r="J227"/>
  <c r="BK202"/>
  <c r="BK161"/>
  <c r="BK203"/>
  <c r="BK145"/>
  <c r="BK232"/>
  <c r="J206"/>
  <c r="J180"/>
  <c r="BK155"/>
  <c r="J244"/>
  <c r="BK209"/>
  <c r="BK175"/>
  <c r="BK163"/>
  <c r="J217"/>
  <c r="BK186"/>
  <c r="J248"/>
  <c r="J144"/>
  <c r="J182"/>
  <c r="BK211"/>
  <c r="BK173"/>
  <c r="J177"/>
  <c i="13" r="J351"/>
  <c r="BK319"/>
  <c r="J183"/>
  <c r="J366"/>
  <c r="J322"/>
  <c r="BK278"/>
  <c r="BK226"/>
  <c r="J201"/>
  <c r="BK166"/>
  <c r="J356"/>
  <c r="J326"/>
  <c r="BK292"/>
  <c r="BK219"/>
  <c r="BK160"/>
  <c r="BK363"/>
  <c r="BK295"/>
  <c r="BK230"/>
  <c r="J259"/>
  <c r="BK380"/>
  <c r="BK325"/>
  <c r="BK244"/>
  <c r="J173"/>
  <c r="J307"/>
  <c r="BK152"/>
  <c r="J236"/>
  <c r="J314"/>
  <c r="BK184"/>
  <c r="J265"/>
  <c i="14" r="J223"/>
  <c r="BK207"/>
  <c r="J218"/>
  <c r="BK213"/>
  <c r="BK180"/>
  <c r="J249"/>
  <c r="J182"/>
  <c r="J155"/>
  <c r="J185"/>
  <c r="J233"/>
  <c r="J180"/>
  <c r="J226"/>
  <c r="BK183"/>
  <c r="BK192"/>
  <c r="J242"/>
  <c r="J220"/>
  <c r="J166"/>
  <c r="J138"/>
  <c i="15" r="BK165"/>
  <c r="BK144"/>
  <c r="BK186"/>
  <c r="BK153"/>
  <c r="BK174"/>
  <c r="J141"/>
  <c r="J143"/>
  <c r="J159"/>
  <c r="J179"/>
  <c r="J139"/>
  <c r="BK128"/>
  <c r="J124"/>
  <c r="J155"/>
  <c i="16" r="J150"/>
  <c r="BK171"/>
  <c r="J148"/>
  <c r="BK141"/>
  <c r="J166"/>
  <c i="17" r="BK204"/>
  <c r="J247"/>
  <c r="J187"/>
  <c r="J131"/>
  <c r="J215"/>
  <c r="BK234"/>
  <c r="BK130"/>
  <c r="BK140"/>
  <c r="BK136"/>
  <c i="18" r="BK141"/>
  <c r="J158"/>
  <c r="J136"/>
  <c r="BK150"/>
  <c r="J154"/>
  <c r="BK137"/>
  <c r="BK133"/>
  <c i="19" r="BK140"/>
  <c r="BK148"/>
  <c r="J131"/>
  <c r="BK144"/>
  <c r="BK156"/>
  <c i="20" r="J156"/>
  <c r="BK149"/>
  <c r="J170"/>
  <c r="BK152"/>
  <c r="J133"/>
  <c r="BK168"/>
  <c r="BK135"/>
  <c r="BK147"/>
  <c i="21" r="J155"/>
  <c r="BK169"/>
  <c r="J161"/>
  <c r="BK137"/>
  <c i="22" r="BK163"/>
  <c r="J171"/>
  <c r="BK137"/>
  <c r="BK152"/>
  <c r="BK140"/>
  <c r="BK161"/>
  <c r="BK147"/>
  <c r="BK130"/>
  <c r="BK164"/>
  <c i="23" r="BK153"/>
  <c r="BK148"/>
  <c r="BK152"/>
  <c r="BK136"/>
  <c r="J149"/>
  <c r="BK165"/>
  <c r="J152"/>
  <c i="24" r="BK122"/>
  <c r="J128"/>
  <c i="25" r="BK125"/>
  <c r="BK130"/>
  <c r="BK131"/>
  <c i="26" r="J141"/>
  <c r="BK130"/>
  <c i="27" r="BK134"/>
  <c r="J123"/>
  <c i="28" r="J150"/>
  <c r="J139"/>
  <c r="BK138"/>
  <c r="J142"/>
  <c r="BK133"/>
  <c r="J147"/>
  <c i="29" r="BK134"/>
  <c r="BK136"/>
  <c r="BK151"/>
  <c r="BK148"/>
  <c r="BK149"/>
  <c i="30" r="BK140"/>
  <c r="J144"/>
  <c i="2" r="BK3724"/>
  <c r="BK3696"/>
  <c r="J3685"/>
  <c r="J3634"/>
  <c r="BK3488"/>
  <c r="BK3401"/>
  <c r="BK3332"/>
  <c r="J3268"/>
  <c r="J3141"/>
  <c r="BK3027"/>
  <c r="BK2950"/>
  <c r="BK2910"/>
  <c r="J2866"/>
  <c r="J2791"/>
  <c r="BK2725"/>
  <c r="BK2604"/>
  <c r="BK2463"/>
  <c r="BK2246"/>
  <c r="J2184"/>
  <c r="BK2160"/>
  <c r="J2070"/>
  <c r="BK1950"/>
  <c r="J1881"/>
  <c r="BK1856"/>
  <c r="BK1803"/>
  <c r="BK1768"/>
  <c r="BK1705"/>
  <c r="BK1644"/>
  <c r="BK1580"/>
  <c r="J1530"/>
  <c r="BK1461"/>
  <c r="BK1345"/>
  <c r="J1231"/>
  <c r="J1163"/>
  <c r="J1112"/>
  <c r="J1054"/>
  <c r="BK988"/>
  <c r="J852"/>
  <c r="BK714"/>
  <c r="BK673"/>
  <c r="J1375"/>
  <c r="BK1159"/>
  <c r="J1020"/>
  <c r="J891"/>
  <c r="J695"/>
  <c r="BK397"/>
  <c r="J264"/>
  <c r="BK3550"/>
  <c r="BK3541"/>
  <c r="J3532"/>
  <c r="BK3504"/>
  <c r="J3451"/>
  <c r="J3358"/>
  <c r="J3299"/>
  <c r="J3222"/>
  <c r="BK3070"/>
  <c r="J2920"/>
  <c r="BK2809"/>
  <c r="BK2685"/>
  <c r="BK2572"/>
  <c r="J2187"/>
  <c r="J2007"/>
  <c r="BK1920"/>
  <c r="J1841"/>
  <c r="BK1692"/>
  <c r="J1620"/>
  <c r="J1469"/>
  <c r="BK1429"/>
  <c r="J1148"/>
  <c r="BK1067"/>
  <c r="J935"/>
  <c r="J731"/>
  <c r="J605"/>
  <c r="BK402"/>
  <c r="J336"/>
  <c r="BK3707"/>
  <c r="BK3475"/>
  <c r="J3382"/>
  <c r="BK3256"/>
  <c r="BK3016"/>
  <c r="BK2845"/>
  <c r="J2324"/>
  <c r="BK2175"/>
  <c r="J1966"/>
  <c r="J1850"/>
  <c r="J1711"/>
  <c r="J1644"/>
  <c r="BK1458"/>
  <c r="BK1401"/>
  <c r="BK1155"/>
  <c r="BK1015"/>
  <c r="J829"/>
  <c r="J541"/>
  <c r="J191"/>
  <c r="F36"/>
  <c i="3" r="BK294"/>
  <c r="BK254"/>
  <c r="J225"/>
  <c r="J205"/>
  <c r="J178"/>
  <c r="J144"/>
  <c i="4" r="BK193"/>
  <c r="BK152"/>
  <c r="BK219"/>
  <c r="J200"/>
  <c r="J163"/>
  <c r="BK138"/>
  <c r="BK185"/>
  <c r="BK135"/>
  <c r="J170"/>
  <c r="J141"/>
  <c r="BK216"/>
  <c r="J192"/>
  <c r="BK172"/>
  <c r="J138"/>
  <c r="J174"/>
  <c r="BK208"/>
  <c r="J194"/>
  <c r="J186"/>
  <c r="J154"/>
  <c r="J206"/>
  <c r="J161"/>
  <c r="J160"/>
  <c i="5" r="BK252"/>
  <c r="BK241"/>
  <c r="J229"/>
  <c r="J217"/>
  <c r="BK207"/>
  <c r="J194"/>
  <c r="BK177"/>
  <c r="J162"/>
  <c r="BK254"/>
  <c r="BK208"/>
  <c r="BK194"/>
  <c r="BK164"/>
  <c r="J134"/>
  <c r="BK240"/>
  <c r="J159"/>
  <c r="BK235"/>
  <c r="J180"/>
  <c r="BK229"/>
  <c r="BK168"/>
  <c r="BK247"/>
  <c r="BK190"/>
  <c r="BK155"/>
  <c r="BK223"/>
  <c r="BK158"/>
  <c r="J185"/>
  <c r="J211"/>
  <c i="6" r="BK148"/>
  <c r="J144"/>
  <c r="BK147"/>
  <c r="BK150"/>
  <c r="J131"/>
  <c r="BK151"/>
  <c i="7" r="BK274"/>
  <c r="J254"/>
  <c r="J225"/>
  <c r="J216"/>
  <c r="J194"/>
  <c r="J167"/>
  <c r="BK254"/>
  <c r="J235"/>
  <c r="BK210"/>
  <c r="BK185"/>
  <c r="BK168"/>
  <c r="BK196"/>
  <c r="J158"/>
  <c r="BK213"/>
  <c r="BK159"/>
  <c r="BK248"/>
  <c r="J220"/>
  <c r="BK197"/>
  <c r="J267"/>
  <c r="J246"/>
  <c r="BK162"/>
  <c r="BK279"/>
  <c r="J177"/>
  <c r="BK258"/>
  <c r="J157"/>
  <c r="BK246"/>
  <c r="J227"/>
  <c r="J147"/>
  <c r="J263"/>
  <c i="8" r="J326"/>
  <c r="BK281"/>
  <c r="BK237"/>
  <c r="BK212"/>
  <c r="J318"/>
  <c r="J271"/>
  <c r="J228"/>
  <c r="BK199"/>
  <c r="BK172"/>
  <c r="BK152"/>
  <c r="BK331"/>
  <c r="J311"/>
  <c r="J255"/>
  <c r="BK225"/>
  <c r="J162"/>
  <c r="J330"/>
  <c r="J167"/>
  <c i="9" r="J137"/>
  <c r="BK144"/>
  <c r="BK168"/>
  <c r="J154"/>
  <c r="J144"/>
  <c r="BK134"/>
  <c r="BK153"/>
  <c r="BK165"/>
  <c r="BK147"/>
  <c i="10" r="J131"/>
  <c r="BK155"/>
  <c r="BK131"/>
  <c r="J156"/>
  <c r="J132"/>
  <c i="11" r="BK138"/>
  <c r="BK129"/>
  <c r="J125"/>
  <c r="J124"/>
  <c r="BK137"/>
  <c r="J139"/>
  <c r="BK147"/>
  <c i="12" r="BK219"/>
  <c r="J188"/>
  <c r="BK154"/>
  <c r="BK246"/>
  <c r="BK216"/>
  <c r="J178"/>
  <c r="J232"/>
  <c r="J215"/>
  <c r="J172"/>
  <c r="BK228"/>
  <c r="J223"/>
  <c r="J176"/>
  <c r="BK233"/>
  <c r="J235"/>
  <c r="J138"/>
  <c i="13" r="BK324"/>
  <c r="BK223"/>
  <c r="J147"/>
  <c r="J352"/>
  <c r="BK302"/>
  <c r="BK268"/>
  <c r="J210"/>
  <c r="J182"/>
  <c r="BK364"/>
  <c r="J320"/>
  <c r="BK274"/>
  <c r="J208"/>
  <c r="BK175"/>
  <c r="J365"/>
  <c r="BK282"/>
  <c r="BK206"/>
  <c r="BK147"/>
  <c r="J261"/>
  <c r="BK376"/>
  <c r="BK310"/>
  <c r="J214"/>
  <c r="J342"/>
  <c r="J379"/>
  <c r="J318"/>
  <c r="J193"/>
  <c r="J373"/>
  <c r="J199"/>
  <c r="J337"/>
  <c r="J226"/>
  <c r="BK309"/>
  <c r="J163"/>
  <c r="BK195"/>
  <c i="14" r="BK178"/>
  <c r="BK164"/>
  <c r="BK147"/>
  <c r="BK201"/>
  <c i="17" r="J151"/>
  <c r="J204"/>
  <c r="BK129"/>
  <c r="J136"/>
  <c i="18" r="J149"/>
  <c r="BK128"/>
  <c i="20" r="BK158"/>
  <c r="BK161"/>
  <c i="21" r="J169"/>
  <c r="J160"/>
  <c r="J130"/>
  <c r="J128"/>
  <c r="J129"/>
  <c i="22" r="BK166"/>
  <c r="J161"/>
  <c r="BK165"/>
  <c r="J153"/>
  <c r="J139"/>
  <c r="J157"/>
  <c r="BK139"/>
  <c r="BK171"/>
  <c i="23" r="J144"/>
  <c r="BK149"/>
  <c r="BK166"/>
  <c r="J138"/>
  <c r="BK130"/>
  <c r="J159"/>
  <c r="J136"/>
  <c i="24" r="BK124"/>
  <c r="J124"/>
  <c r="J130"/>
  <c i="25" r="J131"/>
  <c r="BK136"/>
  <c i="26" r="BK139"/>
  <c r="BK142"/>
  <c r="BK134"/>
  <c i="27" r="BK129"/>
  <c r="J124"/>
  <c i="28" r="J154"/>
  <c r="J157"/>
  <c r="BK156"/>
  <c r="BK154"/>
  <c r="BK155"/>
  <c i="29" r="J136"/>
  <c r="J143"/>
  <c r="J140"/>
  <c r="BK131"/>
  <c r="J139"/>
  <c r="J141"/>
  <c i="30" r="BK126"/>
  <c r="BK149"/>
  <c r="J129"/>
  <c i="2" r="J3720"/>
  <c r="J3699"/>
  <c r="J3681"/>
  <c r="BK3600"/>
  <c r="BK3465"/>
  <c r="BK3425"/>
  <c r="J3378"/>
  <c r="J3340"/>
  <c r="J3295"/>
  <c r="J3154"/>
  <c r="BK3073"/>
  <c r="BK2957"/>
  <c r="BK2924"/>
  <c r="J2877"/>
  <c r="J2795"/>
  <c r="J2732"/>
  <c r="J2633"/>
  <c r="J2524"/>
  <c r="J2368"/>
  <c r="BK2234"/>
  <c r="BK2148"/>
  <c r="J1991"/>
  <c r="J1950"/>
  <c r="BK1877"/>
  <c r="J1846"/>
  <c r="BK1805"/>
  <c r="J1737"/>
  <c r="J1702"/>
  <c r="BK1609"/>
  <c r="BK1544"/>
  <c r="J1477"/>
  <c r="BK1426"/>
  <c r="J1243"/>
  <c r="J1179"/>
  <c r="BK1131"/>
  <c r="BK1070"/>
  <c r="J997"/>
  <c r="J888"/>
  <c r="BK731"/>
  <c r="BK710"/>
  <c r="BK539"/>
  <c r="BK490"/>
  <c r="BK264"/>
  <c r="BK3728"/>
  <c r="J2870"/>
  <c r="J2725"/>
  <c r="J2314"/>
  <c r="BK2140"/>
  <c r="J1996"/>
  <c r="J1877"/>
  <c r="J1800"/>
  <c r="J1676"/>
  <c r="BK1536"/>
  <c r="BK1378"/>
  <c r="BK1190"/>
  <c r="J1108"/>
  <c r="J959"/>
  <c r="J822"/>
  <c r="BK636"/>
  <c r="J311"/>
  <c i="1" r="AS123"/>
  <c i="2" r="J3500"/>
  <c r="J3417"/>
  <c r="BK3336"/>
  <c r="BK3268"/>
  <c r="J2975"/>
  <c r="BK2916"/>
  <c r="BK2854"/>
  <c r="J2653"/>
  <c r="J2568"/>
  <c r="BK2163"/>
  <c r="BK2004"/>
  <c r="J1897"/>
  <c r="J1830"/>
  <c r="BK1683"/>
  <c r="J1582"/>
  <c r="J1445"/>
  <c r="BK1240"/>
  <c r="J1095"/>
  <c r="BK1004"/>
  <c r="J870"/>
  <c r="BK722"/>
  <c r="BK695"/>
  <c r="J490"/>
  <c r="BK311"/>
  <c r="BK184"/>
  <c r="J3488"/>
  <c r="BK3397"/>
  <c r="J3177"/>
  <c r="J3099"/>
  <c r="BK2795"/>
  <c r="J2432"/>
  <c r="J2222"/>
  <c r="BK2106"/>
  <c r="BK1881"/>
  <c r="J1803"/>
  <c r="J1689"/>
  <c r="BK1519"/>
  <c r="J1420"/>
  <c r="J1214"/>
  <c r="J1081"/>
  <c r="BK909"/>
  <c r="J748"/>
  <c r="BK622"/>
  <c r="J301"/>
  <c r="F38"/>
  <c i="4" r="J204"/>
  <c r="BK204"/>
  <c r="J162"/>
  <c r="J230"/>
  <c r="BK188"/>
  <c r="BK133"/>
  <c r="BK141"/>
  <c i="5" r="J247"/>
  <c r="J238"/>
  <c r="J225"/>
  <c r="J210"/>
  <c r="BK201"/>
  <c r="J183"/>
  <c r="J161"/>
  <c r="BK134"/>
  <c r="BK211"/>
  <c r="BK193"/>
  <c r="BK160"/>
  <c r="J138"/>
  <c r="BK236"/>
  <c r="J255"/>
  <c r="BK227"/>
  <c r="J167"/>
  <c r="J218"/>
  <c r="BK130"/>
  <c r="BK246"/>
  <c r="BK256"/>
  <c r="J157"/>
  <c r="BK231"/>
  <c r="BK181"/>
  <c r="BK210"/>
  <c r="BK200"/>
  <c i="6" r="J155"/>
  <c r="J139"/>
  <c r="J153"/>
  <c r="J148"/>
  <c r="BK145"/>
  <c r="J147"/>
  <c i="7" r="BK263"/>
  <c r="J247"/>
  <c r="BK218"/>
  <c r="BK207"/>
  <c r="J188"/>
  <c r="BK164"/>
  <c r="J255"/>
  <c r="BK230"/>
  <c r="J191"/>
  <c r="J170"/>
  <c r="BK177"/>
  <c r="BK144"/>
  <c r="J199"/>
  <c r="BK266"/>
  <c r="J229"/>
  <c r="BK217"/>
  <c r="BK188"/>
  <c r="J269"/>
  <c r="BK242"/>
  <c r="J144"/>
  <c r="J211"/>
  <c r="J259"/>
  <c r="J159"/>
  <c r="BK264"/>
  <c r="J230"/>
  <c r="BK154"/>
  <c r="J186"/>
  <c r="J193"/>
  <c i="8" r="J341"/>
  <c r="BK274"/>
  <c r="BK242"/>
  <c r="J209"/>
  <c r="BK171"/>
  <c r="BK239"/>
  <c r="J203"/>
  <c r="BK196"/>
  <c r="J184"/>
  <c r="J164"/>
  <c r="BK159"/>
  <c r="BK299"/>
  <c r="J286"/>
  <c r="BK251"/>
  <c r="J222"/>
  <c r="BK210"/>
  <c r="J202"/>
  <c r="BK167"/>
  <c r="J143"/>
  <c r="BK337"/>
  <c r="BK301"/>
  <c r="J245"/>
  <c r="BK195"/>
  <c r="BK133"/>
  <c r="BK130"/>
  <c r="BK341"/>
  <c r="J290"/>
  <c r="J264"/>
  <c r="J234"/>
  <c r="J219"/>
  <c r="BK307"/>
  <c r="J274"/>
  <c r="BK246"/>
  <c r="BK180"/>
  <c r="BK154"/>
  <c r="BK138"/>
  <c r="J282"/>
  <c r="J252"/>
  <c r="BK214"/>
  <c r="BK170"/>
  <c r="BK148"/>
  <c r="J138"/>
  <c r="J267"/>
  <c i="9" r="BK159"/>
  <c r="BK156"/>
  <c r="J131"/>
  <c r="BK163"/>
  <c r="J146"/>
  <c r="J174"/>
  <c r="J172"/>
  <c r="J170"/>
  <c r="BK162"/>
  <c r="BK161"/>
  <c i="10" r="J136"/>
  <c r="J126"/>
  <c r="J137"/>
  <c r="J144"/>
  <c i="12" r="J222"/>
  <c r="J151"/>
  <c r="J173"/>
  <c r="J208"/>
  <c r="J228"/>
  <c i="13" r="J363"/>
  <c r="J348"/>
  <c r="J272"/>
  <c r="J157"/>
  <c r="BK353"/>
  <c r="BK293"/>
  <c r="J264"/>
  <c r="J219"/>
  <c r="BK181"/>
  <c r="J368"/>
  <c r="BK334"/>
  <c r="J305"/>
  <c r="J254"/>
  <c r="BK198"/>
  <c r="J151"/>
  <c r="J362"/>
  <c r="BK263"/>
  <c r="BK212"/>
  <c r="J160"/>
  <c r="J308"/>
  <c r="J186"/>
  <c r="J323"/>
  <c r="J243"/>
  <c r="J378"/>
  <c r="BK221"/>
  <c r="J374"/>
  <c r="BK323"/>
  <c r="BK261"/>
  <c r="J376"/>
  <c r="J296"/>
  <c r="BK373"/>
  <c r="J257"/>
  <c r="BK241"/>
  <c r="BK162"/>
  <c r="J213"/>
  <c i="14" r="J188"/>
  <c r="J142"/>
  <c r="BK155"/>
  <c r="J134"/>
  <c r="BK202"/>
  <c r="BK179"/>
  <c r="J132"/>
  <c r="J203"/>
  <c r="BK145"/>
  <c r="J161"/>
  <c r="BK218"/>
  <c r="J245"/>
  <c r="BK221"/>
  <c r="J244"/>
  <c r="BK187"/>
  <c r="BK140"/>
  <c r="BK222"/>
  <c r="J171"/>
  <c r="BK143"/>
  <c i="15" r="BK193"/>
  <c r="J161"/>
  <c r="BK138"/>
  <c r="J163"/>
  <c r="BK146"/>
  <c r="BK173"/>
  <c r="BK133"/>
  <c r="J162"/>
  <c r="J184"/>
  <c r="J127"/>
  <c r="BK145"/>
  <c r="J151"/>
  <c r="J166"/>
  <c r="BK179"/>
  <c r="BK158"/>
  <c i="16" r="J160"/>
  <c r="J131"/>
  <c r="BK143"/>
  <c r="J156"/>
  <c r="J141"/>
  <c r="J168"/>
  <c r="J152"/>
  <c r="BK168"/>
  <c i="17" r="J240"/>
  <c r="J170"/>
  <c r="BK222"/>
  <c r="BK151"/>
  <c r="J130"/>
  <c r="BK157"/>
  <c r="J249"/>
  <c r="BK211"/>
  <c r="BK218"/>
  <c r="BK170"/>
  <c i="18" r="BK149"/>
  <c r="BK135"/>
  <c r="BK140"/>
  <c r="J159"/>
  <c r="BK155"/>
  <c r="BK139"/>
  <c r="BK151"/>
  <c i="19" r="BK142"/>
  <c r="BK130"/>
  <c r="BK138"/>
  <c r="J129"/>
  <c r="J135"/>
  <c r="J144"/>
  <c i="20" r="BK160"/>
  <c i="28" r="J141"/>
  <c r="J158"/>
  <c r="J145"/>
  <c i="29" r="BK140"/>
  <c r="BK139"/>
  <c r="J150"/>
  <c r="J159"/>
  <c r="BK156"/>
  <c i="30" r="BK144"/>
  <c r="J165"/>
  <c r="BK133"/>
  <c i="2" r="F39"/>
  <c l="1" r="T206"/>
  <c r="T1062"/>
  <c r="T1174"/>
  <c r="P1377"/>
  <c r="T1736"/>
  <c r="P1845"/>
  <c r="BK1858"/>
  <c r="J1858"/>
  <c r="J120"/>
  <c r="T2192"/>
  <c r="BK3552"/>
  <c r="J3552"/>
  <c r="J129"/>
  <c r="P3698"/>
  <c i="3" r="BK185"/>
  <c r="J185"/>
  <c r="J103"/>
  <c r="P217"/>
  <c r="R261"/>
  <c r="R286"/>
  <c r="BK318"/>
  <c r="J318"/>
  <c r="J109"/>
  <c r="P325"/>
  <c i="4" r="R147"/>
  <c r="BK177"/>
  <c r="J177"/>
  <c r="J104"/>
  <c r="BK198"/>
  <c r="J198"/>
  <c r="J106"/>
  <c r="BK225"/>
  <c r="J225"/>
  <c r="J108"/>
  <c i="5" r="P198"/>
  <c r="R226"/>
  <c r="BK234"/>
  <c r="J234"/>
  <c r="J105"/>
  <c i="6" r="BK133"/>
  <c r="J133"/>
  <c r="J102"/>
  <c r="R142"/>
  <c i="7" r="P149"/>
  <c r="BK173"/>
  <c r="J173"/>
  <c r="J104"/>
  <c r="BK184"/>
  <c r="BK198"/>
  <c r="J198"/>
  <c r="J109"/>
  <c r="P223"/>
  <c r="P236"/>
  <c r="BK256"/>
  <c r="J256"/>
  <c r="J118"/>
  <c i="8" r="R126"/>
  <c r="P182"/>
  <c r="R284"/>
  <c i="9" r="P157"/>
  <c i="10" r="P139"/>
  <c r="T154"/>
  <c i="11" r="R122"/>
  <c r="R121"/>
  <c i="12" r="T137"/>
  <c r="T170"/>
  <c r="T192"/>
  <c r="BK212"/>
  <c r="J212"/>
  <c r="J110"/>
  <c r="R240"/>
  <c i="13" r="BK143"/>
  <c r="J143"/>
  <c r="J97"/>
  <c r="BK159"/>
  <c r="J159"/>
  <c r="J98"/>
  <c r="BK180"/>
  <c r="J180"/>
  <c r="J101"/>
  <c r="P190"/>
  <c r="P216"/>
  <c r="P232"/>
  <c r="R248"/>
  <c r="R262"/>
  <c r="BK289"/>
  <c r="J289"/>
  <c r="J115"/>
  <c r="P315"/>
  <c r="R336"/>
  <c r="R360"/>
  <c i="14" r="R146"/>
  <c r="R175"/>
  <c r="T189"/>
  <c r="R217"/>
  <c r="P232"/>
  <c i="15" r="R132"/>
  <c i="16" r="R124"/>
  <c r="R133"/>
  <c r="P158"/>
  <c i="17" r="R153"/>
  <c r="T233"/>
  <c i="18" r="R134"/>
  <c r="R148"/>
  <c i="19" r="BK132"/>
  <c r="J132"/>
  <c r="J101"/>
  <c r="BK152"/>
  <c r="J152"/>
  <c r="J103"/>
  <c i="20" r="BK143"/>
  <c r="J143"/>
  <c r="J103"/>
  <c r="T154"/>
  <c i="21" r="BK124"/>
  <c r="J124"/>
  <c r="J97"/>
  <c r="R142"/>
  <c r="T156"/>
  <c i="22" r="R136"/>
  <c r="R154"/>
  <c r="P167"/>
  <c i="23" r="P132"/>
  <c r="P131"/>
  <c r="R145"/>
  <c r="R142"/>
  <c r="R157"/>
  <c i="26" r="BK132"/>
  <c r="J132"/>
  <c r="J100"/>
  <c r="T140"/>
  <c i="27" r="P132"/>
  <c i="28" r="BK136"/>
  <c r="J136"/>
  <c r="J101"/>
  <c r="R151"/>
  <c i="29" r="T137"/>
  <c i="2" r="R206"/>
  <c r="P635"/>
  <c r="P717"/>
  <c r="BK2632"/>
  <c r="J2632"/>
  <c r="J125"/>
  <c r="R3477"/>
  <c r="R3651"/>
  <c r="T3719"/>
  <c r="T3718"/>
  <c i="3" r="P135"/>
  <c r="T228"/>
  <c i="22" r="P145"/>
  <c r="BK162"/>
  <c r="J162"/>
  <c r="J104"/>
  <c i="25" r="P129"/>
  <c r="P126"/>
  <c i="27" r="P122"/>
  <c i="28" r="BK143"/>
  <c r="J143"/>
  <c r="J102"/>
  <c i="29" r="P144"/>
  <c r="R155"/>
  <c i="2" r="R401"/>
  <c r="P1062"/>
  <c r="P1174"/>
  <c r="R1377"/>
  <c r="R1736"/>
  <c r="T1845"/>
  <c r="T1858"/>
  <c r="P2192"/>
  <c r="T3552"/>
  <c r="T3691"/>
  <c i="3" r="R135"/>
  <c r="T185"/>
  <c r="T261"/>
  <c i="4" r="T147"/>
  <c r="BK181"/>
  <c r="J181"/>
  <c r="J105"/>
  <c r="R213"/>
  <c i="5" r="P129"/>
  <c r="R188"/>
  <c r="T221"/>
  <c r="R243"/>
  <c i="6" r="BK137"/>
  <c r="J137"/>
  <c r="J103"/>
  <c r="T149"/>
  <c i="7" r="T149"/>
  <c r="BK176"/>
  <c r="J176"/>
  <c r="J105"/>
  <c r="R198"/>
  <c r="BK223"/>
  <c r="J223"/>
  <c r="J112"/>
  <c r="T231"/>
  <c r="P244"/>
  <c r="BK250"/>
  <c r="J250"/>
  <c r="J117"/>
  <c r="R277"/>
  <c i="8" r="P227"/>
  <c r="R320"/>
  <c i="9" r="T148"/>
  <c r="T167"/>
  <c i="10" r="P125"/>
  <c r="R145"/>
  <c i="12" r="P152"/>
  <c r="P181"/>
  <c r="R196"/>
  <c r="R212"/>
  <c r="R236"/>
  <c i="13" r="T168"/>
  <c r="R190"/>
  <c r="BK209"/>
  <c r="J209"/>
  <c r="J105"/>
  <c r="P225"/>
  <c r="P240"/>
  <c r="R256"/>
  <c r="T267"/>
  <c r="R301"/>
  <c r="BK336"/>
  <c r="J336"/>
  <c r="J118"/>
  <c r="BK360"/>
  <c r="J360"/>
  <c r="J121"/>
  <c i="14" r="BK154"/>
  <c r="J154"/>
  <c r="J100"/>
  <c r="P168"/>
  <c r="R196"/>
  <c r="BK210"/>
  <c r="J210"/>
  <c r="J105"/>
  <c r="BK232"/>
  <c r="J232"/>
  <c r="J107"/>
  <c i="15" r="P123"/>
  <c i="16" r="R144"/>
  <c r="T169"/>
  <c i="17" r="BK153"/>
  <c r="J153"/>
  <c r="J103"/>
  <c r="R233"/>
  <c i="18" r="R124"/>
  <c r="R123"/>
  <c r="R144"/>
  <c r="P153"/>
  <c i="19" r="BK127"/>
  <c r="R132"/>
  <c r="P152"/>
  <c i="20" r="BK132"/>
  <c r="J132"/>
  <c r="J101"/>
  <c r="T139"/>
  <c r="BK163"/>
  <c r="J163"/>
  <c r="J105"/>
  <c i="22" r="T136"/>
  <c r="BK154"/>
  <c r="J154"/>
  <c r="J102"/>
  <c i="23" r="T132"/>
  <c r="T131"/>
  <c r="BK157"/>
  <c r="J157"/>
  <c r="J104"/>
  <c i="24" r="BK118"/>
  <c r="J118"/>
  <c r="J97"/>
  <c i="2" r="T738"/>
  <c r="T2632"/>
  <c r="P3477"/>
  <c r="T3651"/>
  <c r="R3719"/>
  <c r="R3718"/>
  <c i="3" r="P173"/>
  <c r="P185"/>
  <c r="BK217"/>
  <c r="J217"/>
  <c r="J104"/>
  <c r="T217"/>
  <c r="P261"/>
  <c r="BK286"/>
  <c r="J286"/>
  <c r="J108"/>
  <c r="T286"/>
  <c r="P318"/>
  <c r="R318"/>
  <c r="T318"/>
  <c r="BK325"/>
  <c r="J325"/>
  <c r="J110"/>
  <c r="R325"/>
  <c r="T325"/>
  <c i="4" r="BK132"/>
  <c r="BK168"/>
  <c r="J168"/>
  <c r="J102"/>
  <c r="T173"/>
  <c r="T177"/>
  <c r="BK213"/>
  <c r="J213"/>
  <c r="J107"/>
  <c i="5" r="R198"/>
  <c r="T226"/>
  <c r="R234"/>
  <c i="6" r="R137"/>
  <c r="P149"/>
  <c i="7" r="R149"/>
  <c r="R173"/>
  <c r="R184"/>
  <c r="T198"/>
  <c r="R223"/>
  <c r="T236"/>
  <c r="R244"/>
  <c r="P250"/>
  <c r="P277"/>
  <c i="8" r="R182"/>
  <c r="T284"/>
  <c i="9" r="R148"/>
  <c r="P167"/>
  <c i="10" r="BK125"/>
  <c r="J125"/>
  <c r="J99"/>
  <c r="BK145"/>
  <c r="J145"/>
  <c r="J101"/>
  <c i="11" r="P122"/>
  <c r="P121"/>
  <c i="1" r="AU105"/>
  <c i="12" r="R137"/>
  <c r="P170"/>
  <c r="R192"/>
  <c r="T200"/>
  <c r="BK240"/>
  <c r="J240"/>
  <c r="J113"/>
  <c i="13" r="P168"/>
  <c r="P185"/>
  <c r="P200"/>
  <c r="T209"/>
  <c r="BK232"/>
  <c r="J232"/>
  <c r="J108"/>
  <c r="T248"/>
  <c r="P262"/>
  <c r="P301"/>
  <c r="P341"/>
  <c r="R370"/>
  <c i="14" r="P130"/>
  <c r="T154"/>
  <c r="BK196"/>
  <c r="J196"/>
  <c r="J104"/>
  <c r="P217"/>
  <c r="R232"/>
  <c i="15" r="BK123"/>
  <c r="J123"/>
  <c r="J98"/>
  <c i="16" r="BK124"/>
  <c r="J124"/>
  <c r="J97"/>
  <c r="P144"/>
  <c i="17" r="BK128"/>
  <c r="J128"/>
  <c r="J98"/>
  <c r="BK135"/>
  <c r="J135"/>
  <c r="J99"/>
  <c r="P138"/>
  <c r="R144"/>
  <c r="R214"/>
  <c r="T246"/>
  <c i="18" r="BK124"/>
  <c r="J124"/>
  <c r="J98"/>
  <c r="BK144"/>
  <c r="J144"/>
  <c r="J100"/>
  <c i="19" r="T132"/>
  <c r="T152"/>
  <c i="20" r="T129"/>
  <c r="R139"/>
  <c r="R154"/>
  <c i="21" r="P124"/>
  <c r="P146"/>
  <c r="P149"/>
  <c i="22" r="BK148"/>
  <c r="J148"/>
  <c r="J101"/>
  <c r="R167"/>
  <c i="23" r="P157"/>
  <c i="24" r="R118"/>
  <c r="R117"/>
  <c i="26" r="P132"/>
  <c r="R145"/>
  <c r="R144"/>
  <c r="R143"/>
  <c i="27" r="BK132"/>
  <c r="J132"/>
  <c r="J101"/>
  <c i="28" r="R136"/>
  <c r="BK151"/>
  <c r="J151"/>
  <c r="J104"/>
  <c i="29" r="T128"/>
  <c r="T147"/>
  <c i="2" r="P159"/>
  <c r="R738"/>
  <c r="R2632"/>
  <c r="T3477"/>
  <c r="P3651"/>
  <c r="BK3719"/>
  <c r="J3719"/>
  <c r="J134"/>
  <c i="21" r="R124"/>
  <c r="P142"/>
  <c r="BK149"/>
  <c r="J149"/>
  <c r="J102"/>
  <c i="22" r="P136"/>
  <c r="T154"/>
  <c r="T162"/>
  <c i="23" r="P145"/>
  <c r="R154"/>
  <c r="P161"/>
  <c r="P160"/>
  <c i="25" r="T123"/>
  <c r="T134"/>
  <c i="26" r="T132"/>
  <c i="29" r="T144"/>
  <c i="2" r="P401"/>
  <c r="R1062"/>
  <c r="R1174"/>
  <c r="BK1377"/>
  <c r="J1377"/>
  <c r="J111"/>
  <c r="P1736"/>
  <c r="BK1868"/>
  <c r="J1868"/>
  <c r="J121"/>
  <c r="R1906"/>
  <c r="BK2108"/>
  <c r="J2108"/>
  <c r="J123"/>
  <c r="P3437"/>
  <c r="BK3509"/>
  <c r="J3509"/>
  <c r="J128"/>
  <c r="T3698"/>
  <c i="3" r="R185"/>
  <c i="4" r="R132"/>
  <c r="P168"/>
  <c r="P181"/>
  <c r="T213"/>
  <c i="5" r="R129"/>
  <c r="T188"/>
  <c r="BK226"/>
  <c r="J226"/>
  <c r="J103"/>
  <c r="BK243"/>
  <c r="J243"/>
  <c r="J106"/>
  <c i="6" r="P137"/>
  <c r="R149"/>
  <c i="7" r="R143"/>
  <c r="R165"/>
  <c r="R176"/>
  <c r="P190"/>
  <c r="R209"/>
  <c r="R231"/>
  <c r="BK244"/>
  <c r="J244"/>
  <c r="J116"/>
  <c r="T250"/>
  <c r="BK277"/>
  <c r="J277"/>
  <c r="J119"/>
  <c i="8" r="BK126"/>
  <c r="BK227"/>
  <c r="J227"/>
  <c r="J101"/>
  <c r="BK320"/>
  <c r="J320"/>
  <c r="J103"/>
  <c i="9" r="T125"/>
  <c r="R157"/>
  <c i="10" r="BK139"/>
  <c r="J139"/>
  <c r="J100"/>
  <c r="R154"/>
  <c i="12" r="BK137"/>
  <c r="R170"/>
  <c r="P196"/>
  <c r="P212"/>
  <c r="T236"/>
  <c i="13" r="P143"/>
  <c r="R159"/>
  <c r="T180"/>
  <c r="T190"/>
  <c r="P209"/>
  <c r="R225"/>
  <c r="T240"/>
  <c r="BK267"/>
  <c r="J267"/>
  <c r="J113"/>
  <c r="P289"/>
  <c r="R315"/>
  <c r="T336"/>
  <c r="T360"/>
  <c i="14" r="BK130"/>
  <c r="J130"/>
  <c r="J98"/>
  <c r="T146"/>
  <c r="BK168"/>
  <c r="J168"/>
  <c r="J101"/>
  <c r="P196"/>
  <c r="R210"/>
  <c r="BK239"/>
  <c r="J239"/>
  <c r="J108"/>
  <c i="15" r="T132"/>
  <c i="17" r="P153"/>
  <c r="P233"/>
  <c i="18" r="T124"/>
  <c r="T144"/>
  <c r="T153"/>
  <c i="19" r="P127"/>
  <c r="BK143"/>
  <c r="J143"/>
  <c r="J102"/>
  <c r="R152"/>
  <c i="20" r="R129"/>
  <c r="P139"/>
  <c r="T143"/>
  <c r="T163"/>
  <c i="21" r="BK133"/>
  <c r="T142"/>
  <c r="R156"/>
  <c i="22" r="T127"/>
  <c r="P148"/>
  <c r="BK167"/>
  <c r="J167"/>
  <c r="J105"/>
  <c i="23" r="T145"/>
  <c r="T142"/>
  <c r="R161"/>
  <c r="R160"/>
  <c i="24" r="T118"/>
  <c r="T117"/>
  <c i="25" r="BK123"/>
  <c r="T129"/>
  <c r="T126"/>
  <c i="26" r="R132"/>
  <c r="BK145"/>
  <c r="J145"/>
  <c r="J104"/>
  <c i="27" r="R122"/>
  <c r="T128"/>
  <c i="28" r="R128"/>
  <c r="P143"/>
  <c r="P151"/>
  <c i="29" r="P128"/>
  <c r="BK144"/>
  <c r="J144"/>
  <c r="J102"/>
  <c r="BK155"/>
  <c r="J155"/>
  <c r="J104"/>
  <c i="2" r="R159"/>
  <c r="BK401"/>
  <c r="J401"/>
  <c r="J102"/>
  <c r="BK635"/>
  <c r="J635"/>
  <c r="J103"/>
  <c r="BK717"/>
  <c r="J717"/>
  <c r="J104"/>
  <c r="BK1189"/>
  <c r="J1189"/>
  <c r="J110"/>
  <c r="T1553"/>
  <c r="BK1736"/>
  <c r="J1736"/>
  <c r="J117"/>
  <c r="R1868"/>
  <c r="T1906"/>
  <c r="R2108"/>
  <c r="BK3437"/>
  <c r="J3437"/>
  <c r="J126"/>
  <c r="T3509"/>
  <c r="BK3698"/>
  <c r="J3698"/>
  <c r="J132"/>
  <c i="3" r="R228"/>
  <c r="R227"/>
  <c i="4" r="P147"/>
  <c r="T168"/>
  <c r="R173"/>
  <c r="T181"/>
  <c r="T198"/>
  <c r="R225"/>
  <c i="5" r="BK198"/>
  <c r="J198"/>
  <c r="J101"/>
  <c r="R221"/>
  <c r="P226"/>
  <c r="T230"/>
  <c r="P243"/>
  <c i="6" r="R133"/>
  <c r="R130"/>
  <c r="R129"/>
  <c r="R128"/>
  <c r="R127"/>
  <c r="T137"/>
  <c r="BK149"/>
  <c r="J149"/>
  <c r="J105"/>
  <c i="7" r="T143"/>
  <c r="T165"/>
  <c r="P176"/>
  <c r="T184"/>
  <c r="T190"/>
  <c r="P209"/>
  <c r="T223"/>
  <c r="R236"/>
  <c r="T244"/>
  <c r="T243"/>
  <c r="R250"/>
  <c r="T277"/>
  <c i="8" r="P126"/>
  <c r="R227"/>
  <c r="T320"/>
  <c i="9" r="P125"/>
  <c r="BK157"/>
  <c r="J157"/>
  <c r="J101"/>
  <c i="10" r="P145"/>
  <c i="11" r="BK122"/>
  <c r="BK121"/>
  <c r="J121"/>
  <c i="12" r="T152"/>
  <c r="T181"/>
  <c r="BK200"/>
  <c r="J200"/>
  <c r="J109"/>
  <c r="BK230"/>
  <c r="J230"/>
  <c r="J111"/>
  <c r="BK236"/>
  <c r="J236"/>
  <c r="J112"/>
  <c i="13" r="R168"/>
  <c r="R185"/>
  <c r="T200"/>
  <c r="BK225"/>
  <c r="J225"/>
  <c r="J107"/>
  <c r="BK240"/>
  <c r="J240"/>
  <c r="J109"/>
  <c r="P256"/>
  <c r="T262"/>
  <c r="BK315"/>
  <c r="J315"/>
  <c r="J117"/>
  <c r="R341"/>
  <c r="P370"/>
  <c i="14" r="P146"/>
  <c r="BK175"/>
  <c r="J175"/>
  <c r="J102"/>
  <c r="R189"/>
  <c r="T210"/>
  <c r="P239"/>
  <c i="15" r="P132"/>
  <c i="16" r="T124"/>
  <c r="T133"/>
  <c r="R158"/>
  <c r="P169"/>
  <c i="17" r="T153"/>
  <c r="BK233"/>
  <c r="J233"/>
  <c r="J105"/>
  <c i="18" r="P134"/>
  <c r="P148"/>
  <c i="19" r="P132"/>
  <c r="T143"/>
  <c i="20" r="BK129"/>
  <c r="J129"/>
  <c r="J100"/>
  <c r="T132"/>
  <c r="R143"/>
  <c r="P163"/>
  <c i="21" r="T124"/>
  <c r="BK142"/>
  <c r="J142"/>
  <c r="J100"/>
  <c r="R146"/>
  <c r="R149"/>
  <c i="22" r="BK127"/>
  <c r="J127"/>
  <c r="J98"/>
  <c r="BK145"/>
  <c r="J145"/>
  <c r="J100"/>
  <c r="R148"/>
  <c r="T167"/>
  <c i="23" r="BK132"/>
  <c r="BK131"/>
  <c r="P154"/>
  <c r="T157"/>
  <c i="25" r="R129"/>
  <c r="R126"/>
  <c i="26" r="BK129"/>
  <c r="BK128"/>
  <c r="J128"/>
  <c r="J98"/>
  <c r="BK140"/>
  <c r="J140"/>
  <c r="J101"/>
  <c r="T145"/>
  <c r="T144"/>
  <c r="T143"/>
  <c i="27" r="BK128"/>
  <c i="28" r="T128"/>
  <c r="R143"/>
  <c r="T151"/>
  <c i="29" r="BK128"/>
  <c r="J128"/>
  <c r="J100"/>
  <c r="R137"/>
  <c r="R147"/>
  <c i="2" r="T159"/>
  <c r="BK738"/>
  <c r="J738"/>
  <c r="J105"/>
  <c r="P1189"/>
  <c r="R1553"/>
  <c r="P1663"/>
  <c r="R1691"/>
  <c r="P1713"/>
  <c r="P1730"/>
  <c r="T1868"/>
  <c r="BK1906"/>
  <c r="J1906"/>
  <c r="J122"/>
  <c r="T2108"/>
  <c r="R3437"/>
  <c r="P3509"/>
  <c r="BK3691"/>
  <c r="J3691"/>
  <c r="J131"/>
  <c i="3" r="BK173"/>
  <c r="J173"/>
  <c r="J102"/>
  <c r="BK228"/>
  <c r="J228"/>
  <c r="J106"/>
  <c r="P286"/>
  <c i="4" r="BK147"/>
  <c r="J147"/>
  <c r="J101"/>
  <c r="P173"/>
  <c r="R177"/>
  <c r="P198"/>
  <c r="P225"/>
  <c i="5" r="T198"/>
  <c r="P230"/>
  <c r="T243"/>
  <c i="6" r="P133"/>
  <c r="P130"/>
  <c r="P129"/>
  <c r="P128"/>
  <c r="P127"/>
  <c i="1" r="AU100"/>
  <c i="6" r="P142"/>
  <c i="7" r="P143"/>
  <c r="BK165"/>
  <c r="J165"/>
  <c r="J103"/>
  <c r="T176"/>
  <c r="R190"/>
  <c r="T209"/>
  <c r="T208"/>
  <c r="BK236"/>
  <c r="J236"/>
  <c r="J114"/>
  <c r="T256"/>
  <c i="8" r="T126"/>
  <c r="T182"/>
  <c r="P284"/>
  <c i="9" r="BK125"/>
  <c r="J125"/>
  <c r="J99"/>
  <c r="BK148"/>
  <c r="J148"/>
  <c r="J100"/>
  <c r="BK167"/>
  <c r="J167"/>
  <c r="J102"/>
  <c i="10" r="T125"/>
  <c r="T139"/>
  <c r="BK154"/>
  <c r="J154"/>
  <c r="J102"/>
  <c i="11" r="T122"/>
  <c r="T121"/>
  <c i="12" r="R152"/>
  <c r="R181"/>
  <c r="BK192"/>
  <c r="J192"/>
  <c r="J106"/>
  <c r="T196"/>
  <c r="R200"/>
  <c r="P230"/>
  <c r="T230"/>
  <c r="T240"/>
  <c i="13" r="T143"/>
  <c r="T159"/>
  <c r="BK185"/>
  <c r="J185"/>
  <c r="J102"/>
  <c r="T185"/>
  <c r="R200"/>
  <c r="R209"/>
  <c r="T216"/>
  <c r="T232"/>
  <c r="R240"/>
  <c r="BK256"/>
  <c r="J256"/>
  <c r="J111"/>
  <c r="T256"/>
  <c r="R267"/>
  <c r="R289"/>
  <c r="BK301"/>
  <c r="J301"/>
  <c r="J116"/>
  <c r="T315"/>
  <c r="T341"/>
  <c r="T370"/>
  <c i="14" r="T130"/>
  <c r="R154"/>
  <c r="R168"/>
  <c r="T175"/>
  <c r="T196"/>
  <c r="T217"/>
  <c r="T239"/>
  <c i="15" r="BK132"/>
  <c r="J132"/>
  <c r="J100"/>
  <c i="16" r="BK133"/>
  <c r="J133"/>
  <c r="J99"/>
  <c r="BK144"/>
  <c r="J144"/>
  <c r="J100"/>
  <c r="T158"/>
  <c r="R169"/>
  <c i="17" r="T128"/>
  <c r="P135"/>
  <c r="T135"/>
  <c r="R138"/>
  <c r="BK144"/>
  <c r="J144"/>
  <c r="J101"/>
  <c r="T144"/>
  <c r="T214"/>
  <c r="R246"/>
  <c i="18" r="BK134"/>
  <c r="J134"/>
  <c r="J99"/>
  <c r="BK148"/>
  <c r="J148"/>
  <c r="J101"/>
  <c r="BK153"/>
  <c r="J153"/>
  <c r="J102"/>
  <c i="20" r="R132"/>
  <c r="P143"/>
  <c r="P154"/>
  <c r="R163"/>
  <c i="21" r="P133"/>
  <c r="BK146"/>
  <c r="J146"/>
  <c r="J101"/>
  <c r="T146"/>
  <c r="T149"/>
  <c i="22" r="BK136"/>
  <c r="J136"/>
  <c r="J99"/>
  <c r="R145"/>
  <c r="P154"/>
  <c r="R162"/>
  <c i="25" r="P123"/>
  <c r="P134"/>
  <c i="27" r="BK122"/>
  <c r="J122"/>
  <c r="J97"/>
  <c r="P128"/>
  <c r="P125"/>
  <c i="28" r="T136"/>
  <c r="T146"/>
  <c i="2" r="P206"/>
  <c r="T635"/>
  <c r="R717"/>
  <c r="R1189"/>
  <c r="BK1553"/>
  <c r="J1553"/>
  <c r="J112"/>
  <c r="BK1663"/>
  <c r="J1663"/>
  <c r="J113"/>
  <c r="P1691"/>
  <c r="BK1713"/>
  <c r="J1713"/>
  <c r="J115"/>
  <c r="BK1730"/>
  <c r="J1730"/>
  <c r="J116"/>
  <c r="BK1845"/>
  <c r="J1845"/>
  <c r="J119"/>
  <c r="P1858"/>
  <c r="R2192"/>
  <c r="R3552"/>
  <c r="R3691"/>
  <c i="3" r="BK135"/>
  <c r="J135"/>
  <c r="J101"/>
  <c r="P228"/>
  <c r="P227"/>
  <c i="4" r="P132"/>
  <c r="R168"/>
  <c r="R181"/>
  <c r="P213"/>
  <c i="5" r="BK129"/>
  <c r="J129"/>
  <c r="J99"/>
  <c r="BK188"/>
  <c r="J188"/>
  <c r="J100"/>
  <c r="BK221"/>
  <c r="J221"/>
  <c r="J102"/>
  <c r="BK230"/>
  <c r="J230"/>
  <c r="J104"/>
  <c r="P234"/>
  <c i="6" r="BK142"/>
  <c r="J142"/>
  <c r="J104"/>
  <c i="7" r="BK143"/>
  <c r="J143"/>
  <c r="J100"/>
  <c r="P165"/>
  <c r="T173"/>
  <c r="BK190"/>
  <c r="J190"/>
  <c r="J108"/>
  <c r="BK209"/>
  <c r="J209"/>
  <c r="J111"/>
  <c r="P231"/>
  <c r="P256"/>
  <c i="8" r="BK182"/>
  <c r="J182"/>
  <c r="J100"/>
  <c r="BK284"/>
  <c r="J284"/>
  <c r="J102"/>
  <c i="9" r="R125"/>
  <c r="T157"/>
  <c i="10" r="R139"/>
  <c r="P154"/>
  <c i="12" r="BK152"/>
  <c r="J152"/>
  <c r="J101"/>
  <c r="BK181"/>
  <c r="J181"/>
  <c r="J105"/>
  <c r="BK196"/>
  <c r="J196"/>
  <c r="J107"/>
  <c r="T212"/>
  <c r="P240"/>
  <c i="13" r="R143"/>
  <c r="P159"/>
  <c r="R180"/>
  <c r="BK190"/>
  <c r="J190"/>
  <c r="J103"/>
  <c r="BK216"/>
  <c r="J216"/>
  <c r="J106"/>
  <c r="T225"/>
  <c r="BK248"/>
  <c r="J248"/>
  <c r="J110"/>
  <c r="P267"/>
  <c r="T289"/>
  <c r="BK341"/>
  <c r="J341"/>
  <c r="J119"/>
  <c r="BK370"/>
  <c r="J370"/>
  <c r="J122"/>
  <c i="14" r="R130"/>
  <c r="R129"/>
  <c r="R128"/>
  <c r="P154"/>
  <c r="T168"/>
  <c r="BK189"/>
  <c r="J189"/>
  <c r="J103"/>
  <c r="P210"/>
  <c r="R239"/>
  <c i="15" r="R123"/>
  <c r="R122"/>
  <c r="R121"/>
  <c i="16" r="P124"/>
  <c r="P133"/>
  <c r="P132"/>
  <c r="BK158"/>
  <c r="J158"/>
  <c r="J101"/>
  <c i="17" r="R128"/>
  <c r="R135"/>
  <c r="T138"/>
  <c r="BK214"/>
  <c r="J214"/>
  <c r="J104"/>
  <c r="BK246"/>
  <c r="J246"/>
  <c r="J106"/>
  <c i="18" r="T134"/>
  <c r="T148"/>
  <c i="19" r="R127"/>
  <c r="R126"/>
  <c r="R125"/>
  <c r="R143"/>
  <c i="20" r="P132"/>
  <c i="21" r="R133"/>
  <c r="R132"/>
  <c r="P156"/>
  <c i="22" r="R127"/>
  <c r="R126"/>
  <c r="R125"/>
  <c r="T148"/>
  <c i="25" r="R123"/>
  <c i="26" r="T129"/>
  <c r="R140"/>
  <c i="27" r="T122"/>
  <c r="R128"/>
  <c r="R125"/>
  <c i="28" r="P136"/>
  <c r="R146"/>
  <c i="29" r="R128"/>
  <c r="R127"/>
  <c r="R126"/>
  <c r="R144"/>
  <c r="P155"/>
  <c i="30" r="R125"/>
  <c r="P148"/>
  <c i="2" r="BK206"/>
  <c r="J206"/>
  <c r="J101"/>
  <c r="R635"/>
  <c r="T717"/>
  <c r="T1189"/>
  <c r="P1553"/>
  <c r="R1663"/>
  <c r="T1691"/>
  <c r="T1713"/>
  <c r="T1730"/>
  <c r="R1845"/>
  <c r="R1858"/>
  <c r="BK2192"/>
  <c r="J2192"/>
  <c r="J124"/>
  <c r="P3552"/>
  <c r="P3691"/>
  <c i="3" r="T173"/>
  <c r="R217"/>
  <c i="4" r="T132"/>
  <c r="T131"/>
  <c r="T130"/>
  <c r="BK173"/>
  <c r="J173"/>
  <c r="J103"/>
  <c r="P177"/>
  <c r="R198"/>
  <c r="T225"/>
  <c i="5" r="T129"/>
  <c r="T128"/>
  <c r="P188"/>
  <c r="P221"/>
  <c r="R230"/>
  <c r="T234"/>
  <c i="6" r="T133"/>
  <c r="T130"/>
  <c r="T129"/>
  <c r="T128"/>
  <c r="T127"/>
  <c r="T142"/>
  <c i="7" r="BK149"/>
  <c r="J149"/>
  <c r="J102"/>
  <c r="P173"/>
  <c r="P184"/>
  <c r="P183"/>
  <c r="P198"/>
  <c r="BK231"/>
  <c r="J231"/>
  <c r="J113"/>
  <c r="R256"/>
  <c i="8" r="T227"/>
  <c r="P320"/>
  <c i="9" r="P148"/>
  <c r="R167"/>
  <c i="10" r="R125"/>
  <c r="R124"/>
  <c r="T145"/>
  <c i="12" r="P137"/>
  <c r="P136"/>
  <c r="BK170"/>
  <c r="J170"/>
  <c r="J104"/>
  <c r="P192"/>
  <c r="P200"/>
  <c r="P199"/>
  <c r="R230"/>
  <c r="P236"/>
  <c i="13" r="BK168"/>
  <c r="J168"/>
  <c r="J99"/>
  <c r="P180"/>
  <c r="BK200"/>
  <c r="J200"/>
  <c r="J104"/>
  <c r="R216"/>
  <c r="R232"/>
  <c r="P248"/>
  <c r="BK262"/>
  <c r="J262"/>
  <c r="J112"/>
  <c r="T301"/>
  <c r="P336"/>
  <c r="P360"/>
  <c i="14" r="BK146"/>
  <c r="J146"/>
  <c r="J99"/>
  <c r="P175"/>
  <c r="P189"/>
  <c r="BK217"/>
  <c r="J217"/>
  <c r="J106"/>
  <c r="T232"/>
  <c i="15" r="T123"/>
  <c r="T122"/>
  <c r="T121"/>
  <c i="16" r="T144"/>
  <c r="BK169"/>
  <c r="J169"/>
  <c r="J103"/>
  <c i="17" r="P128"/>
  <c r="BK138"/>
  <c r="J138"/>
  <c r="J100"/>
  <c r="P144"/>
  <c r="P214"/>
  <c r="P246"/>
  <c i="18" r="P124"/>
  <c r="P123"/>
  <c r="P122"/>
  <c i="1" r="AU112"/>
  <c i="18" r="P144"/>
  <c r="R153"/>
  <c i="19" r="T127"/>
  <c r="T126"/>
  <c r="T125"/>
  <c r="P143"/>
  <c i="20" r="P129"/>
  <c r="P128"/>
  <c r="P127"/>
  <c i="1" r="AU115"/>
  <c i="20" r="BK139"/>
  <c r="J139"/>
  <c r="J102"/>
  <c r="BK154"/>
  <c r="J154"/>
  <c r="J104"/>
  <c i="21" r="T133"/>
  <c r="T132"/>
  <c r="BK156"/>
  <c r="J156"/>
  <c r="J103"/>
  <c i="22" r="P127"/>
  <c r="P126"/>
  <c r="P125"/>
  <c i="1" r="AU117"/>
  <c i="22" r="T145"/>
  <c r="P162"/>
  <c i="23" r="T154"/>
  <c i="24" r="P118"/>
  <c r="P117"/>
  <c i="1" r="AU119"/>
  <c i="25" r="BK134"/>
  <c r="J134"/>
  <c r="J101"/>
  <c i="26" r="R129"/>
  <c r="P145"/>
  <c r="P144"/>
  <c r="P143"/>
  <c i="27" r="T132"/>
  <c i="28" r="BK146"/>
  <c r="J146"/>
  <c r="J103"/>
  <c i="29" r="P137"/>
  <c r="P147"/>
  <c i="30" r="BK125"/>
  <c r="J125"/>
  <c r="J98"/>
  <c r="R148"/>
  <c i="2" r="BK159"/>
  <c r="P738"/>
  <c r="P2632"/>
  <c r="BK3477"/>
  <c r="J3477"/>
  <c r="J127"/>
  <c r="BK3651"/>
  <c r="J3651"/>
  <c r="J130"/>
  <c r="P3719"/>
  <c r="P3718"/>
  <c i="3" r="T135"/>
  <c r="R173"/>
  <c r="BK261"/>
  <c r="J261"/>
  <c r="J107"/>
  <c i="23" r="BK145"/>
  <c r="J145"/>
  <c r="J102"/>
  <c r="BK161"/>
  <c r="J161"/>
  <c r="J106"/>
  <c i="25" r="R134"/>
  <c i="26" r="P129"/>
  <c r="P128"/>
  <c r="P127"/>
  <c r="P126"/>
  <c i="1" r="AU121"/>
  <c i="26" r="P140"/>
  <c i="27" r="R132"/>
  <c i="28" r="BK128"/>
  <c r="J128"/>
  <c r="J100"/>
  <c r="P146"/>
  <c i="29" r="BK137"/>
  <c r="J137"/>
  <c r="J101"/>
  <c r="BK147"/>
  <c r="J147"/>
  <c r="J103"/>
  <c r="T155"/>
  <c i="30" r="P125"/>
  <c r="P124"/>
  <c r="P123"/>
  <c i="1" r="AU126"/>
  <c i="30" r="BK148"/>
  <c r="J148"/>
  <c r="J100"/>
  <c r="T148"/>
  <c r="P164"/>
  <c i="2" r="T401"/>
  <c r="BK1062"/>
  <c r="J1062"/>
  <c r="J106"/>
  <c r="BK1174"/>
  <c r="J1174"/>
  <c r="J107"/>
  <c r="T1377"/>
  <c r="T1663"/>
  <c r="BK1691"/>
  <c r="J1691"/>
  <c r="J114"/>
  <c r="R1713"/>
  <c r="R1730"/>
  <c r="P1868"/>
  <c r="P1906"/>
  <c r="P2108"/>
  <c r="T3437"/>
  <c r="R3509"/>
  <c r="R3698"/>
  <c i="23" r="R132"/>
  <c r="R131"/>
  <c r="BK154"/>
  <c r="J154"/>
  <c r="J103"/>
  <c r="T161"/>
  <c r="T160"/>
  <c i="25" r="BK129"/>
  <c r="J129"/>
  <c r="J100"/>
  <c i="28" r="P128"/>
  <c r="P127"/>
  <c r="P126"/>
  <c i="1" r="AU124"/>
  <c i="28" r="T143"/>
  <c i="30" r="T125"/>
  <c r="T124"/>
  <c r="T123"/>
  <c r="BK164"/>
  <c r="J164"/>
  <c r="J103"/>
  <c r="R164"/>
  <c r="T164"/>
  <c i="23" r="BK168"/>
  <c r="J168"/>
  <c r="J108"/>
  <c i="27" r="BK126"/>
  <c r="J126"/>
  <c r="J99"/>
  <c i="15" r="BK130"/>
  <c r="J130"/>
  <c r="J99"/>
  <c i="16" r="BK167"/>
  <c r="J167"/>
  <c r="J102"/>
  <c i="22" r="BK160"/>
  <c r="J160"/>
  <c r="J103"/>
  <c i="26" r="BK149"/>
  <c r="J149"/>
  <c r="J106"/>
  <c i="25" r="BK127"/>
  <c r="J127"/>
  <c r="J99"/>
  <c r="BK137"/>
  <c r="J137"/>
  <c r="J102"/>
  <c i="23" r="BK143"/>
  <c r="J143"/>
  <c r="J101"/>
  <c i="2" r="BK1840"/>
  <c r="J1840"/>
  <c r="J118"/>
  <c i="12" r="BK167"/>
  <c r="J167"/>
  <c r="J102"/>
  <c i="13" r="BK178"/>
  <c r="J178"/>
  <c r="J100"/>
  <c r="BK358"/>
  <c r="J358"/>
  <c r="J120"/>
  <c i="15" r="BK192"/>
  <c r="J192"/>
  <c r="J101"/>
  <c i="30" r="BK143"/>
  <c r="J143"/>
  <c r="J99"/>
  <c i="2" r="BK3727"/>
  <c r="J3727"/>
  <c r="J135"/>
  <c i="6" r="BK130"/>
  <c r="J130"/>
  <c r="J101"/>
  <c i="13" r="BK286"/>
  <c r="J286"/>
  <c r="J114"/>
  <c i="23" r="BK129"/>
  <c r="J129"/>
  <c r="J97"/>
  <c i="2" r="BK1185"/>
  <c r="J1185"/>
  <c r="J108"/>
  <c i="30" r="BK156"/>
  <c r="J156"/>
  <c r="J101"/>
  <c r="BK160"/>
  <c r="J160"/>
  <c r="J102"/>
  <c r="F92"/>
  <c r="BE133"/>
  <c r="J89"/>
  <c r="BE136"/>
  <c i="29" r="BK127"/>
  <c r="J127"/>
  <c r="J99"/>
  <c i="30" r="BE126"/>
  <c r="BE129"/>
  <c r="BE161"/>
  <c r="BE165"/>
  <c r="BE140"/>
  <c r="BE157"/>
  <c r="BE144"/>
  <c r="BE152"/>
  <c r="E85"/>
  <c r="J120"/>
  <c r="BE149"/>
  <c r="BE168"/>
  <c i="29" r="J120"/>
  <c r="BE153"/>
  <c i="28" r="BK127"/>
  <c r="BK126"/>
  <c r="J126"/>
  <c r="J98"/>
  <c i="29" r="BE143"/>
  <c r="BE150"/>
  <c r="F93"/>
  <c r="BE132"/>
  <c r="BE135"/>
  <c r="BE140"/>
  <c r="BE148"/>
  <c r="J122"/>
  <c r="BE129"/>
  <c r="BE157"/>
  <c r="E114"/>
  <c r="BE130"/>
  <c r="BE149"/>
  <c r="BE134"/>
  <c r="J94"/>
  <c r="BE133"/>
  <c r="BE141"/>
  <c r="BE146"/>
  <c r="BE151"/>
  <c r="BE152"/>
  <c r="BE156"/>
  <c r="F123"/>
  <c r="BE145"/>
  <c r="BE158"/>
  <c r="BE131"/>
  <c r="BE136"/>
  <c r="BE138"/>
  <c r="BE139"/>
  <c r="BE142"/>
  <c r="BE159"/>
  <c r="BE160"/>
  <c i="28" r="BE141"/>
  <c r="BE152"/>
  <c r="J91"/>
  <c r="BE142"/>
  <c i="27" r="J128"/>
  <c r="J100"/>
  <c i="28" r="BE147"/>
  <c r="J94"/>
  <c r="BE154"/>
  <c r="F94"/>
  <c r="BE129"/>
  <c r="BE135"/>
  <c r="BE137"/>
  <c r="BE150"/>
  <c r="E114"/>
  <c r="J122"/>
  <c r="BE131"/>
  <c r="F93"/>
  <c r="BE158"/>
  <c r="BE145"/>
  <c r="BE149"/>
  <c r="BE157"/>
  <c r="BE130"/>
  <c r="BE134"/>
  <c r="BE138"/>
  <c r="BE139"/>
  <c r="BE140"/>
  <c r="BE148"/>
  <c r="BE132"/>
  <c r="BE133"/>
  <c r="BE144"/>
  <c r="BE153"/>
  <c r="BE155"/>
  <c r="BE156"/>
  <c i="27" r="J117"/>
  <c r="BE123"/>
  <c r="BE127"/>
  <c r="BE124"/>
  <c r="BE130"/>
  <c r="E111"/>
  <c r="BE134"/>
  <c r="F92"/>
  <c r="BE131"/>
  <c r="BE129"/>
  <c r="J89"/>
  <c r="J118"/>
  <c i="26" r="BK127"/>
  <c r="J127"/>
  <c r="J97"/>
  <c r="J129"/>
  <c r="J99"/>
  <c r="BK144"/>
  <c r="J144"/>
  <c r="J103"/>
  <c i="27" r="F91"/>
  <c r="BE133"/>
  <c i="25" r="J123"/>
  <c r="J97"/>
  <c i="26" r="F92"/>
  <c r="J122"/>
  <c r="BE131"/>
  <c r="BE141"/>
  <c r="J120"/>
  <c r="BE135"/>
  <c r="BE150"/>
  <c r="E85"/>
  <c r="J92"/>
  <c r="BE134"/>
  <c r="BE136"/>
  <c r="BE138"/>
  <c r="BE130"/>
  <c r="F122"/>
  <c r="BE142"/>
  <c r="BE133"/>
  <c r="BE146"/>
  <c r="BE147"/>
  <c r="BE139"/>
  <c r="BE137"/>
  <c i="25" r="J91"/>
  <c r="BE132"/>
  <c i="24" r="BK117"/>
  <c r="J117"/>
  <c i="25" r="J92"/>
  <c r="BE128"/>
  <c r="J89"/>
  <c r="F118"/>
  <c r="BE130"/>
  <c r="BE133"/>
  <c r="BE135"/>
  <c r="BE125"/>
  <c r="F92"/>
  <c r="BE136"/>
  <c r="E85"/>
  <c r="BE124"/>
  <c r="BE131"/>
  <c r="BE138"/>
  <c i="23" r="J131"/>
  <c r="J98"/>
  <c i="24" r="J91"/>
  <c r="J114"/>
  <c r="F91"/>
  <c r="BE120"/>
  <c r="BE129"/>
  <c i="23" r="J132"/>
  <c r="J99"/>
  <c r="BK160"/>
  <c r="J160"/>
  <c r="J105"/>
  <c i="24" r="J111"/>
  <c r="F92"/>
  <c r="BE131"/>
  <c r="BE127"/>
  <c r="E107"/>
  <c r="BE122"/>
  <c r="BE124"/>
  <c r="BE128"/>
  <c r="BE119"/>
  <c r="BE130"/>
  <c i="23" r="BE149"/>
  <c r="J91"/>
  <c r="J125"/>
  <c r="BE151"/>
  <c r="BE158"/>
  <c r="E85"/>
  <c r="BE134"/>
  <c r="BE146"/>
  <c r="BE148"/>
  <c r="BE130"/>
  <c r="BE147"/>
  <c r="BE153"/>
  <c r="BE162"/>
  <c r="BE166"/>
  <c r="BE169"/>
  <c i="22" r="BK126"/>
  <c r="BK125"/>
  <c r="J125"/>
  <c r="J96"/>
  <c i="23" r="F91"/>
  <c r="BE140"/>
  <c r="BE164"/>
  <c r="BE138"/>
  <c r="BE144"/>
  <c r="F125"/>
  <c r="BE133"/>
  <c r="BE141"/>
  <c r="BE159"/>
  <c r="BE152"/>
  <c r="BE155"/>
  <c r="BE165"/>
  <c r="J89"/>
  <c r="BE137"/>
  <c r="BE139"/>
  <c r="BE150"/>
  <c r="BE156"/>
  <c r="BE135"/>
  <c r="BE136"/>
  <c r="BE163"/>
  <c i="21" r="J133"/>
  <c r="J99"/>
  <c i="22" r="J92"/>
  <c r="BE130"/>
  <c r="BE158"/>
  <c r="BE137"/>
  <c r="E115"/>
  <c r="J119"/>
  <c r="BE141"/>
  <c r="BE142"/>
  <c r="BE146"/>
  <c r="BE147"/>
  <c r="BE152"/>
  <c r="BE163"/>
  <c r="BE169"/>
  <c r="BE174"/>
  <c r="F91"/>
  <c r="BE134"/>
  <c r="BE135"/>
  <c r="BE140"/>
  <c r="BE143"/>
  <c r="BE144"/>
  <c r="BE149"/>
  <c r="BE150"/>
  <c r="BE153"/>
  <c r="BE164"/>
  <c r="BE170"/>
  <c r="BE157"/>
  <c r="BE161"/>
  <c r="BE165"/>
  <c r="J91"/>
  <c r="BE155"/>
  <c r="BE171"/>
  <c r="F122"/>
  <c r="BE131"/>
  <c r="BE133"/>
  <c r="BE138"/>
  <c r="BE156"/>
  <c r="BE168"/>
  <c r="BE128"/>
  <c r="BE159"/>
  <c r="BE166"/>
  <c r="BE172"/>
  <c r="BE173"/>
  <c r="BE129"/>
  <c r="BE132"/>
  <c r="BE139"/>
  <c i="21" r="J92"/>
  <c r="J117"/>
  <c r="BE127"/>
  <c r="E113"/>
  <c r="F119"/>
  <c r="BE129"/>
  <c r="BE131"/>
  <c r="BE136"/>
  <c r="J119"/>
  <c r="BE126"/>
  <c r="BE134"/>
  <c r="BE143"/>
  <c r="F92"/>
  <c r="BE125"/>
  <c r="BE139"/>
  <c r="BE141"/>
  <c r="BE151"/>
  <c r="BE152"/>
  <c r="BE153"/>
  <c r="BE157"/>
  <c r="BE170"/>
  <c r="BE144"/>
  <c r="BE147"/>
  <c r="BE148"/>
  <c r="BE150"/>
  <c r="BE162"/>
  <c r="BE163"/>
  <c r="BE164"/>
  <c r="BE168"/>
  <c r="BE169"/>
  <c r="BE154"/>
  <c r="BE155"/>
  <c r="BE161"/>
  <c r="BE128"/>
  <c r="BE130"/>
  <c r="BE137"/>
  <c r="BE138"/>
  <c r="BE140"/>
  <c r="BE158"/>
  <c r="BE160"/>
  <c r="BE166"/>
  <c r="BE165"/>
  <c r="BE167"/>
  <c r="BE135"/>
  <c r="BE145"/>
  <c r="BE159"/>
  <c i="19" r="J127"/>
  <c r="J100"/>
  <c i="20" r="J93"/>
  <c r="BE148"/>
  <c r="BE150"/>
  <c r="BE151"/>
  <c r="BE165"/>
  <c r="BE167"/>
  <c r="J94"/>
  <c r="F124"/>
  <c r="BE155"/>
  <c r="BE156"/>
  <c r="BE131"/>
  <c r="BE136"/>
  <c r="F93"/>
  <c r="J121"/>
  <c r="BE130"/>
  <c r="BE134"/>
  <c r="BE137"/>
  <c r="BE169"/>
  <c r="BE133"/>
  <c r="BE140"/>
  <c r="BE147"/>
  <c r="BE159"/>
  <c r="BE162"/>
  <c r="BE153"/>
  <c r="BE158"/>
  <c r="BE161"/>
  <c r="BE138"/>
  <c r="BE157"/>
  <c r="BE168"/>
  <c r="BE170"/>
  <c r="BE166"/>
  <c r="E85"/>
  <c r="BE142"/>
  <c r="BE144"/>
  <c r="BE146"/>
  <c r="BE160"/>
  <c r="BE164"/>
  <c r="BE149"/>
  <c r="BE152"/>
  <c r="BE135"/>
  <c r="BE141"/>
  <c r="BE145"/>
  <c i="19" r="BE136"/>
  <c r="BE145"/>
  <c r="BE140"/>
  <c r="BE141"/>
  <c r="BE142"/>
  <c r="BE153"/>
  <c r="J119"/>
  <c r="J122"/>
  <c r="BE130"/>
  <c r="BE151"/>
  <c r="BE148"/>
  <c r="BE154"/>
  <c r="BE158"/>
  <c r="BE157"/>
  <c r="E85"/>
  <c r="F122"/>
  <c r="BE131"/>
  <c r="BE137"/>
  <c r="BE149"/>
  <c r="BE156"/>
  <c r="BE138"/>
  <c r="BE146"/>
  <c r="BE150"/>
  <c i="18" r="BK123"/>
  <c r="BK122"/>
  <c r="J122"/>
  <c r="J96"/>
  <c i="19" r="BE133"/>
  <c r="BE135"/>
  <c r="BE144"/>
  <c r="F93"/>
  <c r="J93"/>
  <c r="BE128"/>
  <c r="BE129"/>
  <c r="BE134"/>
  <c r="BE139"/>
  <c r="BE147"/>
  <c r="BE155"/>
  <c r="BE159"/>
  <c i="17" r="BK152"/>
  <c r="J152"/>
  <c r="J102"/>
  <c i="18" r="BE125"/>
  <c r="BE135"/>
  <c r="BE142"/>
  <c r="F92"/>
  <c r="F118"/>
  <c r="BE133"/>
  <c r="BE160"/>
  <c r="E85"/>
  <c r="BE126"/>
  <c r="BE131"/>
  <c r="BE147"/>
  <c r="J89"/>
  <c r="J118"/>
  <c r="BE128"/>
  <c r="BE150"/>
  <c r="BE151"/>
  <c r="BE158"/>
  <c r="BE152"/>
  <c i="17" r="BK127"/>
  <c r="J127"/>
  <c r="J97"/>
  <c i="18" r="J119"/>
  <c r="BE127"/>
  <c r="BE132"/>
  <c r="BE137"/>
  <c r="BE138"/>
  <c r="BE146"/>
  <c r="BE149"/>
  <c r="BE155"/>
  <c r="BE156"/>
  <c r="BE143"/>
  <c r="BE145"/>
  <c r="BE157"/>
  <c r="BE141"/>
  <c r="BE129"/>
  <c r="BE136"/>
  <c r="BE154"/>
  <c r="BE130"/>
  <c r="BE139"/>
  <c r="BE140"/>
  <c r="BE159"/>
  <c i="16" r="P123"/>
  <c i="1" r="AU110"/>
  <c i="17" r="J91"/>
  <c r="F122"/>
  <c r="BE129"/>
  <c r="BE131"/>
  <c r="BE134"/>
  <c r="BE175"/>
  <c r="J89"/>
  <c r="BE148"/>
  <c r="BE166"/>
  <c r="BE215"/>
  <c i="16" r="BK132"/>
  <c r="J132"/>
  <c r="J98"/>
  <c i="17" r="E85"/>
  <c r="BE132"/>
  <c r="BE136"/>
  <c r="BE137"/>
  <c r="BE142"/>
  <c r="BE145"/>
  <c r="BE147"/>
  <c r="BE150"/>
  <c r="BE178"/>
  <c r="BE249"/>
  <c r="J92"/>
  <c r="BE130"/>
  <c r="BE157"/>
  <c r="BE211"/>
  <c r="BE228"/>
  <c r="BE237"/>
  <c r="BE240"/>
  <c r="BE141"/>
  <c r="BE146"/>
  <c r="BE161"/>
  <c r="BE218"/>
  <c r="BE187"/>
  <c r="BE204"/>
  <c r="BE243"/>
  <c r="F92"/>
  <c r="BE133"/>
  <c r="BE170"/>
  <c r="BE181"/>
  <c r="BE192"/>
  <c r="BE222"/>
  <c r="BE247"/>
  <c r="BE139"/>
  <c r="BE140"/>
  <c r="BE154"/>
  <c r="BE199"/>
  <c r="BE149"/>
  <c r="BE151"/>
  <c r="BE184"/>
  <c r="BE234"/>
  <c i="16" r="BE128"/>
  <c r="BE135"/>
  <c r="BE152"/>
  <c r="BE163"/>
  <c r="J91"/>
  <c r="BE143"/>
  <c r="BE149"/>
  <c r="BE156"/>
  <c r="BE160"/>
  <c i="15" r="BK122"/>
  <c r="BK121"/>
  <c r="J121"/>
  <c i="16" r="BE155"/>
  <c r="BE161"/>
  <c r="BE171"/>
  <c r="BE136"/>
  <c r="BE139"/>
  <c r="BE142"/>
  <c r="BE146"/>
  <c r="BE153"/>
  <c r="BE154"/>
  <c r="BE172"/>
  <c r="F92"/>
  <c r="BE126"/>
  <c r="BE130"/>
  <c r="BE145"/>
  <c r="BE166"/>
  <c r="J89"/>
  <c r="BE131"/>
  <c r="BE137"/>
  <c r="BE147"/>
  <c r="E85"/>
  <c r="J120"/>
  <c r="BE127"/>
  <c r="BE141"/>
  <c r="BE168"/>
  <c r="BE134"/>
  <c r="BE140"/>
  <c r="F91"/>
  <c r="BE125"/>
  <c r="BE159"/>
  <c r="BE162"/>
  <c r="BE164"/>
  <c r="BE173"/>
  <c r="BE129"/>
  <c r="BE150"/>
  <c r="BE170"/>
  <c r="BE138"/>
  <c r="BE148"/>
  <c r="BE151"/>
  <c r="BE157"/>
  <c r="BE165"/>
  <c i="14" r="BK129"/>
  <c r="J129"/>
  <c r="J97"/>
  <c i="15" r="J92"/>
  <c r="BE133"/>
  <c r="BE140"/>
  <c r="BE142"/>
  <c r="BE161"/>
  <c r="BE165"/>
  <c r="BE169"/>
  <c r="BE177"/>
  <c r="BE189"/>
  <c r="F91"/>
  <c r="BE128"/>
  <c r="BE146"/>
  <c r="BE151"/>
  <c r="BE157"/>
  <c r="BE159"/>
  <c r="BE170"/>
  <c r="BE183"/>
  <c r="E111"/>
  <c r="BE129"/>
  <c r="BE148"/>
  <c r="BE179"/>
  <c r="BE181"/>
  <c r="BE184"/>
  <c r="BE186"/>
  <c r="J89"/>
  <c r="BE136"/>
  <c r="BE149"/>
  <c r="BE156"/>
  <c r="BE166"/>
  <c r="BE175"/>
  <c r="BE187"/>
  <c r="BE193"/>
  <c r="BE126"/>
  <c r="BE127"/>
  <c r="BE152"/>
  <c r="BE155"/>
  <c r="BE167"/>
  <c r="BE171"/>
  <c r="BE191"/>
  <c r="J91"/>
  <c r="F118"/>
  <c r="BE125"/>
  <c r="BE134"/>
  <c r="BE139"/>
  <c r="BE150"/>
  <c r="BE164"/>
  <c r="BE182"/>
  <c r="BE124"/>
  <c r="BE135"/>
  <c r="BE138"/>
  <c r="BE144"/>
  <c r="BE154"/>
  <c r="BE178"/>
  <c r="BE153"/>
  <c r="BE163"/>
  <c r="BE172"/>
  <c r="BE173"/>
  <c r="BE180"/>
  <c r="BE141"/>
  <c r="BE143"/>
  <c r="BE147"/>
  <c r="BE174"/>
  <c r="BE176"/>
  <c r="BE185"/>
  <c r="BE131"/>
  <c r="BE137"/>
  <c r="BE145"/>
  <c r="BE158"/>
  <c r="BE160"/>
  <c r="BE162"/>
  <c r="BE168"/>
  <c r="BE188"/>
  <c r="BE190"/>
  <c i="14" r="J89"/>
  <c r="F125"/>
  <c r="BE152"/>
  <c r="BE164"/>
  <c r="BE171"/>
  <c r="BE181"/>
  <c r="BE199"/>
  <c r="BE220"/>
  <c r="BE227"/>
  <c r="BE231"/>
  <c r="J125"/>
  <c r="BE133"/>
  <c r="BE161"/>
  <c r="BE167"/>
  <c r="BE222"/>
  <c r="BE242"/>
  <c r="BE243"/>
  <c r="F91"/>
  <c r="BE131"/>
  <c r="BE140"/>
  <c r="BE142"/>
  <c r="BE153"/>
  <c r="BE157"/>
  <c r="BE162"/>
  <c r="BE176"/>
  <c r="BE179"/>
  <c r="BE211"/>
  <c r="BE215"/>
  <c r="BE233"/>
  <c r="BE237"/>
  <c r="BE249"/>
  <c r="BE132"/>
  <c r="BE137"/>
  <c r="BE178"/>
  <c r="BE226"/>
  <c r="BE244"/>
  <c r="BE245"/>
  <c r="BE247"/>
  <c r="J91"/>
  <c r="BE204"/>
  <c r="BE209"/>
  <c r="BE224"/>
  <c i="13" r="BK142"/>
  <c r="J142"/>
  <c r="J96"/>
  <c i="14" r="E118"/>
  <c r="BE134"/>
  <c r="BE144"/>
  <c r="BE165"/>
  <c r="BE166"/>
  <c r="BE180"/>
  <c r="BE186"/>
  <c r="BE201"/>
  <c r="BE202"/>
  <c r="BE207"/>
  <c r="BE229"/>
  <c r="BE240"/>
  <c r="BE173"/>
  <c r="BE185"/>
  <c r="BE190"/>
  <c r="BE192"/>
  <c r="BE194"/>
  <c r="BE200"/>
  <c r="BE203"/>
  <c r="BE208"/>
  <c r="BE218"/>
  <c r="BE223"/>
  <c r="BE235"/>
  <c r="BE138"/>
  <c r="BE147"/>
  <c r="BE155"/>
  <c r="BE182"/>
  <c r="BE188"/>
  <c r="BE136"/>
  <c r="BE141"/>
  <c r="BE143"/>
  <c r="BE158"/>
  <c r="BE160"/>
  <c r="BE183"/>
  <c r="BE187"/>
  <c r="BE197"/>
  <c r="BE206"/>
  <c r="BE221"/>
  <c r="BE145"/>
  <c r="BE150"/>
  <c r="BE151"/>
  <c r="BE213"/>
  <c r="BE139"/>
  <c r="BE149"/>
  <c r="BE159"/>
  <c r="BE169"/>
  <c r="BE225"/>
  <c i="13" r="BE173"/>
  <c r="BE182"/>
  <c r="BE191"/>
  <c r="BE208"/>
  <c r="BE219"/>
  <c r="BE228"/>
  <c r="BE249"/>
  <c r="BE290"/>
  <c r="BE298"/>
  <c r="BE300"/>
  <c r="BE305"/>
  <c r="BE318"/>
  <c i="12" r="J137"/>
  <c r="J100"/>
  <c i="13" r="J92"/>
  <c r="BE145"/>
  <c r="BE151"/>
  <c r="BE176"/>
  <c r="BE187"/>
  <c r="BE198"/>
  <c r="BE201"/>
  <c r="BE244"/>
  <c r="BE311"/>
  <c r="BE323"/>
  <c r="BE349"/>
  <c r="BE352"/>
  <c r="BE357"/>
  <c r="BE152"/>
  <c r="BE163"/>
  <c r="BE189"/>
  <c r="BE196"/>
  <c r="BE204"/>
  <c r="BE206"/>
  <c r="BE229"/>
  <c r="BE237"/>
  <c r="BE272"/>
  <c r="BE278"/>
  <c r="BE291"/>
  <c r="BE302"/>
  <c r="BE325"/>
  <c r="BE376"/>
  <c r="BE377"/>
  <c r="E85"/>
  <c r="F139"/>
  <c r="BE150"/>
  <c r="BE155"/>
  <c r="BE160"/>
  <c r="BE188"/>
  <c r="BE297"/>
  <c r="BE309"/>
  <c r="BE310"/>
  <c r="BE342"/>
  <c r="BE355"/>
  <c r="BE362"/>
  <c r="BE364"/>
  <c r="BE365"/>
  <c r="BE366"/>
  <c r="BE375"/>
  <c r="BE380"/>
  <c r="BE381"/>
  <c r="BE149"/>
  <c r="BE153"/>
  <c r="BE165"/>
  <c r="BE212"/>
  <c r="BE226"/>
  <c r="BE241"/>
  <c r="BE251"/>
  <c r="BE255"/>
  <c r="BE292"/>
  <c r="BE306"/>
  <c r="BE328"/>
  <c r="BE334"/>
  <c i="12" r="BK199"/>
  <c r="J199"/>
  <c r="J108"/>
  <c i="13" r="BE175"/>
  <c r="BE194"/>
  <c r="BE230"/>
  <c r="BE235"/>
  <c r="BE236"/>
  <c r="BE243"/>
  <c r="BE314"/>
  <c r="BE326"/>
  <c r="BE330"/>
  <c r="BE337"/>
  <c r="BE348"/>
  <c r="BE354"/>
  <c r="BE374"/>
  <c r="BE379"/>
  <c i="12" r="BK169"/>
  <c r="J169"/>
  <c r="J103"/>
  <c i="13" r="BE146"/>
  <c r="BE158"/>
  <c r="BE203"/>
  <c r="BE217"/>
  <c r="BE284"/>
  <c r="BE319"/>
  <c r="BE324"/>
  <c r="BE356"/>
  <c r="BE359"/>
  <c r="BE371"/>
  <c r="BE378"/>
  <c r="BE171"/>
  <c r="BE144"/>
  <c r="BE169"/>
  <c r="BE193"/>
  <c r="BE205"/>
  <c r="BE210"/>
  <c r="BE213"/>
  <c r="BE214"/>
  <c r="BE252"/>
  <c r="BE254"/>
  <c r="BE259"/>
  <c r="BE261"/>
  <c r="BE264"/>
  <c r="BE268"/>
  <c r="BE276"/>
  <c r="BE280"/>
  <c r="BE316"/>
  <c r="BE317"/>
  <c r="BE350"/>
  <c r="J89"/>
  <c r="BE148"/>
  <c r="BE157"/>
  <c r="BE162"/>
  <c r="BE166"/>
  <c r="BE186"/>
  <c r="BE199"/>
  <c r="BE220"/>
  <c r="BE221"/>
  <c r="BE257"/>
  <c r="BE263"/>
  <c r="BE296"/>
  <c r="BE304"/>
  <c r="BE307"/>
  <c r="BE321"/>
  <c r="BE322"/>
  <c r="BE332"/>
  <c r="BE339"/>
  <c r="BE351"/>
  <c r="BE353"/>
  <c r="BE361"/>
  <c r="BE363"/>
  <c r="BE147"/>
  <c r="BE179"/>
  <c r="BE184"/>
  <c r="BE197"/>
  <c r="BE223"/>
  <c r="BE233"/>
  <c r="BE246"/>
  <c r="BE247"/>
  <c r="BE265"/>
  <c r="BE308"/>
  <c r="BE312"/>
  <c r="BE313"/>
  <c r="BE320"/>
  <c r="BE373"/>
  <c r="BE181"/>
  <c r="BE183"/>
  <c r="BE195"/>
  <c r="BE239"/>
  <c r="BE270"/>
  <c r="BE274"/>
  <c r="BE282"/>
  <c r="BE287"/>
  <c r="BE293"/>
  <c r="BE295"/>
  <c r="BE367"/>
  <c r="BE368"/>
  <c r="BE369"/>
  <c i="12" r="BE153"/>
  <c r="BE172"/>
  <c r="BE189"/>
  <c r="BE208"/>
  <c r="BE210"/>
  <c r="BE225"/>
  <c r="BE231"/>
  <c r="BE233"/>
  <c r="F93"/>
  <c r="BE146"/>
  <c r="BE171"/>
  <c r="BE187"/>
  <c r="BE197"/>
  <c r="BE215"/>
  <c r="BE227"/>
  <c r="BE229"/>
  <c r="BE174"/>
  <c r="BE185"/>
  <c r="BE206"/>
  <c r="BE213"/>
  <c r="BE217"/>
  <c r="BE219"/>
  <c r="F94"/>
  <c r="BE141"/>
  <c r="BE144"/>
  <c r="BE184"/>
  <c r="BE194"/>
  <c r="BE205"/>
  <c r="BE214"/>
  <c r="BE220"/>
  <c r="BE228"/>
  <c i="11" r="J98"/>
  <c r="J122"/>
  <c r="J99"/>
  <c i="12" r="J91"/>
  <c r="J94"/>
  <c r="BE140"/>
  <c r="BE143"/>
  <c r="BE168"/>
  <c r="BE226"/>
  <c r="BE238"/>
  <c r="BE138"/>
  <c r="BE163"/>
  <c r="BE164"/>
  <c r="BE165"/>
  <c r="BE177"/>
  <c r="BE180"/>
  <c r="BE182"/>
  <c r="BE193"/>
  <c r="BE198"/>
  <c r="BE239"/>
  <c r="BE244"/>
  <c r="E123"/>
  <c r="BE145"/>
  <c r="BE159"/>
  <c r="BE190"/>
  <c r="BE203"/>
  <c r="BE209"/>
  <c r="BE235"/>
  <c r="BE237"/>
  <c r="BE243"/>
  <c r="J93"/>
  <c r="BE142"/>
  <c r="BE149"/>
  <c r="BE157"/>
  <c r="BE162"/>
  <c r="BE191"/>
  <c r="BE195"/>
  <c r="BE201"/>
  <c r="BE202"/>
  <c r="BE211"/>
  <c r="BE232"/>
  <c r="BE242"/>
  <c r="BE248"/>
  <c r="BE160"/>
  <c r="BE175"/>
  <c r="BE178"/>
  <c r="BE183"/>
  <c r="BE186"/>
  <c r="BE207"/>
  <c r="BE216"/>
  <c r="BE221"/>
  <c r="BE222"/>
  <c r="BE223"/>
  <c r="BE224"/>
  <c r="BE147"/>
  <c r="BE151"/>
  <c r="BE154"/>
  <c r="BE161"/>
  <c r="BE166"/>
  <c r="BE176"/>
  <c r="BE188"/>
  <c r="BE204"/>
  <c r="BE139"/>
  <c r="BE148"/>
  <c r="BE150"/>
  <c r="BE155"/>
  <c r="BE156"/>
  <c r="BE158"/>
  <c r="BE173"/>
  <c r="BE179"/>
  <c r="BE245"/>
  <c r="BE247"/>
  <c r="BE218"/>
  <c r="BE234"/>
  <c r="BE241"/>
  <c r="BE246"/>
  <c i="11" r="E85"/>
  <c r="J94"/>
  <c r="BE127"/>
  <c r="BE128"/>
  <c r="BE132"/>
  <c r="BE141"/>
  <c r="BE153"/>
  <c r="BE131"/>
  <c r="BE135"/>
  <c r="BE137"/>
  <c i="10" r="BK124"/>
  <c r="J124"/>
  <c i="11" r="BE140"/>
  <c r="BE144"/>
  <c r="BE151"/>
  <c r="BE152"/>
  <c r="J117"/>
  <c r="BE124"/>
  <c r="J115"/>
  <c r="BE126"/>
  <c r="BE133"/>
  <c r="BE136"/>
  <c r="BE146"/>
  <c r="F94"/>
  <c r="BE129"/>
  <c r="BE130"/>
  <c r="BE134"/>
  <c r="BE138"/>
  <c r="BE139"/>
  <c r="BE142"/>
  <c r="BE150"/>
  <c r="BE147"/>
  <c r="BE145"/>
  <c r="F93"/>
  <c r="BE125"/>
  <c r="BE143"/>
  <c r="BE148"/>
  <c r="BE123"/>
  <c r="BE149"/>
  <c i="9" r="BK124"/>
  <c r="J124"/>
  <c i="10" r="F94"/>
  <c r="BE129"/>
  <c r="BE131"/>
  <c r="BE132"/>
  <c r="BE150"/>
  <c r="BE151"/>
  <c r="E112"/>
  <c r="J120"/>
  <c r="BE133"/>
  <c r="BE136"/>
  <c r="J121"/>
  <c r="BE130"/>
  <c r="BE140"/>
  <c r="J118"/>
  <c r="BE134"/>
  <c r="BE148"/>
  <c r="BE126"/>
  <c r="BE141"/>
  <c r="BE146"/>
  <c r="F120"/>
  <c r="BE143"/>
  <c r="BE144"/>
  <c r="BE159"/>
  <c r="BE137"/>
  <c r="BE128"/>
  <c r="BE142"/>
  <c r="BE156"/>
  <c r="BE157"/>
  <c r="BE158"/>
  <c r="BE152"/>
  <c r="BE127"/>
  <c r="BE147"/>
  <c r="BE153"/>
  <c r="BE155"/>
  <c i="9" r="BE144"/>
  <c r="J118"/>
  <c r="BE133"/>
  <c r="BE137"/>
  <c r="BE158"/>
  <c r="BE163"/>
  <c r="BE173"/>
  <c r="F93"/>
  <c r="BE136"/>
  <c r="BE155"/>
  <c r="BE175"/>
  <c r="BE138"/>
  <c r="J121"/>
  <c r="BE128"/>
  <c r="BE130"/>
  <c r="BE147"/>
  <c r="BE150"/>
  <c r="BE151"/>
  <c r="BE165"/>
  <c r="BE174"/>
  <c r="BE156"/>
  <c r="BE168"/>
  <c r="E112"/>
  <c r="BE152"/>
  <c r="BE154"/>
  <c r="F94"/>
  <c r="BE161"/>
  <c i="8" r="J126"/>
  <c r="J99"/>
  <c i="9" r="J93"/>
  <c r="BE127"/>
  <c r="BE129"/>
  <c r="BE135"/>
  <c r="BE139"/>
  <c r="BE145"/>
  <c r="BE159"/>
  <c r="BE162"/>
  <c r="BE164"/>
  <c r="BE170"/>
  <c r="BE171"/>
  <c r="BE126"/>
  <c r="BE140"/>
  <c r="BE143"/>
  <c r="BE146"/>
  <c r="BE149"/>
  <c r="BE160"/>
  <c r="BE166"/>
  <c r="BE169"/>
  <c r="BE131"/>
  <c r="BE132"/>
  <c r="BE134"/>
  <c r="BE141"/>
  <c r="BE142"/>
  <c r="BE153"/>
  <c r="BE172"/>
  <c i="8" r="J93"/>
  <c r="F122"/>
  <c r="BE134"/>
  <c r="BE137"/>
  <c r="BE147"/>
  <c r="BE168"/>
  <c r="BE173"/>
  <c r="BE175"/>
  <c r="BE177"/>
  <c r="BE186"/>
  <c r="BE187"/>
  <c r="BE200"/>
  <c r="BE202"/>
  <c r="BE203"/>
  <c r="BE209"/>
  <c r="BE220"/>
  <c r="BE230"/>
  <c r="BE231"/>
  <c r="BE234"/>
  <c r="BE245"/>
  <c r="BE247"/>
  <c r="BE249"/>
  <c r="BE252"/>
  <c r="BE281"/>
  <c r="BE289"/>
  <c r="BE290"/>
  <c r="BE308"/>
  <c r="BE312"/>
  <c r="BE315"/>
  <c r="BE323"/>
  <c r="J94"/>
  <c r="BE140"/>
  <c r="BE141"/>
  <c r="BE152"/>
  <c r="BE156"/>
  <c r="BE161"/>
  <c r="BE179"/>
  <c r="BE184"/>
  <c r="BE185"/>
  <c r="BE219"/>
  <c r="BE238"/>
  <c r="BE271"/>
  <c r="BE285"/>
  <c r="BE287"/>
  <c r="BE304"/>
  <c r="BE305"/>
  <c r="BE318"/>
  <c r="BE322"/>
  <c r="BE324"/>
  <c r="BE336"/>
  <c r="E85"/>
  <c r="F121"/>
  <c r="BE136"/>
  <c r="BE149"/>
  <c r="BE150"/>
  <c r="BE176"/>
  <c r="BE181"/>
  <c r="BE206"/>
  <c r="BE216"/>
  <c r="BE218"/>
  <c r="BE243"/>
  <c r="BE254"/>
  <c r="BE255"/>
  <c r="BE265"/>
  <c r="BE272"/>
  <c r="BE276"/>
  <c r="BE278"/>
  <c r="BE297"/>
  <c r="BE325"/>
  <c r="BE330"/>
  <c r="BE332"/>
  <c r="BE337"/>
  <c r="BE223"/>
  <c r="BE242"/>
  <c r="BE257"/>
  <c r="BE293"/>
  <c r="BE298"/>
  <c r="BE299"/>
  <c r="BE300"/>
  <c r="BE333"/>
  <c r="BE334"/>
  <c r="BE335"/>
  <c r="BE319"/>
  <c r="BE328"/>
  <c r="BE329"/>
  <c r="BE340"/>
  <c r="BE342"/>
  <c r="BE343"/>
  <c i="7" r="J184"/>
  <c r="J107"/>
  <c i="8" r="J119"/>
  <c r="BE128"/>
  <c r="BE129"/>
  <c r="BE130"/>
  <c r="BE131"/>
  <c r="BE132"/>
  <c r="BE133"/>
  <c r="BE148"/>
  <c r="BE169"/>
  <c r="BE198"/>
  <c r="BE215"/>
  <c r="BE222"/>
  <c r="BE226"/>
  <c r="BE235"/>
  <c r="BE236"/>
  <c r="BE273"/>
  <c r="BE277"/>
  <c r="BE309"/>
  <c r="BE314"/>
  <c i="7" r="BK148"/>
  <c r="BK243"/>
  <c r="J243"/>
  <c r="J115"/>
  <c i="8" r="BE143"/>
  <c r="BE159"/>
  <c r="BE170"/>
  <c r="BE192"/>
  <c r="BE196"/>
  <c r="BE208"/>
  <c r="BE213"/>
  <c r="BE224"/>
  <c r="BE237"/>
  <c r="BE241"/>
  <c r="BE263"/>
  <c r="BE266"/>
  <c r="BE275"/>
  <c r="BE282"/>
  <c r="BE307"/>
  <c r="BE310"/>
  <c r="BE338"/>
  <c i="7" r="BK208"/>
  <c r="J208"/>
  <c r="J110"/>
  <c i="8" r="BE142"/>
  <c r="BE145"/>
  <c r="BE158"/>
  <c r="BE165"/>
  <c r="BE166"/>
  <c r="BE189"/>
  <c r="BE204"/>
  <c r="BE207"/>
  <c r="BE210"/>
  <c r="BE225"/>
  <c r="BE229"/>
  <c r="BE244"/>
  <c r="BE270"/>
  <c r="BE279"/>
  <c r="BE321"/>
  <c r="BE139"/>
  <c r="BE157"/>
  <c r="BE164"/>
  <c r="BE167"/>
  <c r="BE214"/>
  <c r="BE221"/>
  <c r="BE233"/>
  <c r="BE251"/>
  <c r="BE256"/>
  <c r="BE268"/>
  <c r="BE269"/>
  <c r="BE292"/>
  <c r="BE295"/>
  <c r="BE296"/>
  <c r="BE302"/>
  <c r="BE317"/>
  <c r="BE127"/>
  <c r="BE135"/>
  <c r="BE146"/>
  <c r="BE151"/>
  <c r="BE154"/>
  <c r="BE155"/>
  <c r="BE160"/>
  <c r="BE163"/>
  <c r="BE180"/>
  <c r="BE183"/>
  <c r="BE188"/>
  <c r="BE190"/>
  <c r="BE201"/>
  <c r="BE239"/>
  <c r="BE240"/>
  <c r="BE246"/>
  <c r="BE248"/>
  <c r="BE250"/>
  <c r="BE258"/>
  <c r="BE259"/>
  <c r="BE260"/>
  <c r="BE283"/>
  <c r="BE306"/>
  <c r="BE311"/>
  <c r="BE313"/>
  <c r="BE326"/>
  <c r="BE327"/>
  <c r="BE331"/>
  <c r="BE339"/>
  <c r="BE144"/>
  <c r="BE162"/>
  <c r="BE171"/>
  <c r="BE172"/>
  <c r="BE174"/>
  <c r="BE178"/>
  <c r="BE195"/>
  <c r="BE197"/>
  <c r="BE205"/>
  <c r="BE228"/>
  <c r="BE232"/>
  <c r="BE262"/>
  <c r="BE274"/>
  <c r="BE280"/>
  <c r="BE286"/>
  <c r="BE341"/>
  <c r="BE138"/>
  <c r="BE153"/>
  <c r="BE191"/>
  <c r="BE193"/>
  <c r="BE199"/>
  <c r="BE211"/>
  <c r="BE212"/>
  <c r="BE217"/>
  <c r="BE253"/>
  <c r="BE261"/>
  <c r="BE264"/>
  <c r="BE267"/>
  <c r="BE288"/>
  <c r="BE291"/>
  <c r="BE294"/>
  <c r="BE301"/>
  <c r="BE303"/>
  <c r="BE316"/>
  <c i="7" r="J91"/>
  <c r="F138"/>
  <c r="BE154"/>
  <c r="BE204"/>
  <c r="BE210"/>
  <c r="BE238"/>
  <c r="BE248"/>
  <c r="BE269"/>
  <c r="BE272"/>
  <c r="BE153"/>
  <c r="BE158"/>
  <c r="BE222"/>
  <c r="BE226"/>
  <c r="BE268"/>
  <c r="F137"/>
  <c r="BE174"/>
  <c r="BE179"/>
  <c r="BE185"/>
  <c r="BE202"/>
  <c r="BE241"/>
  <c r="BE257"/>
  <c r="BE266"/>
  <c r="BE270"/>
  <c r="BE281"/>
  <c r="BE283"/>
  <c r="BE145"/>
  <c r="BE155"/>
  <c r="BE220"/>
  <c r="BE224"/>
  <c r="BE227"/>
  <c r="BE245"/>
  <c r="BE263"/>
  <c r="BE265"/>
  <c r="E129"/>
  <c r="BE146"/>
  <c r="BE157"/>
  <c r="BE159"/>
  <c r="BE178"/>
  <c r="BE203"/>
  <c r="BE249"/>
  <c r="BE282"/>
  <c r="BE188"/>
  <c r="BE191"/>
  <c r="BE247"/>
  <c r="BE275"/>
  <c r="J137"/>
  <c r="BE192"/>
  <c r="BE199"/>
  <c r="BE201"/>
  <c r="BE206"/>
  <c r="BE213"/>
  <c r="BE230"/>
  <c r="BE235"/>
  <c r="BE240"/>
  <c r="BE254"/>
  <c r="BE259"/>
  <c r="BE274"/>
  <c r="BE279"/>
  <c r="BE280"/>
  <c r="BE147"/>
  <c r="BE150"/>
  <c r="BE152"/>
  <c r="BE161"/>
  <c r="BE205"/>
  <c r="BE214"/>
  <c r="BE217"/>
  <c r="BE218"/>
  <c r="BE232"/>
  <c r="BE233"/>
  <c r="BE252"/>
  <c r="BE258"/>
  <c r="BE267"/>
  <c r="BE273"/>
  <c r="J94"/>
  <c r="BE151"/>
  <c r="BE156"/>
  <c r="BE162"/>
  <c r="BE168"/>
  <c r="BE171"/>
  <c r="BE172"/>
  <c r="BE181"/>
  <c r="BE186"/>
  <c r="BE193"/>
  <c r="BE251"/>
  <c r="BE255"/>
  <c r="BE260"/>
  <c r="BE261"/>
  <c r="BE271"/>
  <c r="BE164"/>
  <c r="BE167"/>
  <c r="BE169"/>
  <c r="BE170"/>
  <c r="BE175"/>
  <c r="BE177"/>
  <c r="BE180"/>
  <c r="BE182"/>
  <c r="BE189"/>
  <c r="BE195"/>
  <c r="BE200"/>
  <c r="BE211"/>
  <c r="BE216"/>
  <c r="BE221"/>
  <c r="BE228"/>
  <c r="BE237"/>
  <c r="BE144"/>
  <c r="BE160"/>
  <c r="BE163"/>
  <c r="BE166"/>
  <c r="BE194"/>
  <c r="BE207"/>
  <c r="BE212"/>
  <c r="BE219"/>
  <c r="BE225"/>
  <c r="BE229"/>
  <c r="BE187"/>
  <c r="BE196"/>
  <c r="BE197"/>
  <c r="BE215"/>
  <c r="BE234"/>
  <c r="BE239"/>
  <c r="BE242"/>
  <c r="BE246"/>
  <c r="BE253"/>
  <c r="BE262"/>
  <c r="BE264"/>
  <c r="BE276"/>
  <c r="BE278"/>
  <c i="6" r="E115"/>
  <c r="F123"/>
  <c r="BE138"/>
  <c r="J94"/>
  <c r="F124"/>
  <c r="BE134"/>
  <c r="BE144"/>
  <c r="BE145"/>
  <c r="J91"/>
  <c r="BE131"/>
  <c r="BE132"/>
  <c r="BE135"/>
  <c r="BE150"/>
  <c r="BE152"/>
  <c r="BE153"/>
  <c r="BE155"/>
  <c r="BE156"/>
  <c r="BE140"/>
  <c r="BE143"/>
  <c i="5" r="BK128"/>
  <c r="J128"/>
  <c i="6" r="BE148"/>
  <c r="J93"/>
  <c r="BE136"/>
  <c r="BE151"/>
  <c r="BE139"/>
  <c r="BE141"/>
  <c r="BE146"/>
  <c r="BE147"/>
  <c r="BE154"/>
  <c i="1" r="BC100"/>
  <c i="5" r="F124"/>
  <c r="BE137"/>
  <c r="BE150"/>
  <c r="BE180"/>
  <c r="BE184"/>
  <c r="BE202"/>
  <c r="J93"/>
  <c r="BE154"/>
  <c r="BE169"/>
  <c r="BE187"/>
  <c r="BE193"/>
  <c r="BE195"/>
  <c r="BE211"/>
  <c r="BE222"/>
  <c r="BE223"/>
  <c r="BE236"/>
  <c r="BE159"/>
  <c r="BE164"/>
  <c r="BE173"/>
  <c r="BE183"/>
  <c r="BE186"/>
  <c r="BE189"/>
  <c r="BE197"/>
  <c r="BE201"/>
  <c r="BE214"/>
  <c r="BE220"/>
  <c r="BE224"/>
  <c r="BE233"/>
  <c r="BE235"/>
  <c r="BE255"/>
  <c r="BE160"/>
  <c r="BE161"/>
  <c r="BE167"/>
  <c r="BE192"/>
  <c r="BE200"/>
  <c r="BE253"/>
  <c r="F94"/>
  <c r="J125"/>
  <c r="BE152"/>
  <c r="BE196"/>
  <c r="BE242"/>
  <c r="BE244"/>
  <c r="BE251"/>
  <c r="BE213"/>
  <c r="BE218"/>
  <c r="BE228"/>
  <c r="BE232"/>
  <c r="BE250"/>
  <c r="BE149"/>
  <c r="BE158"/>
  <c r="BE181"/>
  <c r="BE191"/>
  <c r="BE206"/>
  <c r="BE212"/>
  <c r="BE240"/>
  <c i="4" r="J132"/>
  <c r="J100"/>
  <c i="5" r="BE142"/>
  <c r="BE177"/>
  <c r="BE208"/>
  <c r="BE216"/>
  <c r="BE219"/>
  <c r="BE239"/>
  <c r="J122"/>
  <c r="BE209"/>
  <c r="BE229"/>
  <c r="BE241"/>
  <c r="BE249"/>
  <c r="BE140"/>
  <c r="BE146"/>
  <c r="BE166"/>
  <c r="BE168"/>
  <c r="BE178"/>
  <c r="BE185"/>
  <c r="BE194"/>
  <c r="BE205"/>
  <c r="BE210"/>
  <c r="BE238"/>
  <c r="BE246"/>
  <c r="BE252"/>
  <c r="BE254"/>
  <c r="E85"/>
  <c r="BE130"/>
  <c r="BE131"/>
  <c r="BE132"/>
  <c r="BE163"/>
  <c r="BE170"/>
  <c r="BE175"/>
  <c r="BE190"/>
  <c r="BE204"/>
  <c r="BE207"/>
  <c r="BE215"/>
  <c r="BE225"/>
  <c r="BE227"/>
  <c r="BE231"/>
  <c r="BE245"/>
  <c r="BE247"/>
  <c r="BE256"/>
  <c r="BE134"/>
  <c r="BE135"/>
  <c r="BE138"/>
  <c r="BE144"/>
  <c r="BE148"/>
  <c r="BE155"/>
  <c r="BE157"/>
  <c r="BE162"/>
  <c r="BE171"/>
  <c r="BE182"/>
  <c r="BE199"/>
  <c r="BE203"/>
  <c r="BE217"/>
  <c r="BE237"/>
  <c r="BE248"/>
  <c i="4" r="F94"/>
  <c r="BE162"/>
  <c r="BE206"/>
  <c r="BE140"/>
  <c r="BE144"/>
  <c r="BE146"/>
  <c r="BE156"/>
  <c r="BE157"/>
  <c r="BE158"/>
  <c r="BE170"/>
  <c r="BE182"/>
  <c r="BE228"/>
  <c r="F93"/>
  <c r="BE138"/>
  <c r="BE159"/>
  <c r="BE164"/>
  <c r="BE171"/>
  <c r="BE180"/>
  <c r="BE194"/>
  <c r="BE197"/>
  <c r="BE200"/>
  <c r="BE207"/>
  <c r="E118"/>
  <c r="BE145"/>
  <c r="BE148"/>
  <c r="BE160"/>
  <c r="BE163"/>
  <c r="BE166"/>
  <c r="BE169"/>
  <c r="BE185"/>
  <c r="BE188"/>
  <c r="BE190"/>
  <c r="BE191"/>
  <c r="BE210"/>
  <c r="BE217"/>
  <c r="BE224"/>
  <c r="BE229"/>
  <c r="BE186"/>
  <c r="BE193"/>
  <c r="BE195"/>
  <c r="BE199"/>
  <c r="BE219"/>
  <c r="BE230"/>
  <c r="BE133"/>
  <c r="BE141"/>
  <c r="BE143"/>
  <c r="BE150"/>
  <c r="BE161"/>
  <c r="BE201"/>
  <c r="BE204"/>
  <c r="BE222"/>
  <c r="BE223"/>
  <c r="BE226"/>
  <c r="J91"/>
  <c r="J127"/>
  <c r="BE139"/>
  <c r="BE154"/>
  <c r="BE184"/>
  <c r="BE189"/>
  <c r="BE196"/>
  <c r="BE135"/>
  <c r="BE153"/>
  <c r="BE165"/>
  <c r="BE167"/>
  <c r="BE176"/>
  <c r="BE178"/>
  <c r="BE203"/>
  <c r="BE209"/>
  <c r="BE202"/>
  <c r="BE214"/>
  <c i="3" r="BK227"/>
  <c r="J227"/>
  <c r="J105"/>
  <c i="4" r="J126"/>
  <c r="BE136"/>
  <c r="BE137"/>
  <c r="BE142"/>
  <c r="BE172"/>
  <c r="BE174"/>
  <c r="BE175"/>
  <c r="BE179"/>
  <c r="BE187"/>
  <c r="BE205"/>
  <c r="BE211"/>
  <c r="BE218"/>
  <c r="BE227"/>
  <c r="BE152"/>
  <c r="BE155"/>
  <c r="BE192"/>
  <c r="BE208"/>
  <c r="BE212"/>
  <c r="BE215"/>
  <c r="BE216"/>
  <c r="BE220"/>
  <c r="BE221"/>
  <c i="2" r="J159"/>
  <c r="J100"/>
  <c r="BK3718"/>
  <c r="J3718"/>
  <c r="J133"/>
  <c i="3" r="J94"/>
  <c r="J128"/>
  <c r="BE137"/>
  <c r="BE147"/>
  <c r="BE171"/>
  <c r="BE176"/>
  <c r="BE181"/>
  <c r="BE187"/>
  <c r="BE188"/>
  <c r="BE208"/>
  <c r="BE211"/>
  <c r="BE214"/>
  <c r="BE235"/>
  <c r="BE237"/>
  <c r="BE243"/>
  <c r="BE248"/>
  <c r="BE253"/>
  <c r="BE269"/>
  <c r="BE273"/>
  <c r="BE274"/>
  <c r="BE279"/>
  <c r="BE281"/>
  <c r="BE282"/>
  <c r="BE295"/>
  <c r="BE298"/>
  <c r="BE303"/>
  <c r="BE315"/>
  <c r="BE320"/>
  <c r="BE324"/>
  <c r="BE327"/>
  <c r="F93"/>
  <c r="BE242"/>
  <c r="BE258"/>
  <c r="BE290"/>
  <c r="BE301"/>
  <c r="BE323"/>
  <c r="J91"/>
  <c r="BE139"/>
  <c r="BE146"/>
  <c r="BE192"/>
  <c r="BE210"/>
  <c r="BE216"/>
  <c r="BE329"/>
  <c r="BE330"/>
  <c i="2" r="BK1188"/>
  <c r="J1188"/>
  <c r="J109"/>
  <c i="3" r="BE138"/>
  <c r="BE148"/>
  <c r="BE165"/>
  <c r="BE177"/>
  <c r="BE182"/>
  <c r="BE183"/>
  <c r="BE186"/>
  <c r="BE189"/>
  <c r="BE194"/>
  <c r="BE201"/>
  <c r="BE213"/>
  <c r="BE224"/>
  <c r="BE239"/>
  <c r="BE256"/>
  <c r="BE262"/>
  <c r="BE264"/>
  <c r="BE266"/>
  <c r="BE271"/>
  <c r="BE275"/>
  <c r="BE283"/>
  <c r="BE287"/>
  <c r="BE292"/>
  <c r="BE302"/>
  <c r="BE305"/>
  <c r="BE313"/>
  <c r="BE332"/>
  <c r="BE140"/>
  <c r="BE144"/>
  <c r="BE198"/>
  <c r="BE206"/>
  <c r="BE231"/>
  <c r="BE251"/>
  <c r="BE254"/>
  <c r="BE255"/>
  <c r="BE263"/>
  <c r="BE265"/>
  <c r="BE280"/>
  <c r="BE317"/>
  <c r="BE331"/>
  <c r="F129"/>
  <c r="BE143"/>
  <c r="BE164"/>
  <c r="BE178"/>
  <c r="BE215"/>
  <c r="BE226"/>
  <c r="BE238"/>
  <c r="BE250"/>
  <c r="BE306"/>
  <c r="BE307"/>
  <c r="BE310"/>
  <c r="BE314"/>
  <c r="BE319"/>
  <c r="BE163"/>
  <c r="BE167"/>
  <c r="BE175"/>
  <c r="BE203"/>
  <c r="BE222"/>
  <c r="BE245"/>
  <c r="BE276"/>
  <c r="BE285"/>
  <c r="BE308"/>
  <c r="BE312"/>
  <c r="BE321"/>
  <c r="BE205"/>
  <c r="BE233"/>
  <c r="BE241"/>
  <c r="BE249"/>
  <c r="BE267"/>
  <c r="BE270"/>
  <c r="BE272"/>
  <c r="BE277"/>
  <c r="BE278"/>
  <c r="BE294"/>
  <c r="BE296"/>
  <c r="BE309"/>
  <c r="BE311"/>
  <c r="BE326"/>
  <c r="BE145"/>
  <c r="BE161"/>
  <c r="BE166"/>
  <c r="BE170"/>
  <c r="BE196"/>
  <c r="BE225"/>
  <c r="BE234"/>
  <c r="BE240"/>
  <c r="BE244"/>
  <c r="BE260"/>
  <c r="BE268"/>
  <c r="BE284"/>
  <c r="BE289"/>
  <c r="BE291"/>
  <c r="BE297"/>
  <c r="BE288"/>
  <c r="BE293"/>
  <c r="BE304"/>
  <c r="BE136"/>
  <c r="BE141"/>
  <c r="BE142"/>
  <c r="BE149"/>
  <c r="BE153"/>
  <c r="BE158"/>
  <c r="BE159"/>
  <c r="BE160"/>
  <c r="BE162"/>
  <c r="BE168"/>
  <c r="BE169"/>
  <c r="BE172"/>
  <c r="BE174"/>
  <c r="BE179"/>
  <c r="BE180"/>
  <c r="BE184"/>
  <c r="BE199"/>
  <c r="BE209"/>
  <c r="BE218"/>
  <c r="BE232"/>
  <c r="BE236"/>
  <c r="BE247"/>
  <c r="BE259"/>
  <c r="BE300"/>
  <c r="BE322"/>
  <c r="BE328"/>
  <c r="E85"/>
  <c r="BE212"/>
  <c r="BE219"/>
  <c r="BE229"/>
  <c r="BE230"/>
  <c r="BE246"/>
  <c r="BE252"/>
  <c r="BE257"/>
  <c r="BE299"/>
  <c r="BE316"/>
  <c i="2" r="J151"/>
  <c r="J154"/>
  <c r="BE177"/>
  <c r="BE191"/>
  <c r="BE220"/>
  <c r="BE268"/>
  <c r="BE385"/>
  <c r="BE397"/>
  <c r="BE448"/>
  <c r="BE490"/>
  <c r="BE570"/>
  <c r="BE662"/>
  <c r="BE682"/>
  <c r="BE695"/>
  <c r="BE712"/>
  <c r="BE718"/>
  <c r="BE728"/>
  <c r="BE735"/>
  <c r="BE748"/>
  <c r="BE806"/>
  <c r="BE831"/>
  <c r="BE847"/>
  <c r="BE865"/>
  <c r="BE952"/>
  <c r="BE975"/>
  <c r="BE1001"/>
  <c r="BE1054"/>
  <c r="BE1081"/>
  <c r="BE1095"/>
  <c r="BE1103"/>
  <c r="BE1108"/>
  <c r="BE1159"/>
  <c r="BE1175"/>
  <c r="BE1190"/>
  <c r="BE1274"/>
  <c r="BE1319"/>
  <c r="BE1375"/>
  <c r="BE1409"/>
  <c r="BE1420"/>
  <c r="BE1438"/>
  <c r="BE1469"/>
  <c r="BE1480"/>
  <c r="BE1530"/>
  <c r="BE1544"/>
  <c r="BE1607"/>
  <c r="BE1620"/>
  <c r="BE1661"/>
  <c r="BE1692"/>
  <c r="BE1734"/>
  <c r="BE1745"/>
  <c r="BE1788"/>
  <c r="BE1808"/>
  <c r="BE1824"/>
  <c r="BE1830"/>
  <c r="BE1866"/>
  <c r="BE1996"/>
  <c r="BE2052"/>
  <c r="BE2106"/>
  <c r="BE2121"/>
  <c r="BE2129"/>
  <c r="BE2169"/>
  <c r="BE2178"/>
  <c r="BE2187"/>
  <c r="BE2242"/>
  <c r="BE2274"/>
  <c r="BE2305"/>
  <c r="BE2333"/>
  <c r="BE2368"/>
  <c r="BE2604"/>
  <c r="BE2633"/>
  <c r="BE2781"/>
  <c r="BE2862"/>
  <c r="BE2884"/>
  <c r="BE2893"/>
  <c r="BE2943"/>
  <c r="BE2950"/>
  <c r="BE3010"/>
  <c r="BE3023"/>
  <c r="BE3103"/>
  <c r="BE3120"/>
  <c r="BE3162"/>
  <c r="BE3177"/>
  <c r="BE3260"/>
  <c r="BE3265"/>
  <c r="BE3272"/>
  <c r="BE3295"/>
  <c r="BE3303"/>
  <c r="BE3340"/>
  <c r="BE3344"/>
  <c r="BE3417"/>
  <c r="BE3451"/>
  <c r="BE3493"/>
  <c r="BE3504"/>
  <c r="BE3514"/>
  <c r="BE3728"/>
  <c i="1" r="BA96"/>
  <c i="2" r="BE160"/>
  <c r="BE184"/>
  <c r="BE207"/>
  <c r="BE248"/>
  <c r="BE279"/>
  <c r="BE291"/>
  <c r="BE344"/>
  <c r="BE367"/>
  <c r="BE402"/>
  <c r="BE507"/>
  <c r="BE519"/>
  <c r="BE636"/>
  <c r="BE658"/>
  <c r="BE673"/>
  <c r="BE824"/>
  <c r="BE852"/>
  <c r="BE870"/>
  <c r="BE900"/>
  <c r="BE924"/>
  <c r="BE1047"/>
  <c r="BE1070"/>
  <c r="BE1098"/>
  <c r="BE1101"/>
  <c r="BE1104"/>
  <c r="BE1151"/>
  <c r="BE1179"/>
  <c r="BE1250"/>
  <c r="BE1261"/>
  <c r="BE1288"/>
  <c r="BE1308"/>
  <c r="BE1321"/>
  <c r="BE1404"/>
  <c r="BE1415"/>
  <c r="BE1432"/>
  <c r="BE1445"/>
  <c r="BE1455"/>
  <c r="BE1525"/>
  <c r="BE1593"/>
  <c r="BE1641"/>
  <c r="BE1673"/>
  <c r="BE1699"/>
  <c r="BE1708"/>
  <c r="BE1725"/>
  <c r="BE1731"/>
  <c r="BE1775"/>
  <c r="BE1841"/>
  <c r="BE1846"/>
  <c r="BE1856"/>
  <c r="BE1863"/>
  <c r="BE1869"/>
  <c r="BE1877"/>
  <c r="BE1920"/>
  <c r="BE1961"/>
  <c r="BE2004"/>
  <c r="BE2097"/>
  <c r="BE2117"/>
  <c r="BE2133"/>
  <c r="BE2166"/>
  <c r="BE2172"/>
  <c r="BE2181"/>
  <c r="BE2184"/>
  <c r="BE2190"/>
  <c r="BE2215"/>
  <c r="BE2234"/>
  <c r="BE2269"/>
  <c r="BE2314"/>
  <c r="BE2463"/>
  <c r="BE2656"/>
  <c r="BE2685"/>
  <c r="BE2740"/>
  <c r="BE2769"/>
  <c r="BE2787"/>
  <c r="BE2791"/>
  <c r="BE2907"/>
  <c r="BE2988"/>
  <c r="BE3027"/>
  <c r="BE3035"/>
  <c r="BE3099"/>
  <c r="BE3158"/>
  <c r="BE3192"/>
  <c r="BE3268"/>
  <c r="BE3276"/>
  <c r="BE3283"/>
  <c r="BE3291"/>
  <c r="BE3310"/>
  <c r="BE3332"/>
  <c r="BE3362"/>
  <c r="BE3378"/>
  <c r="BE3382"/>
  <c r="BE3401"/>
  <c r="BE3405"/>
  <c r="BE3409"/>
  <c r="BE3429"/>
  <c r="BE3483"/>
  <c r="BE3635"/>
  <c r="BE3638"/>
  <c r="BE3707"/>
  <c i="1" r="AW96"/>
  <c i="2" r="F94"/>
  <c r="E145"/>
  <c r="BE164"/>
  <c r="BE233"/>
  <c r="BE264"/>
  <c r="BE301"/>
  <c r="BE349"/>
  <c r="BE488"/>
  <c r="BE505"/>
  <c r="BE517"/>
  <c r="BE539"/>
  <c r="BE592"/>
  <c r="BE710"/>
  <c r="BE714"/>
  <c r="BE725"/>
  <c r="BE739"/>
  <c r="BE759"/>
  <c r="BE868"/>
  <c r="BE875"/>
  <c r="BE891"/>
  <c r="BE972"/>
  <c r="BE988"/>
  <c r="BE997"/>
  <c r="BE1020"/>
  <c r="BE1029"/>
  <c r="BE1044"/>
  <c r="BE1050"/>
  <c r="BE1063"/>
  <c r="BE1074"/>
  <c r="BE1122"/>
  <c r="BE1145"/>
  <c r="BE1163"/>
  <c r="BE1177"/>
  <c r="BE1186"/>
  <c r="BE1231"/>
  <c r="BE1378"/>
  <c r="BE1391"/>
  <c r="BE1426"/>
  <c r="BE1435"/>
  <c r="BE1452"/>
  <c r="BE1466"/>
  <c r="BE1477"/>
  <c r="BE1495"/>
  <c r="BE1536"/>
  <c r="BE1580"/>
  <c r="BE1605"/>
  <c r="BE1638"/>
  <c r="BE1658"/>
  <c r="BE1664"/>
  <c r="BE1670"/>
  <c r="BE1676"/>
  <c r="BE1711"/>
  <c r="BE1722"/>
  <c r="BE1768"/>
  <c r="BE1782"/>
  <c r="BE1794"/>
  <c r="BE1805"/>
  <c r="BE1836"/>
  <c r="BE1850"/>
  <c r="BE1853"/>
  <c r="BE1889"/>
  <c r="BE1897"/>
  <c r="BE1904"/>
  <c r="BE1937"/>
  <c r="BE1956"/>
  <c r="BE1966"/>
  <c r="BE1982"/>
  <c r="BE2125"/>
  <c r="BE2140"/>
  <c r="BE2152"/>
  <c r="BE2208"/>
  <c r="BE2222"/>
  <c r="BE2292"/>
  <c r="BE2445"/>
  <c r="BE2490"/>
  <c r="BE2499"/>
  <c r="BE2541"/>
  <c r="BE2559"/>
  <c r="BE2580"/>
  <c r="BE2612"/>
  <c r="BE2630"/>
  <c r="BE2636"/>
  <c r="BE2680"/>
  <c r="BE2689"/>
  <c r="BE2725"/>
  <c r="BE2736"/>
  <c r="BE2744"/>
  <c r="BE2761"/>
  <c r="BE2795"/>
  <c r="BE2799"/>
  <c r="BE2845"/>
  <c r="BE2858"/>
  <c r="BE2870"/>
  <c r="BE2899"/>
  <c r="BE2916"/>
  <c r="BE2920"/>
  <c r="BE2924"/>
  <c r="BE2936"/>
  <c r="BE3016"/>
  <c r="BE3073"/>
  <c r="BE3137"/>
  <c r="BE3154"/>
  <c r="BE3280"/>
  <c r="BE3324"/>
  <c r="BE3374"/>
  <c r="BE3421"/>
  <c r="BE3425"/>
  <c r="BE3438"/>
  <c r="BE3448"/>
  <c r="BE3455"/>
  <c r="BE3475"/>
  <c r="BE3488"/>
  <c r="BE3510"/>
  <c r="BE3522"/>
  <c r="BE3527"/>
  <c r="BE3532"/>
  <c r="BE3535"/>
  <c r="BE3541"/>
  <c r="BE3546"/>
  <c r="BE3550"/>
  <c r="BE3710"/>
  <c r="BE173"/>
  <c r="BE181"/>
  <c r="BE195"/>
  <c r="BE336"/>
  <c r="BE370"/>
  <c r="BE388"/>
  <c r="BE541"/>
  <c r="BE622"/>
  <c r="BE647"/>
  <c r="BE660"/>
  <c r="BE706"/>
  <c r="BE722"/>
  <c r="BE731"/>
  <c r="BE822"/>
  <c r="BE888"/>
  <c r="BE943"/>
  <c r="BE954"/>
  <c r="BE992"/>
  <c r="BE1004"/>
  <c r="BE1040"/>
  <c r="BE1056"/>
  <c r="BE1067"/>
  <c r="BE1106"/>
  <c r="BE1112"/>
  <c r="BE1139"/>
  <c r="BE1148"/>
  <c r="BE1155"/>
  <c r="BE1201"/>
  <c r="BE1222"/>
  <c r="BE1240"/>
  <c r="BE1388"/>
  <c r="BE1401"/>
  <c r="BE1423"/>
  <c r="BE1461"/>
  <c r="BE1505"/>
  <c r="BE1519"/>
  <c r="BE1528"/>
  <c r="BE1533"/>
  <c r="BE1554"/>
  <c r="BE1582"/>
  <c r="BE1598"/>
  <c r="BE1609"/>
  <c r="BE1630"/>
  <c r="BE1644"/>
  <c r="BE1696"/>
  <c r="BE1705"/>
  <c r="BE1714"/>
  <c r="BE1728"/>
  <c r="BE1737"/>
  <c r="BE1753"/>
  <c r="BE1803"/>
  <c r="BE1817"/>
  <c r="BE1834"/>
  <c r="BE1873"/>
  <c r="BE1881"/>
  <c r="BE1893"/>
  <c r="BE1907"/>
  <c r="BE1933"/>
  <c r="BE1991"/>
  <c r="BE2001"/>
  <c r="BE2007"/>
  <c r="BE2013"/>
  <c r="BE2070"/>
  <c r="BE2109"/>
  <c r="BE2137"/>
  <c r="BE2148"/>
  <c r="BE2160"/>
  <c r="BE2163"/>
  <c r="BE2238"/>
  <c r="BE2246"/>
  <c r="BE2351"/>
  <c r="BE2374"/>
  <c r="BE2432"/>
  <c r="BE2481"/>
  <c r="BE2550"/>
  <c r="BE2568"/>
  <c r="BE2596"/>
  <c r="BE2620"/>
  <c r="BE2653"/>
  <c r="BE2665"/>
  <c r="BE2732"/>
  <c r="BE2757"/>
  <c r="BE2777"/>
  <c r="BE2828"/>
  <c r="BE2854"/>
  <c r="BE2866"/>
  <c r="BE2874"/>
  <c r="BE2877"/>
  <c r="BE3713"/>
  <c i="1" r="BB96"/>
  <c i="2" r="BE188"/>
  <c r="BE311"/>
  <c r="BE324"/>
  <c r="BE358"/>
  <c r="BE375"/>
  <c r="BE380"/>
  <c r="BE534"/>
  <c r="BE556"/>
  <c r="BE572"/>
  <c r="BE605"/>
  <c r="BE686"/>
  <c r="BE697"/>
  <c r="BE708"/>
  <c r="BE757"/>
  <c r="BE761"/>
  <c r="BE804"/>
  <c r="BE829"/>
  <c r="BE855"/>
  <c r="BE872"/>
  <c r="BE909"/>
  <c r="BE935"/>
  <c r="BE959"/>
  <c r="BE1015"/>
  <c r="BE1078"/>
  <c r="BE1084"/>
  <c r="BE1089"/>
  <c r="BE1093"/>
  <c r="BE1131"/>
  <c r="BE1142"/>
  <c r="BE1168"/>
  <c r="BE1183"/>
  <c r="BE1214"/>
  <c r="BE1243"/>
  <c r="BE1297"/>
  <c r="BE1332"/>
  <c r="BE1345"/>
  <c r="BE1355"/>
  <c r="BE1363"/>
  <c r="BE1417"/>
  <c r="BE1429"/>
  <c r="BE1458"/>
  <c r="BE1492"/>
  <c r="BE1511"/>
  <c r="BE1551"/>
  <c r="BE1568"/>
  <c r="BE1617"/>
  <c r="BE1667"/>
  <c r="BE1683"/>
  <c r="BE1689"/>
  <c r="BE1702"/>
  <c r="BE1760"/>
  <c r="BE1800"/>
  <c r="BE1810"/>
  <c r="BE1827"/>
  <c r="BE1832"/>
  <c r="BE1838"/>
  <c r="BE1859"/>
  <c r="BE1885"/>
  <c r="BE1901"/>
  <c r="BE1941"/>
  <c r="BE1950"/>
  <c r="BE1973"/>
  <c r="BE2010"/>
  <c r="BE2087"/>
  <c r="BE2175"/>
  <c r="BE2193"/>
  <c r="BE2324"/>
  <c r="BE2371"/>
  <c r="BE2415"/>
  <c r="BE2454"/>
  <c r="BE2524"/>
  <c r="BE2572"/>
  <c r="BE2588"/>
  <c r="BE2627"/>
  <c r="BE2671"/>
  <c r="BE2716"/>
  <c r="BE2748"/>
  <c r="BE2809"/>
  <c r="BE2835"/>
  <c r="BE2881"/>
  <c r="BE2910"/>
  <c r="BE2928"/>
  <c r="BE2932"/>
  <c r="BE2957"/>
  <c r="BE2966"/>
  <c r="BE2975"/>
  <c r="BE2979"/>
  <c r="BE3031"/>
  <c r="BE3070"/>
  <c r="BE3107"/>
  <c r="BE3116"/>
  <c r="BE3124"/>
  <c r="BE3128"/>
  <c r="BE3141"/>
  <c r="BE3145"/>
  <c r="BE3222"/>
  <c r="BE3251"/>
  <c r="BE3256"/>
  <c r="BE3263"/>
  <c r="BE3287"/>
  <c r="BE3299"/>
  <c r="BE3317"/>
  <c r="BE3328"/>
  <c r="BE3336"/>
  <c r="BE3351"/>
  <c r="BE3358"/>
  <c r="BE3366"/>
  <c r="BE3370"/>
  <c r="BE3385"/>
  <c r="BE3389"/>
  <c r="BE3393"/>
  <c r="BE3397"/>
  <c r="BE3413"/>
  <c r="BE3432"/>
  <c r="BE3435"/>
  <c r="BE3465"/>
  <c r="BE3478"/>
  <c r="BE3500"/>
  <c r="BE3507"/>
  <c r="BE3553"/>
  <c r="BE3600"/>
  <c r="BE3634"/>
  <c r="BE3644"/>
  <c r="BE3649"/>
  <c r="BE3652"/>
  <c r="BE3681"/>
  <c r="BE3685"/>
  <c r="BE3689"/>
  <c r="BE3692"/>
  <c r="BE3696"/>
  <c r="BE3699"/>
  <c r="BE3704"/>
  <c r="BE3716"/>
  <c r="BE3720"/>
  <c r="BE3724"/>
  <c i="1" r="BC96"/>
  <c r="BD96"/>
  <c i="3" r="F39"/>
  <c i="1" r="BD97"/>
  <c i="8" r="F37"/>
  <c i="1" r="BB102"/>
  <c i="12" r="F37"/>
  <c i="1" r="BB106"/>
  <c i="14" r="F35"/>
  <c i="1" r="BB108"/>
  <c i="16" r="F37"/>
  <c i="1" r="BD110"/>
  <c i="18" r="J34"/>
  <c i="1" r="AW112"/>
  <c i="19" r="F39"/>
  <c i="1" r="BD114"/>
  <c i="20" r="F37"/>
  <c i="1" r="BB115"/>
  <c i="22" r="F34"/>
  <c i="1" r="BA117"/>
  <c i="25" r="F34"/>
  <c i="1" r="BA120"/>
  <c i="28" r="J36"/>
  <c i="1" r="AW124"/>
  <c i="4" r="F38"/>
  <c i="1" r="BC98"/>
  <c i="6" r="F37"/>
  <c i="1" r="BB100"/>
  <c i="7" r="F37"/>
  <c i="1" r="BB101"/>
  <c i="10" r="F39"/>
  <c i="1" r="BD104"/>
  <c i="11" r="J36"/>
  <c i="1" r="AW105"/>
  <c i="14" r="J34"/>
  <c i="1" r="AW108"/>
  <c i="15" r="F35"/>
  <c i="1" r="BB109"/>
  <c i="18" r="F36"/>
  <c i="1" r="BC112"/>
  <c i="20" r="F38"/>
  <c i="1" r="BC115"/>
  <c i="21" r="F37"/>
  <c i="1" r="BD116"/>
  <c i="24" r="F35"/>
  <c i="1" r="BB119"/>
  <c i="24" r="F34"/>
  <c i="1" r="BA119"/>
  <c i="27" r="F34"/>
  <c i="1" r="BA122"/>
  <c i="29" r="F37"/>
  <c i="1" r="BB125"/>
  <c i="4" r="F39"/>
  <c i="1" r="BD98"/>
  <c i="5" r="F39"/>
  <c i="1" r="BD99"/>
  <c i="8" r="F36"/>
  <c i="1" r="BA102"/>
  <c i="12" r="J36"/>
  <c i="1" r="AW106"/>
  <c i="14" r="F34"/>
  <c i="1" r="BA108"/>
  <c i="15" r="J34"/>
  <c i="1" r="AW109"/>
  <c i="16" r="F35"/>
  <c i="1" r="BB110"/>
  <c i="18" r="F34"/>
  <c i="1" r="BA112"/>
  <c i="19" r="F38"/>
  <c i="1" r="BC114"/>
  <c i="20" r="F36"/>
  <c i="1" r="BA115"/>
  <c i="21" r="J34"/>
  <c i="1" r="AW116"/>
  <c i="23" r="F34"/>
  <c i="1" r="BA118"/>
  <c i="24" r="J34"/>
  <c i="1" r="AW119"/>
  <c i="26" r="F35"/>
  <c i="1" r="BB121"/>
  <c i="28" r="F36"/>
  <c i="1" r="BA124"/>
  <c i="30" r="J34"/>
  <c i="1" r="AW126"/>
  <c i="4" r="F37"/>
  <c i="1" r="BB98"/>
  <c i="5" r="J36"/>
  <c i="1" r="AW99"/>
  <c i="6" r="F36"/>
  <c i="1" r="BA100"/>
  <c i="8" r="F39"/>
  <c i="1" r="BD102"/>
  <c i="12" r="F39"/>
  <c i="1" r="BD106"/>
  <c i="15" r="F34"/>
  <c i="1" r="BA109"/>
  <c i="16" r="F34"/>
  <c i="1" r="BA110"/>
  <c i="18" r="F37"/>
  <c i="1" r="BD112"/>
  <c i="19" r="F37"/>
  <c i="1" r="BB114"/>
  <c i="21" r="F35"/>
  <c i="1" r="BB116"/>
  <c i="23" r="F37"/>
  <c i="1" r="BD118"/>
  <c i="25" r="F37"/>
  <c i="1" r="BD120"/>
  <c i="27" r="F35"/>
  <c i="1" r="BB122"/>
  <c i="29" r="F38"/>
  <c i="1" r="BC125"/>
  <c i="4" r="J36"/>
  <c i="1" r="AW98"/>
  <c i="5" r="F38"/>
  <c i="1" r="BC99"/>
  <c i="8" r="F38"/>
  <c i="1" r="BC102"/>
  <c i="13" r="F34"/>
  <c i="1" r="BA107"/>
  <c i="17" r="F37"/>
  <c i="1" r="BD111"/>
  <c i="23" r="J34"/>
  <c i="1" r="AW118"/>
  <c i="25" r="F36"/>
  <c i="1" r="BC120"/>
  <c i="27" r="F37"/>
  <c i="1" r="BD122"/>
  <c i="29" r="F39"/>
  <c i="1" r="BD125"/>
  <c i="3" r="F37"/>
  <c i="1" r="BB97"/>
  <c i="7" r="J36"/>
  <c i="1" r="AW101"/>
  <c i="10" r="F36"/>
  <c i="1" r="BA104"/>
  <c i="11" r="F38"/>
  <c i="1" r="BC105"/>
  <c i="13" r="F36"/>
  <c i="1" r="BC107"/>
  <c i="17" r="F35"/>
  <c i="1" r="BB111"/>
  <c i="22" r="F35"/>
  <c i="1" r="BB117"/>
  <c i="25" r="F35"/>
  <c i="1" r="BB120"/>
  <c i="27" r="F36"/>
  <c i="1" r="BC122"/>
  <c i="30" r="F36"/>
  <c i="1" r="BC126"/>
  <c i="3" r="F36"/>
  <c i="1" r="BA97"/>
  <c i="7" r="F39"/>
  <c i="1" r="BD101"/>
  <c i="9" r="F38"/>
  <c i="1" r="BC103"/>
  <c i="11" r="F39"/>
  <c i="1" r="BD105"/>
  <c i="13" r="F35"/>
  <c i="1" r="BB107"/>
  <c i="17" r="J34"/>
  <c i="1" r="AW111"/>
  <c i="22" r="F37"/>
  <c i="1" r="BD117"/>
  <c i="26" r="F34"/>
  <c i="1" r="BA121"/>
  <c i="29" r="F36"/>
  <c i="1" r="BA125"/>
  <c r="AS94"/>
  <c i="5" r="F36"/>
  <c i="1" r="BA99"/>
  <c i="6" r="F39"/>
  <c i="1" r="BD100"/>
  <c i="7" r="F36"/>
  <c i="1" r="BA101"/>
  <c i="9" r="F37"/>
  <c i="1" r="BB103"/>
  <c i="9" r="J32"/>
  <c i="10" r="J36"/>
  <c i="1" r="AW104"/>
  <c i="10" r="J32"/>
  <c i="12" r="F36"/>
  <c i="1" r="BA106"/>
  <c i="14" r="F36"/>
  <c i="1" r="BC108"/>
  <c i="15" r="F37"/>
  <c i="1" r="BD109"/>
  <c i="16" r="F36"/>
  <c i="1" r="BC110"/>
  <c i="19" r="F36"/>
  <c i="1" r="BA114"/>
  <c i="20" r="J36"/>
  <c i="1" r="AW115"/>
  <c i="21" r="F36"/>
  <c i="1" r="BC116"/>
  <c i="23" r="F36"/>
  <c i="1" r="BC118"/>
  <c i="24" r="F37"/>
  <c i="1" r="BD119"/>
  <c i="26" r="J34"/>
  <c i="1" r="AW121"/>
  <c i="28" r="F39"/>
  <c i="1" r="BD124"/>
  <c i="30" r="F34"/>
  <c i="1" r="BA126"/>
  <c i="11" r="J32"/>
  <c i="4" r="F36"/>
  <c i="1" r="BA98"/>
  <c i="5" r="F37"/>
  <c i="1" r="BB99"/>
  <c i="9" r="F36"/>
  <c i="1" r="BA103"/>
  <c i="9" r="J36"/>
  <c i="1" r="AW103"/>
  <c i="10" r="F38"/>
  <c i="1" r="BC104"/>
  <c i="11" r="F37"/>
  <c i="1" r="BB105"/>
  <c i="13" r="F37"/>
  <c i="1" r="BD107"/>
  <c i="17" r="F36"/>
  <c i="1" r="BC111"/>
  <c i="22" r="J34"/>
  <c i="1" r="AW117"/>
  <c i="24" r="J30"/>
  <c i="26" r="F36"/>
  <c i="1" r="BC121"/>
  <c i="29" r="J36"/>
  <c i="1" r="AW125"/>
  <c i="3" r="J36"/>
  <c i="1" r="AW97"/>
  <c i="6" r="J36"/>
  <c i="1" r="AW100"/>
  <c i="8" r="J36"/>
  <c i="1" r="AW102"/>
  <c i="12" r="F38"/>
  <c i="1" r="BC106"/>
  <c i="14" r="F37"/>
  <c i="1" r="BD108"/>
  <c i="15" r="F36"/>
  <c i="1" r="BC109"/>
  <c i="16" r="J34"/>
  <c i="1" r="AW110"/>
  <c i="18" r="F35"/>
  <c i="1" r="BB112"/>
  <c i="19" r="J36"/>
  <c i="1" r="AW114"/>
  <c i="20" r="F39"/>
  <c i="1" r="BD115"/>
  <c i="21" r="F34"/>
  <c i="1" r="BA116"/>
  <c i="23" r="F35"/>
  <c i="1" r="BB118"/>
  <c i="24" r="F36"/>
  <c i="1" r="BC119"/>
  <c i="26" r="F37"/>
  <c i="1" r="BD121"/>
  <c i="28" r="F37"/>
  <c i="1" r="BB124"/>
  <c i="30" r="F37"/>
  <c i="1" r="BD126"/>
  <c i="3" r="F38"/>
  <c i="1" r="BC97"/>
  <c i="5" r="J32"/>
  <c i="7" r="F38"/>
  <c i="1" r="BC101"/>
  <c i="9" r="F39"/>
  <c i="1" r="BD103"/>
  <c i="10" r="F37"/>
  <c i="1" r="BB104"/>
  <c i="11" r="F36"/>
  <c i="1" r="BA105"/>
  <c i="13" r="J34"/>
  <c i="1" r="AW107"/>
  <c i="15" r="J30"/>
  <c i="17" r="F34"/>
  <c i="1" r="BA111"/>
  <c i="22" r="F36"/>
  <c i="1" r="BC117"/>
  <c i="25" r="J34"/>
  <c i="1" r="AW120"/>
  <c i="27" r="J34"/>
  <c i="1" r="AW122"/>
  <c i="28" r="F38"/>
  <c i="1" r="BC124"/>
  <c i="30" r="F35"/>
  <c i="1" r="BB126"/>
  <c i="25" l="1" r="P122"/>
  <c i="1" r="AU120"/>
  <c i="12" r="R199"/>
  <c i="21" r="BK132"/>
  <c r="J132"/>
  <c r="J98"/>
  <c r="R123"/>
  <c i="7" r="R148"/>
  <c i="5" r="P128"/>
  <c i="1" r="AU99"/>
  <c i="13" r="P142"/>
  <c i="1" r="AU107"/>
  <c i="23" r="P142"/>
  <c r="P128"/>
  <c i="1" r="AU118"/>
  <c i="3" r="T227"/>
  <c r="T134"/>
  <c r="T133"/>
  <c r="T132"/>
  <c i="2" r="BK158"/>
  <c r="J158"/>
  <c r="J99"/>
  <c i="13" r="R142"/>
  <c i="17" r="T127"/>
  <c i="15" r="P122"/>
  <c r="P121"/>
  <c i="1" r="AU109"/>
  <c i="3" r="R134"/>
  <c r="R133"/>
  <c r="R132"/>
  <c r="P134"/>
  <c r="P133"/>
  <c r="P132"/>
  <c i="1" r="AU97"/>
  <c i="16" r="R132"/>
  <c r="R123"/>
  <c i="12" r="T136"/>
  <c i="23" r="R128"/>
  <c i="25" r="R122"/>
  <c i="21" r="T123"/>
  <c i="29" r="P127"/>
  <c r="P126"/>
  <c i="1" r="AU125"/>
  <c i="22" r="T126"/>
  <c r="T125"/>
  <c i="19" r="P126"/>
  <c r="P125"/>
  <c i="1" r="AU114"/>
  <c i="19" r="BK126"/>
  <c r="J126"/>
  <c r="J99"/>
  <c i="10" r="P124"/>
  <c i="1" r="AU104"/>
  <c i="12" r="T169"/>
  <c i="30" r="R124"/>
  <c r="R123"/>
  <c i="2" r="P1188"/>
  <c i="12" r="BK136"/>
  <c r="J136"/>
  <c r="J99"/>
  <c i="7" r="R208"/>
  <c i="12" r="T199"/>
  <c i="7" r="R183"/>
  <c i="2" r="T1188"/>
  <c i="8" r="T125"/>
  <c i="26" r="T128"/>
  <c r="T127"/>
  <c r="T126"/>
  <c i="29" r="T127"/>
  <c r="T126"/>
  <c i="27" r="P121"/>
  <c i="1" r="AU122"/>
  <c i="17" r="R152"/>
  <c i="21" r="P132"/>
  <c r="P123"/>
  <c i="1" r="AU116"/>
  <c i="16" r="T132"/>
  <c r="T123"/>
  <c i="28" r="R127"/>
  <c r="R126"/>
  <c i="17" r="P152"/>
  <c i="12" r="R169"/>
  <c i="7" r="BK183"/>
  <c r="J183"/>
  <c r="J106"/>
  <c i="10" r="T124"/>
  <c i="9" r="P124"/>
  <c i="1" r="AU103"/>
  <c i="27" r="T125"/>
  <c r="T121"/>
  <c i="28" r="T127"/>
  <c r="T126"/>
  <c i="17" r="T152"/>
  <c i="8" r="P125"/>
  <c i="1" r="AU102"/>
  <c i="7" r="T183"/>
  <c i="4" r="R131"/>
  <c r="R130"/>
  <c i="7" r="P208"/>
  <c i="27" r="R121"/>
  <c i="18" r="T123"/>
  <c r="T122"/>
  <c i="9" r="T124"/>
  <c i="25" r="T122"/>
  <c i="12" r="P169"/>
  <c r="P135"/>
  <c i="1" r="AU106"/>
  <c i="4" r="BK131"/>
  <c r="J131"/>
  <c r="J99"/>
  <c i="7" r="T148"/>
  <c r="T141"/>
  <c i="17" r="R127"/>
  <c r="R126"/>
  <c i="2" r="R1188"/>
  <c i="14" r="T129"/>
  <c r="T128"/>
  <c i="13" r="T142"/>
  <c i="2" r="T158"/>
  <c r="T157"/>
  <c i="20" r="R128"/>
  <c r="R127"/>
  <c i="5" r="R128"/>
  <c i="20" r="T128"/>
  <c r="T127"/>
  <c i="14" r="P129"/>
  <c r="P128"/>
  <c i="1" r="AU108"/>
  <c i="12" r="R136"/>
  <c r="R135"/>
  <c i="7" r="R243"/>
  <c i="23" r="T128"/>
  <c i="7" r="P243"/>
  <c i="8" r="R125"/>
  <c i="7" r="P148"/>
  <c r="P141"/>
  <c i="1" r="AU101"/>
  <c i="17" r="P127"/>
  <c r="P126"/>
  <c i="1" r="AU111"/>
  <c i="9" r="R124"/>
  <c i="4" r="P131"/>
  <c r="P130"/>
  <c i="1" r="AU98"/>
  <c i="27" r="BK125"/>
  <c r="J125"/>
  <c r="J98"/>
  <c i="2" r="R158"/>
  <c i="26" r="R128"/>
  <c r="R127"/>
  <c r="R126"/>
  <c i="8" r="BK125"/>
  <c r="J125"/>
  <c r="J98"/>
  <c i="2" r="P158"/>
  <c r="P157"/>
  <c i="1" r="AU96"/>
  <c i="18" r="R122"/>
  <c i="1" r="AG105"/>
  <c i="20" r="BK128"/>
  <c r="J128"/>
  <c r="J99"/>
  <c i="23" r="BK142"/>
  <c r="J142"/>
  <c r="J100"/>
  <c i="6" r="BK129"/>
  <c r="J129"/>
  <c r="J100"/>
  <c i="30" r="BK124"/>
  <c r="BK123"/>
  <c r="J123"/>
  <c r="J96"/>
  <c i="23" r="BK167"/>
  <c r="J167"/>
  <c r="J107"/>
  <c i="25" r="BK126"/>
  <c r="J126"/>
  <c r="J98"/>
  <c i="26" r="BK148"/>
  <c r="J148"/>
  <c r="J105"/>
  <c i="29" r="BK126"/>
  <c r="J126"/>
  <c r="J98"/>
  <c i="28" r="J127"/>
  <c r="J99"/>
  <c i="26" r="BK143"/>
  <c r="J143"/>
  <c r="J102"/>
  <c r="BK126"/>
  <c r="J126"/>
  <c r="J96"/>
  <c i="1" r="AG119"/>
  <c i="24" r="J96"/>
  <c i="23" r="BK128"/>
  <c r="J128"/>
  <c r="J96"/>
  <c i="22" r="J126"/>
  <c r="J97"/>
  <c i="18" r="J123"/>
  <c r="J97"/>
  <c i="17" r="BK126"/>
  <c r="J126"/>
  <c i="16" r="BK123"/>
  <c r="J123"/>
  <c i="1" r="AG109"/>
  <c i="15" r="J122"/>
  <c r="J97"/>
  <c r="J96"/>
  <c i="14" r="BK128"/>
  <c r="J128"/>
  <c r="J96"/>
  <c i="12" r="BK135"/>
  <c r="J135"/>
  <c r="J98"/>
  <c i="1" r="AG104"/>
  <c i="10" r="J98"/>
  <c i="1" r="AG103"/>
  <c i="9" r="J98"/>
  <c i="7" r="BK141"/>
  <c r="J141"/>
  <c r="J148"/>
  <c r="J101"/>
  <c i="1" r="AG99"/>
  <c i="5" r="J98"/>
  <c i="3" r="BK134"/>
  <c r="J134"/>
  <c r="J100"/>
  <c i="2" r="BK157"/>
  <c r="J157"/>
  <c i="6" r="J35"/>
  <c i="1" r="AV100"/>
  <c r="AT100"/>
  <c i="8" r="F35"/>
  <c i="1" r="AZ102"/>
  <c i="17" r="J30"/>
  <c i="1" r="AG111"/>
  <c i="18" r="F33"/>
  <c i="1" r="AZ112"/>
  <c r="BA113"/>
  <c r="AW113"/>
  <c i="24" r="F33"/>
  <c i="1" r="AZ119"/>
  <c i="27" r="J33"/>
  <c i="1" r="AV122"/>
  <c r="AT122"/>
  <c i="30" r="F33"/>
  <c i="1" r="AZ126"/>
  <c r="AU123"/>
  <c i="3" r="J35"/>
  <c i="1" r="AV97"/>
  <c r="AT97"/>
  <c i="12" r="F35"/>
  <c i="1" r="AZ106"/>
  <c i="16" r="J33"/>
  <c i="1" r="AV110"/>
  <c r="AT110"/>
  <c r="BD113"/>
  <c i="20" r="J35"/>
  <c i="1" r="AV115"/>
  <c r="AT115"/>
  <c i="24" r="J33"/>
  <c i="1" r="AV119"/>
  <c r="AT119"/>
  <c r="AN119"/>
  <c i="26" r="F33"/>
  <c i="1" r="AZ121"/>
  <c i="28" r="J32"/>
  <c i="1" r="AG124"/>
  <c r="BB123"/>
  <c r="AX123"/>
  <c i="2" r="J35"/>
  <c i="1" r="AV96"/>
  <c r="AT96"/>
  <c r="AU113"/>
  <c i="4" r="F35"/>
  <c i="1" r="AZ98"/>
  <c i="9" r="J35"/>
  <c i="1" r="AV103"/>
  <c r="AT103"/>
  <c r="AN103"/>
  <c i="11" r="J35"/>
  <c i="1" r="AV105"/>
  <c r="AT105"/>
  <c r="AN105"/>
  <c i="13" r="F33"/>
  <c i="1" r="AZ107"/>
  <c i="23" r="F33"/>
  <c i="1" r="AZ118"/>
  <c r="BC123"/>
  <c r="AY123"/>
  <c r="BA123"/>
  <c r="AW123"/>
  <c i="29" r="F35"/>
  <c i="1" r="AZ125"/>
  <c i="7" r="F35"/>
  <c i="1" r="AZ101"/>
  <c r="BC95"/>
  <c r="AY95"/>
  <c i="13" r="J30"/>
  <c i="1" r="AG107"/>
  <c i="15" r="J33"/>
  <c i="1" r="AV109"/>
  <c r="AT109"/>
  <c r="AN109"/>
  <c i="16" r="F33"/>
  <c i="1" r="AZ110"/>
  <c i="19" r="F35"/>
  <c i="1" r="AZ114"/>
  <c i="21" r="F33"/>
  <c i="1" r="AZ116"/>
  <c i="26" r="J33"/>
  <c i="1" r="AV121"/>
  <c r="AT121"/>
  <c i="29" r="J35"/>
  <c i="1" r="AV125"/>
  <c r="AT125"/>
  <c i="3" r="F35"/>
  <c i="1" r="AZ97"/>
  <c i="12" r="J35"/>
  <c i="1" r="AV106"/>
  <c r="AT106"/>
  <c i="17" r="F33"/>
  <c i="1" r="AZ111"/>
  <c i="22" r="F33"/>
  <c i="1" r="AZ117"/>
  <c i="7" r="J35"/>
  <c i="1" r="AV101"/>
  <c r="AT101"/>
  <c r="BA95"/>
  <c r="AW95"/>
  <c i="15" r="F33"/>
  <c i="1" r="AZ109"/>
  <c i="16" r="J30"/>
  <c i="1" r="AG110"/>
  <c i="17" r="J33"/>
  <c i="1" r="AV111"/>
  <c r="AT111"/>
  <c i="23" r="J33"/>
  <c i="1" r="AV118"/>
  <c r="AT118"/>
  <c r="BD123"/>
  <c i="4" r="J35"/>
  <c i="1" r="AV98"/>
  <c r="AT98"/>
  <c i="9" r="F35"/>
  <c i="1" r="AZ103"/>
  <c i="11" r="F35"/>
  <c i="1" r="AZ105"/>
  <c i="13" r="J33"/>
  <c i="1" r="AV107"/>
  <c r="AT107"/>
  <c i="22" r="J33"/>
  <c i="1" r="AV117"/>
  <c r="AT117"/>
  <c i="2" r="F35"/>
  <c i="1" r="AZ96"/>
  <c i="5" r="F35"/>
  <c i="1" r="AZ99"/>
  <c i="10" r="F35"/>
  <c i="1" r="AZ104"/>
  <c r="BD95"/>
  <c i="14" r="F33"/>
  <c i="1" r="AZ108"/>
  <c i="18" r="J30"/>
  <c i="1" r="AG112"/>
  <c r="BB113"/>
  <c r="AX113"/>
  <c r="BC113"/>
  <c r="AY113"/>
  <c i="21" r="J33"/>
  <c i="1" r="AV116"/>
  <c r="AT116"/>
  <c i="27" r="F33"/>
  <c i="1" r="AZ122"/>
  <c i="30" r="J33"/>
  <c i="1" r="AV126"/>
  <c r="AT126"/>
  <c i="6" r="F35"/>
  <c i="1" r="AZ100"/>
  <c i="7" r="J32"/>
  <c i="1" r="AG101"/>
  <c i="8" r="J35"/>
  <c i="1" r="AV102"/>
  <c r="AT102"/>
  <c i="18" r="J33"/>
  <c i="1" r="AV112"/>
  <c r="AT112"/>
  <c i="20" r="F35"/>
  <c i="1" r="AZ115"/>
  <c i="25" r="F33"/>
  <c i="1" r="AZ120"/>
  <c i="28" r="F35"/>
  <c i="1" r="AZ124"/>
  <c i="5" r="J35"/>
  <c i="1" r="AV99"/>
  <c r="AT99"/>
  <c r="AN99"/>
  <c i="10" r="J35"/>
  <c i="1" r="AV104"/>
  <c r="AT104"/>
  <c r="AN104"/>
  <c r="BB95"/>
  <c r="AX95"/>
  <c i="14" r="J33"/>
  <c i="1" r="AV108"/>
  <c r="AT108"/>
  <c i="19" r="J35"/>
  <c i="1" r="AV114"/>
  <c r="AT114"/>
  <c i="22" r="J30"/>
  <c i="1" r="AG117"/>
  <c i="25" r="J33"/>
  <c i="1" r="AV120"/>
  <c r="AT120"/>
  <c i="28" r="J35"/>
  <c i="1" r="AV124"/>
  <c r="AT124"/>
  <c i="2" r="J32"/>
  <c i="1" r="AG96"/>
  <c i="12" l="1" r="T135"/>
  <c i="2" r="R157"/>
  <c i="17" r="T126"/>
  <c i="7" r="R141"/>
  <c i="27" r="BK121"/>
  <c r="J121"/>
  <c r="J96"/>
  <c i="21" r="BK123"/>
  <c r="J123"/>
  <c r="J96"/>
  <c i="4" r="BK130"/>
  <c r="J130"/>
  <c r="J98"/>
  <c i="25" r="BK122"/>
  <c r="J122"/>
  <c i="19" r="BK125"/>
  <c r="J125"/>
  <c i="20" r="BK127"/>
  <c r="J127"/>
  <c i="6" r="BK128"/>
  <c r="J128"/>
  <c r="J99"/>
  <c i="30" r="J124"/>
  <c r="J97"/>
  <c i="1" r="AN124"/>
  <c i="28" r="J41"/>
  <c i="24" r="J39"/>
  <c i="1" r="AN117"/>
  <c i="22" r="J39"/>
  <c i="1" r="AN112"/>
  <c r="AN111"/>
  <c i="18" r="J39"/>
  <c i="17" r="J96"/>
  <c i="1" r="AN110"/>
  <c i="16" r="J96"/>
  <c i="17" r="J39"/>
  <c i="16" r="J39"/>
  <c i="15" r="J39"/>
  <c i="1" r="AN107"/>
  <c i="13" r="J39"/>
  <c i="11" r="J41"/>
  <c i="10" r="J41"/>
  <c i="9" r="J41"/>
  <c i="1" r="AN101"/>
  <c i="7" r="J98"/>
  <c r="J41"/>
  <c i="5" r="J41"/>
  <c i="3" r="BK133"/>
  <c r="J133"/>
  <c r="J99"/>
  <c i="1" r="AN96"/>
  <c i="2" r="J98"/>
  <c r="J41"/>
  <c i="30" r="J30"/>
  <c i="1" r="AG126"/>
  <c i="25" r="J30"/>
  <c i="1" r="AG120"/>
  <c i="19" r="J32"/>
  <c i="1" r="AG114"/>
  <c i="20" r="J32"/>
  <c i="1" r="AG115"/>
  <c i="8" r="J32"/>
  <c i="1" r="AG102"/>
  <c r="AU95"/>
  <c r="AU94"/>
  <c i="14" r="J30"/>
  <c i="1" r="AG108"/>
  <c r="AN108"/>
  <c r="AZ123"/>
  <c r="AV123"/>
  <c r="AT123"/>
  <c i="12" r="J32"/>
  <c i="1" r="AG106"/>
  <c r="AN106"/>
  <c i="23" r="J30"/>
  <c i="1" r="AG118"/>
  <c r="AN118"/>
  <c r="BA94"/>
  <c r="AW94"/>
  <c r="AK30"/>
  <c r="AZ113"/>
  <c r="AV113"/>
  <c r="AT113"/>
  <c r="BC94"/>
  <c r="W32"/>
  <c i="29" r="J32"/>
  <c i="1" r="AG125"/>
  <c r="AG123"/>
  <c r="BB94"/>
  <c r="W31"/>
  <c r="BD94"/>
  <c r="W33"/>
  <c i="26" r="J30"/>
  <c i="1" r="AG121"/>
  <c r="AN121"/>
  <c r="AZ95"/>
  <c r="AV95"/>
  <c r="AT95"/>
  <c i="8" l="1" r="J41"/>
  <c i="25" r="J39"/>
  <c i="19" r="J41"/>
  <c i="30" r="J39"/>
  <c i="20" r="J41"/>
  <c i="25" r="J96"/>
  <c i="6" r="BK127"/>
  <c r="J127"/>
  <c i="20" r="J98"/>
  <c i="19" r="J98"/>
  <c i="1" r="AN123"/>
  <c i="29" r="J41"/>
  <c i="1" r="AN125"/>
  <c i="26" r="J39"/>
  <c i="23" r="J39"/>
  <c i="14" r="J39"/>
  <c i="12" r="J41"/>
  <c i="3" r="BK132"/>
  <c r="J132"/>
  <c r="J98"/>
  <c i="1" r="AN115"/>
  <c r="AN126"/>
  <c r="AN102"/>
  <c r="AN114"/>
  <c r="AN120"/>
  <c i="4" r="J32"/>
  <c i="1" r="AG98"/>
  <c r="AN98"/>
  <c i="21" r="J30"/>
  <c i="1" r="AG116"/>
  <c r="AN116"/>
  <c i="6" r="J32"/>
  <c i="1" r="AG100"/>
  <c r="AN100"/>
  <c r="W30"/>
  <c i="27" r="J30"/>
  <c i="1" r="AG122"/>
  <c r="AN122"/>
  <c r="AG113"/>
  <c r="AX94"/>
  <c r="AZ94"/>
  <c r="AV94"/>
  <c r="AK29"/>
  <c r="AY94"/>
  <c i="6" l="1" r="J41"/>
  <c i="21" r="J39"/>
  <c i="4" r="J41"/>
  <c i="6" r="J98"/>
  <c i="27" r="J39"/>
  <c i="1" r="AN113"/>
  <c i="3" r="J32"/>
  <c i="1" r="AG97"/>
  <c r="AN97"/>
  <c r="AT94"/>
  <c r="W29"/>
  <c i="3" l="1" r="J41"/>
  <c i="1" r="AG95"/>
  <c r="AG94"/>
  <c r="AK26"/>
  <c r="AK35"/>
  <c l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<sst xmlns="http://schemas.openxmlformats.org/spreadsheetml/2006/main">
  <si>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</si>
  <si>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</si>
  <si>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</si>
  <si>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</si>
  <si>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</si>
  <si>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</si>
  <si>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</si>
  <si>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</si>
  <si>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</si>
  <si>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</si>
  <si>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</si>
  <si>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</si>
  <si>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</si>
  <si>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</si>
  <si>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</si>
  <si>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</si>
  <si>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</si>
  <si>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</si>
  <si>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</si>
  <si>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</si>
  <si>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</si>
  <si>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</si>
  <si>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</si>
  <si>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</si>
  <si>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</si>
  <si>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</si>
  <si>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</si>
  <si>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</si>
  <si>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</si>
  <si>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</si>
  <si>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</si>
  <si>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</si>
  <si>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</si>
  <si>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</si>
  <si>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</si>
  <si>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</si>
  <si>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</si>
  <si>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</si>
  <si>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</si>
  <si>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</si>
  <si>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</si>
  <si>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</si>
  <si>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</si>
  <si>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</si>
  <si>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</si>
  <si>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</si>
  <si>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</si>
  <si>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</si>
  <si>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</si>
  <si>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</si>
  <si>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</si>
  <si>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</si>
  <si>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</si>
  <si>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</si>
  <si>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</si>
  <si>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</si>
  <si>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</si>
  <si>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</si>
  <si>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</si>
  <si>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</si>
  <si>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</si>
  <si>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</si>
  <si>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</si>
  <si>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</si>
  <si>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</si>
  <si>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</si>
  <si>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</si>
  <si>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</si>
  <si>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</si>
  <si>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</si>
  <si>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</si>
  <si>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</si>
  <si>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</si>
  <si>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</si>
  <si>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</si>
  <si>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</si>
  <si>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</si>
  <si>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</si>
  <si>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</si>
  <si>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</si>
  <si>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</si>
  <si>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</si>
  <si>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</si>
  <si>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</si>
  <si>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</si>
  <si>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</si>
  <si>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</si>
  <si>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</si>
  <si>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</si>
  <si>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</si>
  <si>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</si>
  <si>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</si>
  <si>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</si>
  <si>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</si>
  <si>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</si>
  <si>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</si>
  <si>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</si>
  <si>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</si>
  <si>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</si>
  <si>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</si>
  <si>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</si>
  <si>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</si>
  <si>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</si>
  <si>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</si>
  <si>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</si>
  <si>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</si>
  <si>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</si>
  <si>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</si>
  <si>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</si>
  <si>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</si>
  <si>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</si>
  <si>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</si>
  <si>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</si>
  <si>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</si>
  <si>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</si>
  <si>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</si>
  <si>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</si>
  <si>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</si>
  <si>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</si>
  <si>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</si>
  <si>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</si>
  <si>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</si>
  <si>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</si>
  <si>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</si>
  <si>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</si>
  <si>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</si>
  <si>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</si>
  <si>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</si>
  <si>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</si>
  <si>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</si>
  <si>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</si>
  <si>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</si>
  <si>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</si>
  <si>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</si>
  <si>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</si>
  <si>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</si>
  <si>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</si>
  <si>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</si>
  <si>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</si>
  <si>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</si>
  <si>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</si>
  <si>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</si>
  <si>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</si>
  <si>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</si>
  <si>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</si>
  <si>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</si>
  <si>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</si>
  <si>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</si>
  <si>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</si>
  <si>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</si>
  <si>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</si>
  <si>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</si>
  <si>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</si>
  <si>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</si>
  <si>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</si>
  <si>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</si>
  <si>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</si>
  <si>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</si>
  <si>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</si>
  <si>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</si>
  <si>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</si>
  <si>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</si>
  <si>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</si>
  <si>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</si>
  <si>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</si>
  <si>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</si>
  <si>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</si>
  <si>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</si>
  <si>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</si>
  <si>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</si>
  <si>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</si>
  <si>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</si>
  <si>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</si>
  <si>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</si>
  <si>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</si>
  <si>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</si>
  <si>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</si>
  <si>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</si>
  <si>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</si>
  <si>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</si>
  <si>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</si>
  <si>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</si>
  <si>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</si>
  <si>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</si>
  <si>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</si>
  <si>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</si>
  <si>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</si>
  <si>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</si>
  <si>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</si>
  <si>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</si>
  <si>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</si>
  <si>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</si>
  <si>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</si>
  <si>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</si>
  <si>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</si>
  <si>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</si>
  <si>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</si>
  <si>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</si>
  <si>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</si>
  <si>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</si>
  <si>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</si>
  <si>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</si>
  <si>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</si>
  <si>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</si>
  <si>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</si>
  <si>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</si>
  <si>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</si>
  <si>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</si>
  <si>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</si>
  <si>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</si>
  <si>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</si>
  <si>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</si>
  <si>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</si>
  <si>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</si>
  <si>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</si>
  <si>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</si>
  <si>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</si>
  <si>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</si>
  <si>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</si>
  <si>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</si>
  <si>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</si>
  <si>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</si>
  <si>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</si>
  <si>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</si>
  <si>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</si>
  <si>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</si>
  <si>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</si>
  <si>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</si>
  <si>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</si>
  <si>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</si>
  <si>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</si>
  <si>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</si>
  <si>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</si>
  <si>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</si>
  <si>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</si>
  <si>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</si>
  <si>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</si>
  <si>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</si>
  <si>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</si>
  <si>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</si>
  <si>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</si>
  <si>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</si>
  <si>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</si>
  <si>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</si>
  <si>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</si>
  <si>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</si>
  <si>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</si>
  <si>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</si>
  <si>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</si>
  <si>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</si>
  <si>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</si>
  <si>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</si>
  <si>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</si>
  <si>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</si>
  <si>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</si>
  <si>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</si>
  <si>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</si>
  <si>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</si>
  <si>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</si>
  <si>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</si>
  <si>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</si>
  <si>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</si>
  <si>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</si>
  <si>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</si>
  <si>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</si>
  <si>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</si>
  <si>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</si>
  <si>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</si>
  <si>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</si>
  <si>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</si>
  <si>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</si>
  <si>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</si>
  <si>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</si>
  <si>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</si>
  <si>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</si>
  <si>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</si>
  <si>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</si>
  <si>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</si>
  <si>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</si>
  <si>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</si>
  <si>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</si>
  <si>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</si>
  <si>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</si>
  <si>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</si>
  <si>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</si>
  <si>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</si>
  <si>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</si>
  <si>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</si>
  <si>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</si>
  <si>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</si>
  <si>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</si>
  <si>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</si>
  <si>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</si>
  <si>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</si>
  <si>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</si>
  <si>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</si>
  <si>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</si>
  <si>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</si>
  <si>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</si>
  <si>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</si>
  <si>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</si>
  <si>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</si>
  <si>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</si>
  <si>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</si>
  <si>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</si>
  <si>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</si>
  <si>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</si>
  <si>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</si>
  <si>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</si>
  <si>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</si>
  <si>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</si>
  <si>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</si>
  <si>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</si>
  <si>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</si>
  <si>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</si>
  <si>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</si>
  <si>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</si>
  <si>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</si>
  <si>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</si>
  <si>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</si>
  <si>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</si>
  <si>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</si>
  <si>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</si>
  <si>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</si>
  <si>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</si>
  <si>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</si>
  <si>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</si>
  <si>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</si>
  <si>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</si>
  <si>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</si>
  <si>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</si>
  <si>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</si>
  <si>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</si>
  <si>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</si>
  <si>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</si>
  <si>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</si>
  <si>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</si>
  <si>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</si>
  <si>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</si>
  <si>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</si>
  <si>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</si>
  <si>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</si>
  <si>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</si>
  <si>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</si>
  <si>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</si>
  <si>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</si>
  <si>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</si>
  <si>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</si>
  <si>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</si>
  <si>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</si>
  <si>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</si>
  <si>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</si>
  <si>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</si>
  <si>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</si>
  <si>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</si>
  <si>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</si>
  <si>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</si>
  <si>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</si>
  <si>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</si>
  <si>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</si>
  <si>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</si>
  <si>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</si>
  <si>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</si>
  <si>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</si>
  <si>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</si>
  <si>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</si>
  <si>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</si>
  <si>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</si>
  <si>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</si>
  <si>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</si>
  <si>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</si>
  <si>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</si>
  <si>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</si>
  <si>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</si>
  <si>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</si>
  <si>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</si>
  <si>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</si>
  <si>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</si>
  <si>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</si>
  <si>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</si>
  <si>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</si>
  <si>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</si>
  <si>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</si>
  <si>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</si>
  <si>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</si>
  <si>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</si>
  <si>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</si>
  <si>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</si>
  <si>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</si>
  <si>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</si>
  <si>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</si>
  <si>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</si>
  <si>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</si>
  <si>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</si>
  <si>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</si>
  <si>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</si>
  <si>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</si>
  <si>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</si>
  <si>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</si>
  <si>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</si>
  <si>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</si>
  <si>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</si>
  <si>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</si>
  <si>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</si>
  <si>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</si>
  <si>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</si>
  <si>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</si>
  <si>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</si>
  <si>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</si>
  <si>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</si>
  <si>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</si>
  <si>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</si>
  <si>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</si>
  <si>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</si>
  <si>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</si>
  <si>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</si>
  <si>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</si>
  <si>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</si>
  <si>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</si>
  <si>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</si>
  <si>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</si>
  <si>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</si>
  <si>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</si>
  <si>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</si>
  <si>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</si>
  <si>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</si>
  <si>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</si>
  <si>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</si>
  <si>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</si>
  <si>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</si>
  <si>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</si>
  <si>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</si>
  <si>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</si>
  <si>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</si>
  <si>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</si>
  <si>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</si>
  <si>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</si>
  <si>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</si>
  <si>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</si>
  <si>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</si>
  <si>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</si>
  <si>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</si>
  <si>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</si>
  <si>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</si>
  <si>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</si>
  <si>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</si>
  <si>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</si>
  <si>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</si>
  <si>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</si>
  <si>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</si>
  <si>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</si>
  <si>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</si>
  <si>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</si>
  <si>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</si>
  <si>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</si>
  <si>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</si>
  <si>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</si>
  <si>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</si>
  <si>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</si>
  <si>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</si>
  <si>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</si>
  <si>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</si>
  <si>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</si>
  <si>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</si>
  <si>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</si>
  <si>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</si>
  <si>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</si>
  <si>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</si>
  <si>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</si>
  <si>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</si>
  <si>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</si>
  <si>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</si>
  <si>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</si>
  <si>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</si>
  <si>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</si>
  <si>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</si>
  <si>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</si>
  <si>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</si>
  <si>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</si>
  <si>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</si>
  <si>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</si>
  <si>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</si>
  <si>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</si>
  <si>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</si>
  <si>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</si>
  <si>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</si>
  <si>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</si>
  <si>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</si>
  <si>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</si>
  <si>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</si>
  <si>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</si>
  <si>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</si>
  <si>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</si>
  <si>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</si>
  <si>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</si>
  <si>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</si>
  <si>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</si>
  <si>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</si>
  <si>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</si>
  <si>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</si>
  <si>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</si>
  <si>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</si>
  <si>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</si>
  <si>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</si>
  <si>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</si>
  <si>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</si>
  <si>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</si>
  <si>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</si>
  <si>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</si>
  <si>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</si>
  <si>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</si>
  <si>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</si>
  <si>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</si>
  <si>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</si>
  <si>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</si>
  <si>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</si>
  <si>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</si>
  <si>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</si>
  <si>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</si>
  <si>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</si>
  <si>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</si>
  <si>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</si>
  <si>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</si>
  <si>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</si>
  <si>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</si>
  <si>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</si>
  <si>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</si>
  <si>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</si>
  <si>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</si>
  <si>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</si>
  <si>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</si>
  <si>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</si>
  <si>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</si>
  <si>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</si>
  <si>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</si>
  <si>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</si>
  <si>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</si>
  <si>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</si>
  <si>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</si>
  <si>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</si>
  <si>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</si>
  <si>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</si>
  <si>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</si>
  <si>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</si>
  <si>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</si>
  <si>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</si>
  <si>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</si>
  <si>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</si>
  <si>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</si>
  <si>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</si>
  <si>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</si>
  <si>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</si>
  <si>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</si>
  <si>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</si>
  <si>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</si>
  <si>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</si>
  <si>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</si>
  <si>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</si>
  <si>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</si>
  <si>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</si>
  <si>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</si>
  <si>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</si>
  <si>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</si>
  <si>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</si>
  <si>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</si>
  <si>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</si>
  <si>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</si>
  <si>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</si>
  <si>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</si>
  <si>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</si>
  <si>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</si>
  <si>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</si>
  <si>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</si>
  <si>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</si>
  <si>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</si>
  <si>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</si>
  <si>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</si>
  <si>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</si>
  <si>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</si>
  <si>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</si>
  <si>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</si>
  <si>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</si>
  <si>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</si>
  <si>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</si>
  <si>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</si>
  <si>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</si>
  <si>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</si>
  <si>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</si>
  <si>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</si>
  <si>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</si>
  <si>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</si>
  <si>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</si>
  <si>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</si>
  <si>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</si>
  <si>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</si>
  <si>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</si>
  <si>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</si>
  <si>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</si>
  <si>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</si>
  <si>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</si>
  <si>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</si>
  <si>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</si>
  <si>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</si>
  <si>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</si>
  <si>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</si>
  <si>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</si>
  <si>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</si>
  <si>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</si>
  <si>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</si>
  <si>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</si>
  <si>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</si>
  <si>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</si>
  <si>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</si>
  <si>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</si>
  <si>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</si>
  <si>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</si>
  <si>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</si>
  <si>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</si>
  <si>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</si>
  <si>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</si>
  <si>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</si>
  <si>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</si>
  <si>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</si>
  <si>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</si>
  <si>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</si>
  <si>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</si>
  <si>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</si>
  <si>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</si>
  <si>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</si>
  <si>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</si>
  <si>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</si>
  <si>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</si>
  <si>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</si>
  <si>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</si>
  <si>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</si>
  <si>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</si>
  <si>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</si>
  <si>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</si>
  <si>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</si>
  <si>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</si>
  <si>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</si>
  <si>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</si>
  <si>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</si>
  <si>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</si>
  <si>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</si>
  <si>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</si>
  <si>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</si>
  <si>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</si>
  <si>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</si>
  <si>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</si>
  <si>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</si>
  <si>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</si>
  <si>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</si>
  <si>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</si>
  <si>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</si>
  <si>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</si>
  <si>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</si>
  <si>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</si>
  <si>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</si>
  <si>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</si>
  <si>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</si>
  <si>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</si>
  <si>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</si>
  <si>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</si>
  <si>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</si>
  <si>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</si>
  <si>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</si>
  <si>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</si>
  <si>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</si>
  <si>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</si>
  <si>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</si>
  <si>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</si>
  <si>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</si>
  <si>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</si>
  <si>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</si>
  <si>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</si>
  <si>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</si>
  <si>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</si>
  <si>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</si>
  <si>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</si>
  <si>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</si>
  <si>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</si>
  <si>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</si>
  <si>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</si>
  <si>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</si>
  <si>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</si>
  <si>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</si>
  <si>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</si>
  <si>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</si>
  <si>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</si>
  <si>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</si>
  <si>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</si>
  <si>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</si>
  <si>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</si>
  <si>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</si>
  <si>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</si>
  <si>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</si>
  <si>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</si>
  <si>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</si>
  <si>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</si>
  <si>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</si>
  <si>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</si>
  <si>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</si>
  <si>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</si>
  <si>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</si>
  <si>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</si>
  <si>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</si>
  <si>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</si>
  <si>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</si>
  <si>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</si>
  <si>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</si>
  <si>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</si>
  <si>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</si>
  <si>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</si>
  <si>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</si>
  <si>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</si>
  <si>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</si>
  <si>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</si>
  <si>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</si>
  <si>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</si>
  <si>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</si>
  <si>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</si>
  <si>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</si>
  <si>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</si>
  <si>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</si>
  <si>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</si>
  <si>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</si>
  <si>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</si>
  <si>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</si>
  <si>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</si>
  <si>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</si>
  <si>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</si>
  <si>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</si>
  <si>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</si>
  <si>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</si>
  <si>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</si>
  <si>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</si>
  <si>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</si>
  <si>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</si>
  <si>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</si>
  <si>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</si>
  <si>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</si>
  <si>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</si>
  <si>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</si>
  <si>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</si>
  <si>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</si>
  <si>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</si>
  <si>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</si>
  <si>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</si>
  <si>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</si>
  <si>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</si>
  <si>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</si>
  <si>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</si>
  <si>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</si>
  <si>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</si>
  <si>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</si>
  <si>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</si>
  <si>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</si>
  <si>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</si>
  <si>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</si>
  <si>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</si>
  <si>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</si>
  <si>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</si>
  <si>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</si>
  <si>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</si>
  <si>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</si>
  <si>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</si>
  <si>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</si>
  <si>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</si>
  <si>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</si>
  <si>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</si>
  <si>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</si>
  <si>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</si>
  <si>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</si>
  <si>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</si>
  <si>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</si>
  <si>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</si>
  <si>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</si>
  <si>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</si>
  <si>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</si>
  <si>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</si>
  <si>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</si>
  <si>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</si>
  <si>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</si>
  <si>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</si>
  <si>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</si>
  <si>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</si>
  <si>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</si>
  <si>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</si>
  <si>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</si>
  <si>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</si>
  <si>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</si>
  <si>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</si>
  <si>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</si>
  <si>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</si>
  <si>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</si>
  <si>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</si>
  <si>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</si>
  <si>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</si>
  <si>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</si>
  <si>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</si>
  <si>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</si>
  <si>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</si>
  <si>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</si>
  <si>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</si>
  <si>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</si>
  <si>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</si>
  <si>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</si>
  <si>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</si>
  <si>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</si>
  <si>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</si>
  <si>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</si>
  <si>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</si>
  <si>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</si>
  <si>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</si>
  <si>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</si>
  <si>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</si>
  <si>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</si>
  <si>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</si>
  <si>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</si>
  <si>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</si>
  <si>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</si>
  <si>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</si>
  <si>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</si>
  <si>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</si>
  <si>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</si>
  <si>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</si>
  <si>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</si>
  <si>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</si>
  <si>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</si>
  <si>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</si>
  <si>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</si>
  <si>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</si>
  <si>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</si>
  <si>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</si>
  <si>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</si>
  <si>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</si>
  <si>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</si>
  <si>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</si>
  <si>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</si>
  <si>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</si>
  <si>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</si>
  <si>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</si>
  <si>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</si>
  <si>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</si>
  <si>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</si>
  <si>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</si>
  <si>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</si>
  <si>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</si>
  <si>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</si>
  <si>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</si>
  <si>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</si>
  <si>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</si>
  <si>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</si>
  <si>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</si>
  <si>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</si>
  <si>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</si>
  <si>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</si>
  <si>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</si>
  <si>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</si>
  <si>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</si>
  <si>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</si>
  <si>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</si>
  <si>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</si>
  <si>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</si>
  <si>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</si>
  <si>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</si>
  <si>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</si>
  <si>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</si>
  <si>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</si>
  <si>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</si>
  <si>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</si>
  <si>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</si>
  <si>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</si>
  <si>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</si>
  <si>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</si>
  <si>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</si>
  <si>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</si>
  <si>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</si>
  <si>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</si>
  <si>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ostění a nadpraží otvorů</t>
  </si>
  <si>
    <t>((0,90+2,10*2)*22+(2,925+2,50*2)*19+(4,15+2,50*2))*0,2*2</t>
  </si>
  <si>
    <t>((0,90+2,10*2)*20+(2,925+2,50*2)*19+(4,15+2,50*2))*0,2*3</t>
  </si>
  <si>
    <t>((9,925+9,127+9,813+9,173+7,495+8,75)+3,03*2*6)*0,2</t>
  </si>
  <si>
    <t>(2,05*2*3+(0,90+1,00*2))*0,2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</si>
  <si>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</si>
  <si>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</si>
  <si>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</si>
  <si>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</si>
  <si>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</si>
  <si>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</si>
  <si>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</si>
  <si>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</si>
  <si>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</si>
  <si>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</si>
  <si>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</si>
  <si>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</si>
  <si>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</si>
  <si>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</si>
  <si>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</si>
  <si>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</si>
  <si>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</si>
  <si>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</si>
  <si>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</si>
  <si>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</si>
  <si>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</si>
  <si>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</si>
  <si>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</si>
  <si>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</si>
  <si>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</si>
  <si>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</si>
  <si>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</si>
  <si>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</si>
  <si>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</si>
  <si>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</si>
  <si>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</si>
  <si>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</si>
  <si>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</si>
  <si>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</si>
  <si>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</si>
  <si>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</si>
  <si>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</si>
  <si>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</si>
  <si>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rohový profil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</si>
  <si>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</si>
  <si>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</si>
  <si>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</si>
  <si>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</si>
  <si>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</si>
  <si>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</si>
  <si>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1434,868 "začišťovací profil</t>
  </si>
  <si>
    <t>449,408 "profil nadpraží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</si>
  <si>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</si>
  <si>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</si>
  <si>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</si>
  <si>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</si>
  <si>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</si>
  <si>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538</t>
  </si>
  <si>
    <t>28342205</t>
  </si>
  <si>
    <t>profil začišťovací PVC 6mm s výztužnou tkaninou pro ostění ETICS</t>
  </si>
  <si>
    <t>449426006</t>
  </si>
  <si>
    <t>Poznámka k položce:_x000d_
ztratné 5%</t>
  </si>
  <si>
    <t>((0,90+2,10*2)*22+(2,925+2,50*2)*19+(4,15+2,50*2))*2</t>
  </si>
  <si>
    <t>((0,90+2,10*2)*20+(2,925+2,50*2)*19+(4,15+2,50*2))*3</t>
  </si>
  <si>
    <t>((9,925+9,127+9,813+9,173+7,495+8,75)+3,03*2*6)</t>
  </si>
  <si>
    <t>(2,05*2*3+(0,90+1,00*2))</t>
  </si>
  <si>
    <t>1434,868*1,05 'Přepočtené koeficientem množství</t>
  </si>
  <si>
    <t>539</t>
  </si>
  <si>
    <t>59051510</t>
  </si>
  <si>
    <t>profil začišťovací s okapnicí PVC s výztužnou tkaninou pro nadpraží ETICS</t>
  </si>
  <si>
    <t>-1548625234</t>
  </si>
  <si>
    <t>nadpraží otvorů</t>
  </si>
  <si>
    <t>((0,90)*22+(2,925)*19+(4,15))*2</t>
  </si>
  <si>
    <t>((0,90)*20+(2,925)*19+(4,15))*3</t>
  </si>
  <si>
    <t>(9,925+9,127+9,813+9,173+7,495+8,75)</t>
  </si>
  <si>
    <t>(0,90+1,00*2)</t>
  </si>
  <si>
    <t>449,408*1,05 'Přepočtené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</si>
  <si>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</si>
  <si>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</si>
  <si>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</si>
  <si>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</si>
  <si>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</si>
  <si>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</si>
  <si>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</si>
  <si>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</si>
  <si>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</si>
  <si>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</si>
  <si>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</si>
  <si>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</si>
  <si>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</si>
  <si>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</si>
  <si>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</si>
  <si>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</si>
  <si>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</si>
  <si>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</si>
  <si>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</si>
  <si>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</si>
  <si>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</si>
  <si>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</si>
  <si>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</si>
  <si>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</si>
  <si>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</si>
  <si>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</si>
  <si>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</si>
  <si>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</si>
  <si>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</si>
  <si>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</si>
  <si>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</si>
  <si>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</si>
  <si>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</si>
  <si>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</si>
  <si>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</si>
  <si>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</si>
  <si>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</si>
  <si>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</si>
  <si>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</si>
  <si>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</si>
  <si>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</si>
  <si>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</si>
  <si>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</si>
  <si>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</si>
  <si>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</si>
  <si>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</si>
  <si>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</si>
  <si>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</si>
  <si>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</si>
  <si>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</si>
  <si>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</si>
  <si>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</si>
  <si>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</si>
  <si>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</si>
  <si>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</si>
  <si>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</si>
  <si>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</si>
  <si>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</si>
  <si>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</si>
  <si>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</si>
  <si>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</si>
  <si>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</si>
  <si>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</si>
  <si>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</si>
  <si>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</si>
  <si>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100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</si>
  <si>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</si>
  <si>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</si>
  <si>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</si>
  <si>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</si>
  <si>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</si>
  <si>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</si>
  <si>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</si>
  <si>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</si>
  <si>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</si>
  <si>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</si>
  <si>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</si>
  <si>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</si>
  <si>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</si>
  <si>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</si>
  <si>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</si>
  <si>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</si>
  <si>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</si>
  <si>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</si>
  <si>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</si>
  <si>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</si>
  <si>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</si>
  <si>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</si>
  <si>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</si>
  <si>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</si>
  <si>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</si>
  <si>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</si>
  <si>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</si>
  <si>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</si>
  <si>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</si>
  <si>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</si>
  <si>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</si>
  <si>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</si>
  <si>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</si>
  <si>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</si>
  <si>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</si>
  <si>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</si>
  <si>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</si>
  <si>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</si>
  <si>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</si>
  <si>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</si>
  <si>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</si>
  <si>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</si>
  <si>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</si>
  <si>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</si>
  <si>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</si>
  <si>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</si>
  <si>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</si>
  <si>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</si>
  <si>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</si>
  <si>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</si>
  <si>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</si>
  <si>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</si>
  <si>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</si>
  <si>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</si>
  <si>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</si>
  <si>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</si>
  <si>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</si>
  <si>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</si>
  <si>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</si>
  <si>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</si>
  <si>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</si>
  <si>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</si>
  <si>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</si>
  <si>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</si>
  <si>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</si>
  <si>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</si>
  <si>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</si>
  <si>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</si>
  <si>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</si>
  <si>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</si>
  <si>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540</t>
  </si>
  <si>
    <t>636311114.1</t>
  </si>
  <si>
    <t>Kladení dlažby keramické na sucho na terče z umělé hmoty do výšky přes 100 do 155 mm</t>
  </si>
  <si>
    <t>1544328867</t>
  </si>
  <si>
    <t xml:space="preserve">"R04"     578,79</t>
  </si>
  <si>
    <t>113</t>
  </si>
  <si>
    <t>212</t>
  </si>
  <si>
    <t>Poznámka k položce:_x000d_
ztratné 2%</t>
  </si>
  <si>
    <t>"R03, R08" 743,32</t>
  </si>
  <si>
    <t>1322,11*1,02 'Přepočtené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</si>
  <si>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</si>
  <si>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</si>
  <si>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</si>
  <si>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</si>
  <si>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</si>
  <si>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</si>
  <si>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</si>
  <si>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</si>
  <si>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</si>
  <si>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</si>
  <si>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</si>
  <si>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</si>
  <si>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</si>
  <si>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</si>
  <si>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</si>
  <si>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</si>
  <si>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</si>
  <si>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</si>
  <si>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</si>
  <si>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</si>
  <si>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</si>
  <si>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</si>
  <si>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</si>
  <si>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</si>
  <si>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</si>
  <si>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</si>
  <si>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</si>
  <si>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</si>
  <si>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</si>
  <si>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</si>
  <si>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</si>
  <si>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</si>
  <si>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</si>
  <si>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</si>
  <si>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</si>
  <si>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</si>
  <si>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</si>
  <si>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</si>
  <si>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</si>
  <si>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</si>
  <si>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</si>
  <si>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</si>
  <si>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</si>
  <si>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</si>
  <si>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</si>
  <si>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</si>
  <si>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</si>
  <si>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</si>
  <si>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</si>
  <si>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</si>
  <si>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</si>
  <si>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</si>
  <si>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</si>
  <si>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</si>
  <si>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</si>
  <si>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</si>
  <si>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</si>
  <si>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</si>
  <si>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</si>
  <si>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</si>
  <si>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kpl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</si>
  <si>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</si>
  <si>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</si>
  <si>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</si>
  <si>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</si>
  <si>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</si>
  <si>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</si>
  <si>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</si>
  <si>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</si>
  <si>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</si>
  <si>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</si>
  <si>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</si>
  <si>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</si>
  <si>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</si>
  <si>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</si>
  <si>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 xml:space="preserve">Poznámka k položce:_x000d_
Počet kusů vložek:_x000d_
-          Počet vložek je dán počtem dveří dle specifikace, která je součástí PD._x000d_
Typy vložek:_x000d_
-          Vnitřní dveře osadit oboustrannými mechanickými cylindrickými vložkami v bezpečnostní třídě minimálně RC 2 (dle ČSN EN 1627)_x000d_
-          Venkovní dveře osadit oboustrannými mechanickými cylindrickými vložkami v bezpečnostní třídě RC 4 (dle ČSN EN 1627)_x000d_
Klíče:_x000d_
-          Ke každé vložce 6 ks klíčů standardního provedení, které budou unikátní k dané vložce_x000d_
-          Generální klíč – 10 ks s barevným odlišením od ostatních klíčů_x000d_
</t>
  </si>
  <si>
    <t>1 "před předání stavby</t>
  </si>
  <si>
    <t>526</t>
  </si>
  <si>
    <t>953941516</t>
  </si>
  <si>
    <t>Osazování kovových konzol nebo kotev pro záclonové kryty, radiátorové držáky apod.</t>
  </si>
  <si>
    <t>907007126</t>
  </si>
  <si>
    <t>https://podminky.urs.cz/item/CS_URS_2024_01/953941516</t>
  </si>
  <si>
    <t>kolejnice pro záclony a závěsy</t>
  </si>
  <si>
    <t>2x kotvení/kolejnice</t>
  </si>
  <si>
    <t>20*2 "1.NP</t>
  </si>
  <si>
    <t>20*2 "2.NP</t>
  </si>
  <si>
    <t>20*2 "3.NP</t>
  </si>
  <si>
    <t>20*2 "4.NP</t>
  </si>
  <si>
    <t>20*2 "5.NP</t>
  </si>
  <si>
    <t>527</t>
  </si>
  <si>
    <t>611000R01</t>
  </si>
  <si>
    <t>dvojkolejnice pro záclony a závěsy</t>
  </si>
  <si>
    <t>-2097554611</t>
  </si>
  <si>
    <t>3*19+4,2 "1.NP</t>
  </si>
  <si>
    <t>3*19+4,2 "2.NP</t>
  </si>
  <si>
    <t>3*19+4,2 "3.NP</t>
  </si>
  <si>
    <t>3*19+4,2 "4.NP</t>
  </si>
  <si>
    <t>3*19+4,2 "5.NP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</si>
  <si>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</si>
  <si>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</si>
  <si>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</si>
  <si>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</si>
  <si>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</si>
  <si>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</si>
  <si>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</si>
  <si>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</si>
  <si>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</si>
  <si>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</si>
  <si>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</si>
  <si>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</si>
  <si>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</si>
  <si>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</si>
  <si>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</si>
  <si>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</si>
  <si>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</si>
  <si>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</si>
  <si>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</si>
  <si>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</si>
  <si>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</si>
  <si>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</si>
  <si>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</si>
  <si>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</si>
  <si>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</si>
  <si>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</si>
  <si>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</si>
  <si>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</si>
  <si>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</si>
  <si>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</si>
  <si>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</si>
  <si>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</si>
  <si>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Poznámka k položce:_x000d_
Jedná o značky 50x50 mm z pískované fólie ve dvou výškových úrovních. Celkový rozsah/délka dle PD (uvedeno vždy v pohledech na výplň otvoru (dveře, prosklené příčky)</t>
  </si>
  <si>
    <t>1 "dle požadavků vyhl.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</si>
  <si>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</si>
  <si>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</si>
  <si>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</si>
  <si>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</si>
  <si>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</si>
  <si>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</si>
  <si>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</si>
  <si>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</si>
  <si>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</si>
  <si>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</si>
  <si>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</si>
  <si>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536</t>
  </si>
  <si>
    <t>993111111</t>
  </si>
  <si>
    <t>Dovoz a odvoz lešení řadového do 10 km včetně naložení a složení</t>
  </si>
  <si>
    <t>-1369296084</t>
  </si>
  <si>
    <t>https://podminky.urs.cz/item/CS_URS_2023_01/993111111</t>
  </si>
  <si>
    <t>537</t>
  </si>
  <si>
    <t>993111119</t>
  </si>
  <si>
    <t>Příplatek k ceně dovozu a odvozu lešení řadového ZKD 10 km přes 10 km</t>
  </si>
  <si>
    <t>-1973193663</t>
  </si>
  <si>
    <t>https://podminky.urs.cz/item/CS_URS_2023_01/993111119</t>
  </si>
  <si>
    <t>Poznámka k položce:_x000d_
do 20km</t>
  </si>
  <si>
    <t>997</t>
  </si>
  <si>
    <t>Přesun sutě</t>
  </si>
  <si>
    <t>532</t>
  </si>
  <si>
    <t>997013115</t>
  </si>
  <si>
    <t>Vnitrostaveništní doprava suti a vybouraných hmot pro budovy v přes 15 do 18 m</t>
  </si>
  <si>
    <t>-234959796</t>
  </si>
  <si>
    <t>https://podminky.urs.cz/item/CS_URS_2024_01/997013115</t>
  </si>
  <si>
    <t>533</t>
  </si>
  <si>
    <t>997013501</t>
  </si>
  <si>
    <t>Odvoz suti a vybouraných hmot na skládku nebo meziskládku do 1 km se složením</t>
  </si>
  <si>
    <t>-1610678823</t>
  </si>
  <si>
    <t>https://podminky.urs.cz/item/CS_URS_2024_01/997013501</t>
  </si>
  <si>
    <t>534</t>
  </si>
  <si>
    <t>997013509</t>
  </si>
  <si>
    <t>Příplatek k odvozu suti a vybouraných hmot na skládku ZKD 1 km přes 1 km</t>
  </si>
  <si>
    <t>1999586402</t>
  </si>
  <si>
    <t>https://podminky.urs.cz/item/CS_URS_2024_01/997013509</t>
  </si>
  <si>
    <t>Poznámka k položce:_x000d_
do 25km</t>
  </si>
  <si>
    <t>3,824*24 'Přepočtené koeficientem množství</t>
  </si>
  <si>
    <t>535</t>
  </si>
  <si>
    <t>997013871</t>
  </si>
  <si>
    <t>Poplatek za uložení stavebního odpadu na recyklační skládce (skládkovné) směsného stavebního a demoličního kód odpadu 17 09 04</t>
  </si>
  <si>
    <t>-687455795</t>
  </si>
  <si>
    <t>https://podminky.urs.cz/item/CS_URS_2024_01/997013871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</si>
  <si>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</si>
  <si>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</si>
  <si>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</si>
  <si>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</si>
  <si>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</si>
  <si>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</si>
  <si>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</si>
  <si>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</si>
  <si>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</si>
  <si>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</si>
  <si>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</si>
  <si>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</si>
  <si>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</si>
  <si>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</si>
  <si>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</si>
  <si>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</si>
  <si>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</si>
  <si>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</si>
  <si>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</si>
  <si>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</si>
  <si>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</si>
  <si>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</si>
  <si>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</si>
  <si>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</si>
  <si>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</si>
  <si>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</si>
  <si>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</si>
  <si>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</si>
  <si>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</si>
  <si>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</si>
  <si>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</si>
  <si>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</si>
  <si>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</si>
  <si>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</si>
  <si>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</si>
  <si>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</si>
  <si>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</si>
  <si>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</si>
  <si>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</si>
  <si>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</si>
  <si>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</si>
  <si>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</si>
  <si>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</si>
  <si>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</si>
  <si>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</si>
  <si>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</si>
  <si>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</si>
  <si>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</si>
  <si>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</si>
  <si>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</si>
  <si>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</si>
  <si>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</si>
  <si>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</si>
  <si>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</si>
  <si>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</si>
  <si>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</si>
  <si>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</si>
  <si>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</si>
  <si>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</si>
  <si>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</si>
  <si>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</si>
  <si>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</si>
  <si>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</si>
  <si>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</si>
  <si>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</si>
  <si>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</si>
  <si>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</si>
  <si>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</si>
  <si>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</si>
  <si>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</si>
  <si>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</si>
  <si>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</si>
  <si>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</si>
  <si>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</si>
  <si>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</si>
  <si>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</si>
  <si>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</si>
  <si>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</si>
  <si>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</si>
  <si>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</si>
  <si>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</si>
  <si>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</si>
  <si>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</si>
  <si>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</si>
  <si>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</si>
  <si>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</si>
  <si>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</si>
  <si>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</si>
  <si>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</si>
  <si>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</si>
  <si>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</si>
  <si>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</si>
  <si>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</si>
  <si>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</si>
  <si>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</si>
  <si>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</si>
  <si>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</si>
  <si>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</si>
  <si>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</si>
  <si>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</si>
  <si>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</si>
  <si>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</si>
  <si>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</si>
  <si>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</si>
  <si>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</si>
  <si>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</si>
  <si>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</si>
  <si>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</si>
  <si>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</si>
  <si>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</si>
  <si>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</si>
  <si>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</si>
  <si>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</si>
  <si>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</si>
  <si>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</si>
  <si>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</si>
  <si>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</si>
  <si>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</si>
  <si>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</si>
  <si>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</si>
  <si>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</si>
  <si>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</si>
  <si>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</si>
  <si>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</si>
  <si>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</si>
  <si>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</si>
  <si>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</si>
  <si>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</si>
  <si>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</si>
  <si>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</si>
  <si>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</si>
  <si>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</si>
  <si>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</si>
  <si>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</si>
  <si>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</si>
  <si>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</si>
  <si>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</si>
  <si>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</si>
  <si>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</si>
  <si>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</si>
  <si>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</si>
  <si>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</si>
  <si>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</si>
  <si>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</si>
  <si>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</si>
  <si>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</si>
  <si>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</si>
  <si>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</si>
  <si>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</si>
  <si>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</si>
  <si>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</si>
  <si>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</si>
  <si>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</si>
  <si>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</si>
  <si>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</si>
  <si>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</si>
  <si>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</si>
  <si>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</si>
  <si>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</si>
  <si>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</si>
  <si>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</si>
  <si>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</si>
  <si>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Poznámka k položce:_x000d_
ztratné 16,5%</t>
  </si>
  <si>
    <t>1062,11*1,165 'Přepočtené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</si>
  <si>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</si>
  <si>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</si>
  <si>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</si>
  <si>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</si>
  <si>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</si>
  <si>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</si>
  <si>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</si>
  <si>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</si>
  <si>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</si>
  <si>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</si>
  <si>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</si>
  <si>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</si>
  <si>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</si>
  <si>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</si>
  <si>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</si>
  <si>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</si>
  <si>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</si>
  <si>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</si>
  <si>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</si>
  <si>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</si>
  <si>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</si>
  <si>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</si>
  <si>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</si>
  <si>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</si>
  <si>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</si>
  <si>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</si>
  <si>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</si>
  <si>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</si>
  <si>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</si>
  <si>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</si>
  <si>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</si>
  <si>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</si>
  <si>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</si>
  <si>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</si>
  <si>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</si>
  <si>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</si>
  <si>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</si>
  <si>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</si>
  <si>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</si>
  <si>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</si>
  <si>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</si>
  <si>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</si>
  <si>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</si>
  <si>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</si>
  <si>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</si>
  <si>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</si>
  <si>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</si>
  <si>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</si>
  <si>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</si>
  <si>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</si>
  <si>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</si>
  <si>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</si>
  <si>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</si>
  <si>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</si>
  <si>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</si>
  <si>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</si>
  <si>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</si>
  <si>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</si>
  <si>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</si>
  <si>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</si>
  <si>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</si>
  <si>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</si>
  <si>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</si>
  <si>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</si>
  <si>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</si>
  <si>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</si>
  <si>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</si>
  <si>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</si>
  <si>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</si>
  <si>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</si>
  <si>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</si>
  <si>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</si>
  <si>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</si>
  <si>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</si>
  <si>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</si>
  <si>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</si>
  <si>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</si>
  <si>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</si>
  <si>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</si>
  <si>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</si>
  <si>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</si>
  <si>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</si>
  <si>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</si>
  <si>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</si>
  <si>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</si>
  <si>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</si>
  <si>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</si>
  <si>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</si>
  <si>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</si>
  <si>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</si>
  <si>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</si>
  <si>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</si>
  <si>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</si>
  <si>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</si>
  <si>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</si>
  <si>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</si>
  <si>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2400,910*1,155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</si>
  <si>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</si>
  <si>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</si>
  <si>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</si>
  <si>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</si>
  <si>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</si>
  <si>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</si>
  <si>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</si>
  <si>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1062,11*1,155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</si>
  <si>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</si>
  <si>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</si>
  <si>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</si>
  <si>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</si>
  <si>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</si>
  <si>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</si>
  <si>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</si>
  <si>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</si>
  <si>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</si>
  <si>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</si>
  <si>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</si>
  <si>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</si>
  <si>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</si>
  <si>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</si>
  <si>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</si>
  <si>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</si>
  <si>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</si>
  <si>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</si>
  <si>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</si>
  <si>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</si>
  <si>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</si>
  <si>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</si>
  <si>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</si>
  <si>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</si>
  <si>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</si>
  <si>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</si>
  <si>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</si>
  <si>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</si>
  <si>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</si>
  <si>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</si>
  <si>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</si>
  <si>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</si>
  <si>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</si>
  <si>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</si>
  <si>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</si>
  <si>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</si>
  <si>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</si>
  <si>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</si>
  <si>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</si>
  <si>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</si>
  <si>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</si>
  <si>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</si>
  <si>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</si>
  <si>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</si>
  <si>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</si>
  <si>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</si>
  <si>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</si>
  <si>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</si>
  <si>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</si>
  <si>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</si>
  <si>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</si>
  <si>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</si>
  <si>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</si>
  <si>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</si>
  <si>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</si>
  <si>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</si>
  <si>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</si>
  <si>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</si>
  <si>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</si>
  <si>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</si>
  <si>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</si>
  <si>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</si>
  <si>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</si>
  <si>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</si>
  <si>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</si>
  <si>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</si>
  <si>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</si>
  <si>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</si>
  <si>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</si>
  <si>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</si>
  <si>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</si>
  <si>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</si>
  <si>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</si>
  <si>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</si>
  <si>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</si>
  <si>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</si>
  <si>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</si>
  <si>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</si>
  <si>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</si>
  <si>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</si>
  <si>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</si>
  <si>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</si>
  <si>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</si>
  <si>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</si>
  <si>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</si>
  <si>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</si>
  <si>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</si>
  <si>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</si>
  <si>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</si>
  <si>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</si>
  <si>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</si>
  <si>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</si>
  <si>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</si>
  <si>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</si>
  <si>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</si>
  <si>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</si>
  <si>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</si>
  <si>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</si>
  <si>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</si>
  <si>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</si>
  <si>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</si>
  <si>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</si>
  <si>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</si>
  <si>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</si>
  <si>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</si>
  <si>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</si>
  <si>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</si>
  <si>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</si>
  <si>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</si>
  <si>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</si>
  <si>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</si>
  <si>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</si>
  <si>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</si>
  <si>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</si>
  <si>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</si>
  <si>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</si>
  <si>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</si>
  <si>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</si>
  <si>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</si>
  <si>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</si>
  <si>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</si>
  <si>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</si>
  <si>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</si>
  <si>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</si>
  <si>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</si>
  <si>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</si>
  <si>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</si>
  <si>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</si>
  <si>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</si>
  <si>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</si>
  <si>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</si>
  <si>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</si>
  <si>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</si>
  <si>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</si>
  <si>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</si>
  <si>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211</t>
  </si>
  <si>
    <t>28329042</t>
  </si>
  <si>
    <t>fólie PE separační či ochranná tl 0,2mm</t>
  </si>
  <si>
    <t>370</t>
  </si>
  <si>
    <t>4800,46*1,1655 "Přepočtené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</si>
  <si>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</si>
  <si>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</si>
  <si>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</si>
  <si>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</si>
  <si>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</si>
  <si>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</si>
  <si>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</si>
  <si>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</si>
  <si>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</si>
  <si>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</si>
  <si>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</si>
  <si>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</si>
  <si>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</si>
  <si>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</si>
  <si>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</si>
  <si>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</si>
  <si>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</si>
  <si>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</si>
  <si>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</si>
  <si>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</si>
  <si>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</si>
  <si>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</si>
  <si>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</si>
  <si>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</si>
  <si>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</si>
  <si>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</si>
  <si>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</si>
  <si>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</si>
  <si>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</si>
  <si>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</si>
  <si>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</si>
  <si>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</si>
  <si>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</si>
  <si>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</si>
  <si>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</si>
  <si>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</si>
  <si>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</si>
  <si>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</si>
  <si>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</si>
  <si>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</si>
  <si>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</si>
  <si>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</si>
  <si>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</si>
  <si>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</si>
  <si>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</si>
  <si>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</si>
  <si>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</si>
  <si>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</si>
  <si>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</si>
  <si>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</si>
  <si>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</si>
  <si>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</si>
  <si>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</si>
  <si>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</si>
  <si>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</si>
  <si>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</si>
  <si>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</si>
  <si>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</si>
  <si>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</si>
  <si>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</si>
  <si>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</si>
  <si>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</si>
  <si>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</si>
  <si>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</si>
  <si>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</si>
  <si>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</si>
  <si>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</si>
  <si>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</si>
  <si>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</si>
  <si>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</si>
  <si>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</si>
  <si>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</si>
  <si>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</si>
  <si>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</si>
  <si>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</si>
  <si>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</si>
  <si>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</si>
  <si>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</si>
  <si>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</si>
  <si>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</si>
  <si>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</si>
  <si>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</si>
  <si>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</si>
  <si>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</si>
  <si>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</si>
  <si>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</si>
  <si>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</si>
  <si>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</si>
  <si>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</si>
  <si>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</si>
  <si>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</si>
  <si>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</si>
  <si>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</si>
  <si>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</si>
  <si>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</si>
  <si>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</si>
  <si>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</si>
  <si>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</si>
  <si>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</si>
  <si>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</si>
  <si>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</si>
  <si>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</si>
  <si>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</si>
  <si>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</si>
  <si>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</si>
  <si>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</si>
  <si>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</si>
  <si>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</si>
  <si>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</si>
  <si>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</si>
  <si>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</si>
  <si>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</si>
  <si>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</si>
  <si>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</si>
  <si>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</si>
  <si>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</si>
  <si>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</si>
  <si>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</si>
  <si>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</si>
  <si>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</si>
  <si>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</si>
  <si>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</si>
  <si>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</si>
  <si>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</si>
  <si>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</si>
  <si>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</si>
  <si>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</si>
  <si>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</si>
  <si>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</si>
  <si>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</si>
  <si>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</si>
  <si>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</si>
  <si>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</si>
  <si>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</si>
  <si>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</si>
  <si>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</si>
  <si>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</si>
  <si>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</si>
  <si>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</si>
  <si>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</si>
  <si>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</si>
  <si>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</si>
  <si>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</si>
  <si>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</si>
  <si>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</si>
  <si>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</si>
  <si>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</si>
  <si>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</si>
  <si>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</si>
  <si>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</si>
  <si>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</si>
  <si>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</si>
  <si>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</si>
  <si>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</si>
  <si>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</si>
  <si>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</si>
  <si>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</si>
  <si>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</si>
  <si>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</si>
  <si>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</si>
  <si>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</si>
  <si>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</si>
  <si>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</si>
  <si>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</si>
  <si>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</si>
  <si>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</si>
  <si>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</si>
  <si>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</si>
  <si>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</si>
  <si>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</si>
  <si>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</si>
  <si>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</si>
  <si>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</si>
  <si>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</si>
  <si>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</si>
  <si>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</si>
  <si>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</si>
  <si>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</si>
  <si>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</si>
  <si>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</si>
  <si>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</si>
  <si>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</si>
  <si>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</si>
  <si>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</si>
  <si>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</si>
  <si>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</si>
  <si>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</si>
  <si>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</si>
  <si>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</si>
  <si>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</si>
  <si>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</si>
  <si>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</si>
  <si>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</si>
  <si>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</si>
  <si>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</si>
  <si>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</si>
  <si>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</si>
  <si>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</si>
  <si>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</si>
  <si>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</si>
  <si>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</si>
  <si>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</si>
  <si>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</si>
  <si>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</si>
  <si>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</si>
  <si>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</si>
  <si>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</si>
  <si>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</si>
  <si>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</si>
  <si>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</si>
  <si>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</si>
  <si>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</si>
  <si>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</si>
  <si>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</si>
  <si>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</si>
  <si>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</si>
  <si>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</si>
  <si>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</si>
  <si>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</si>
  <si>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</si>
  <si>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Poznámka k položce:_x000d_
Platí pro veškeré profese jako ZTI, ÚT, elektro, VZT, atd.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</si>
  <si>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</si>
  <si>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</si>
  <si>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</si>
  <si>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</si>
  <si>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</si>
  <si>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</si>
  <si>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</si>
  <si>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</si>
  <si>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</si>
  <si>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</si>
  <si>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</si>
  <si>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</si>
  <si>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</si>
  <si>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</si>
  <si>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</si>
  <si>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</si>
  <si>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</si>
  <si>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</si>
  <si>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</si>
  <si>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</si>
  <si>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</si>
  <si>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</si>
  <si>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</si>
  <si>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</si>
  <si>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</si>
  <si>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</si>
  <si>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</si>
  <si>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</si>
  <si>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</si>
  <si>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</si>
  <si>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</si>
  <si>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</si>
  <si>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</si>
  <si>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</si>
  <si>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</si>
  <si>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</si>
  <si>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</si>
  <si>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</si>
  <si>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</si>
  <si>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</si>
  <si>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</si>
  <si>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</si>
  <si>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</si>
  <si>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</si>
  <si>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</si>
  <si>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</si>
  <si>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</si>
  <si>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</si>
  <si>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</si>
  <si>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</si>
  <si>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</si>
  <si>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</si>
  <si>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</si>
  <si>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</si>
  <si>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</si>
  <si>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</si>
  <si>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</si>
  <si>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</si>
  <si>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</si>
  <si>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</si>
  <si>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</si>
  <si>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</si>
  <si>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</si>
  <si>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</si>
  <si>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</si>
  <si>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</si>
  <si>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</si>
  <si>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</si>
  <si>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</si>
  <si>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</si>
  <si>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</si>
  <si>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</si>
  <si>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</si>
  <si>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</si>
  <si>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</si>
  <si>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</si>
  <si>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</si>
  <si>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</si>
  <si>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</si>
  <si>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</si>
  <si>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</si>
  <si>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</si>
  <si>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</si>
  <si>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</si>
  <si>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</si>
  <si>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</si>
  <si>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</si>
  <si>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</si>
  <si>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</si>
  <si>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</si>
  <si>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</si>
  <si>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</si>
  <si>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</si>
  <si>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</si>
  <si>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</si>
  <si>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</si>
  <si>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</si>
  <si>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</si>
  <si>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</si>
  <si>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</si>
  <si>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</si>
  <si>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</si>
  <si>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</si>
  <si>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</si>
  <si>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</si>
  <si>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</si>
  <si>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</si>
  <si>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</si>
  <si>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</si>
  <si>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</si>
  <si>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</si>
  <si>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</si>
  <si>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</si>
  <si>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</si>
  <si>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</si>
  <si>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</si>
  <si>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</si>
  <si>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</si>
  <si>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</si>
  <si>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</si>
  <si>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</si>
  <si>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</si>
  <si>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</si>
  <si>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</si>
  <si>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</si>
  <si>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</si>
  <si>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</si>
  <si>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</si>
  <si>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</si>
  <si>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</si>
  <si>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</si>
  <si>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</si>
  <si>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</si>
  <si>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</si>
  <si>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</si>
  <si>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</si>
  <si>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</si>
  <si>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</si>
  <si>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</si>
  <si>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</si>
  <si>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</si>
  <si>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</si>
  <si>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</si>
  <si>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</si>
  <si>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</si>
  <si>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</si>
  <si>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</si>
  <si>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</si>
  <si>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</si>
  <si>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</si>
  <si>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</si>
  <si>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</si>
  <si>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</si>
  <si>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</si>
  <si>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</si>
  <si>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</si>
  <si>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</si>
  <si>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</si>
  <si>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</si>
  <si>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</si>
  <si>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</si>
  <si>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</si>
  <si>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</si>
  <si>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</si>
  <si>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</si>
  <si>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</si>
  <si>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</si>
  <si>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</si>
  <si>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</si>
  <si>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</si>
  <si>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</si>
  <si>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</si>
  <si>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</si>
  <si>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</si>
  <si>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</si>
  <si>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</si>
  <si>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</si>
  <si>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</si>
  <si>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</si>
  <si>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</si>
  <si>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</si>
  <si>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</si>
  <si>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</si>
  <si>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</si>
  <si>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</si>
  <si>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</si>
  <si>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</si>
  <si>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</si>
  <si>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</si>
  <si>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</si>
  <si>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</si>
  <si>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</si>
  <si>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</si>
  <si>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</si>
  <si>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</si>
  <si>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</si>
  <si>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</si>
  <si>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</si>
  <si>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</si>
  <si>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</si>
  <si>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</si>
  <si>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</si>
  <si>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</si>
  <si>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</si>
  <si>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</si>
  <si>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</si>
  <si>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</si>
  <si>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</si>
  <si>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</si>
  <si>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</si>
  <si>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</si>
  <si>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</si>
  <si>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</si>
  <si>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</si>
  <si>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</si>
  <si>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</si>
  <si>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</si>
  <si>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</si>
  <si>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</si>
  <si>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</si>
  <si>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</si>
  <si>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</si>
  <si>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</si>
  <si>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</si>
  <si>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</si>
  <si>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</si>
  <si>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</si>
  <si>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</si>
  <si>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</si>
  <si>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</si>
  <si>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</si>
  <si>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</si>
  <si>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</si>
  <si>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</si>
  <si>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</si>
  <si>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</si>
  <si>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</si>
  <si>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</si>
  <si>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</si>
  <si>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</si>
  <si>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</si>
  <si>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</si>
  <si>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</si>
  <si>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</si>
  <si>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</si>
  <si>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</si>
  <si>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</si>
  <si>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</si>
  <si>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</si>
  <si>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</si>
  <si>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</si>
  <si>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</si>
  <si>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</si>
  <si>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</si>
  <si>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</si>
  <si>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</si>
  <si>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</si>
  <si>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</si>
  <si>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</si>
  <si>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</si>
  <si>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</si>
  <si>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</si>
  <si>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</si>
  <si>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</si>
  <si>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</si>
  <si>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</si>
  <si>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</si>
  <si>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</si>
  <si>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</si>
  <si>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</si>
  <si>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</si>
  <si>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</si>
  <si>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</si>
  <si>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</si>
  <si>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</si>
  <si>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</si>
  <si>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</si>
  <si>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</si>
  <si>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</si>
  <si>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</si>
  <si>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</si>
  <si>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</si>
  <si>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</si>
  <si>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</si>
  <si>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</si>
  <si>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</si>
  <si>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</si>
  <si>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</si>
  <si>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</si>
  <si>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</si>
  <si>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</si>
  <si>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</si>
  <si>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</si>
  <si>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</si>
  <si>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</si>
  <si>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</si>
  <si>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</si>
  <si>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</si>
  <si>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</si>
  <si>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</si>
  <si>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</si>
  <si>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</si>
  <si>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</si>
  <si>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</si>
  <si>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</si>
  <si>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</si>
  <si>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</si>
  <si>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</si>
  <si>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</si>
  <si>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</si>
  <si>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</si>
  <si>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</si>
  <si>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</si>
  <si>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</si>
  <si>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</si>
  <si>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</si>
  <si>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</si>
  <si>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</si>
  <si>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</si>
  <si>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</si>
  <si>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</si>
  <si>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</si>
  <si>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</si>
  <si>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</si>
  <si>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</si>
  <si>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</si>
  <si>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</si>
  <si>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</si>
  <si>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</si>
  <si>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</si>
  <si>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</si>
  <si>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</si>
  <si>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</si>
  <si>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</si>
  <si>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</si>
  <si>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</si>
  <si>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</si>
  <si>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</si>
  <si>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</si>
  <si>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</si>
  <si>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</si>
  <si>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</si>
  <si>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</si>
  <si>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</si>
  <si>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</si>
  <si>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</si>
  <si>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</si>
  <si>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</si>
  <si>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</si>
  <si>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</si>
  <si>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</si>
  <si>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</si>
  <si>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</si>
  <si>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</si>
  <si>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</si>
  <si>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</si>
  <si>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</si>
  <si>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</si>
  <si>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</si>
  <si>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</si>
  <si>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</si>
  <si>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</si>
  <si>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</si>
  <si>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</si>
  <si>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</si>
  <si>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</si>
  <si>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</si>
  <si>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</si>
  <si>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</si>
  <si>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</si>
  <si>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</si>
  <si>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</si>
  <si>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</si>
  <si>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</si>
  <si>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</si>
  <si>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</si>
  <si>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</si>
  <si>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</si>
  <si>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</si>
  <si>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</si>
  <si>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</si>
  <si>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</si>
  <si>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</si>
  <si>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</si>
  <si>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</si>
  <si>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</si>
  <si>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</si>
  <si>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</si>
  <si>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</si>
  <si>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</si>
  <si>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</si>
  <si>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</si>
  <si>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</si>
  <si>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</si>
  <si>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</si>
  <si>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</si>
  <si>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</si>
  <si>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</si>
  <si>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</si>
  <si>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</si>
  <si>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</si>
  <si>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</si>
  <si>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</si>
  <si>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</si>
  <si>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</si>
  <si>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</si>
  <si>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</si>
  <si>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</si>
  <si>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</si>
  <si>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</si>
  <si>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</si>
  <si>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</si>
  <si>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</si>
  <si>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</si>
  <si>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</si>
  <si>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</si>
  <si>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</si>
  <si>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</si>
  <si>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</si>
  <si>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</si>
  <si>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</si>
  <si>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</si>
  <si>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</si>
  <si>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</si>
  <si>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</si>
  <si>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</si>
  <si>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</si>
  <si>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</si>
  <si>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</si>
  <si>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</si>
  <si>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</si>
  <si>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</si>
  <si>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</si>
  <si>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</si>
  <si>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</si>
  <si>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</si>
  <si>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</si>
  <si>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</si>
  <si>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</si>
  <si>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</si>
  <si>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</si>
  <si>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</si>
  <si>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</si>
  <si>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</si>
  <si>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</si>
  <si>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</si>
  <si>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</si>
  <si>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</si>
  <si>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</si>
  <si>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</si>
  <si>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</si>
  <si>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</si>
  <si>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</si>
  <si>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</si>
  <si>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</si>
  <si>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</si>
  <si>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</si>
  <si>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</si>
  <si>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</si>
  <si>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</si>
  <si>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528</t>
  </si>
  <si>
    <t>766660720</t>
  </si>
  <si>
    <t>Osazení větrací mřížky s vyříznutím otvoru</t>
  </si>
  <si>
    <t>-1621010273</t>
  </si>
  <si>
    <t>https://podminky.urs.cz/item/CS_URS_2024_01/766660720</t>
  </si>
  <si>
    <t>4 "odvětrání místnosti</t>
  </si>
  <si>
    <t>529</t>
  </si>
  <si>
    <t>553414R1</t>
  </si>
  <si>
    <t>dvěřní mřížka 500x100 mm hliníková</t>
  </si>
  <si>
    <t>-901353966</t>
  </si>
  <si>
    <t>Poznámka k položce:_x000d_
barva dle křídla dveří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</si>
  <si>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</si>
  <si>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</si>
  <si>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</si>
  <si>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</si>
  <si>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</si>
  <si>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</si>
  <si>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</si>
  <si>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</si>
  <si>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</si>
  <si>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</si>
  <si>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</si>
  <si>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</si>
  <si>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</si>
  <si>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</si>
  <si>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</si>
  <si>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</si>
  <si>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</si>
  <si>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</si>
  <si>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</si>
  <si>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</si>
  <si>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</si>
  <si>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</si>
  <si>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</si>
  <si>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</si>
  <si>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</si>
  <si>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</si>
  <si>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</si>
  <si>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</si>
  <si>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</si>
  <si>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</si>
  <si>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</si>
  <si>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</si>
  <si>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</si>
  <si>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</si>
  <si>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</si>
  <si>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</si>
  <si>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</si>
  <si>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</si>
  <si>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</si>
  <si>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</si>
  <si>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</si>
  <si>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</si>
  <si>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</si>
  <si>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</si>
  <si>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</si>
  <si>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</si>
  <si>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</si>
  <si>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</si>
  <si>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</si>
  <si>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</si>
  <si>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</si>
  <si>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</si>
  <si>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</si>
  <si>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</si>
  <si>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</si>
  <si>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</si>
  <si>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</si>
  <si>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</si>
  <si>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</si>
  <si>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</si>
  <si>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</si>
  <si>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</si>
  <si>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</si>
  <si>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</si>
  <si>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</si>
  <si>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</si>
  <si>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</si>
  <si>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</si>
  <si>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</si>
  <si>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</si>
  <si>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</si>
  <si>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</si>
  <si>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</si>
  <si>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</si>
  <si>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</si>
  <si>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</si>
  <si>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</si>
  <si>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</si>
  <si>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</si>
  <si>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</si>
  <si>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</si>
  <si>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</si>
  <si>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</si>
  <si>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</si>
  <si>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</si>
  <si>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</si>
  <si>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</si>
  <si>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</si>
  <si>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</si>
  <si>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</si>
  <si>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</si>
  <si>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</si>
  <si>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</si>
  <si>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</si>
  <si>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</si>
  <si>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</si>
  <si>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</si>
  <si>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</si>
  <si>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</si>
  <si>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</si>
  <si>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</si>
  <si>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</si>
  <si>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</si>
  <si>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</si>
  <si>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</si>
  <si>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</si>
  <si>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</si>
  <si>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</si>
  <si>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</si>
  <si>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</si>
  <si>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</si>
  <si>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</si>
  <si>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</si>
  <si>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</si>
  <si>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</si>
  <si>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</si>
  <si>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</si>
  <si>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</si>
  <si>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</si>
  <si>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</si>
  <si>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100x100 mm včetně táhel, kotevních prvků, obvodových prvků ozn. OS04A</t>
  </si>
  <si>
    <t>413342060</t>
  </si>
  <si>
    <t>severní fasáda</t>
  </si>
  <si>
    <t>2,56+5,43+6,78+12,32+3,64+8,69+3,02+7,06+5,43+2,56 "1.NP</t>
  </si>
  <si>
    <t>1,66+3,44+0,66+1,77+3,09+3,39+1,34+4,5+1,01+2,46+0,66+1,77+3,44+1,66 "2.NP</t>
  </si>
  <si>
    <t>1,12+2,46+1,77+0,66+3,09+1,66+2,3+1,53+3,15+1,44+3,55+1,01+3,54+1,77+0,66+2,46+1,12 "3.NP</t>
  </si>
  <si>
    <t>1,66+3,44+0,66+1,77+2,46+2,55+2,87+1,7+4,39+1,34+4,5+1,01+2,46+0,66+1,77+3,44+1,66 "4.NP</t>
  </si>
  <si>
    <t>3,44+3,71+1,65+1,93+1,6+0,73+1,59+3,88+2,61+2,61+1,77+5,08+1,71+4,24+1,09+3,82+1,65+1,93+1,6+0,73+1,59+3,71+3,44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</si>
  <si>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</si>
  <si>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</si>
  <si>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</si>
  <si>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</si>
  <si>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</si>
  <si>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</si>
  <si>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</si>
  <si>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</si>
  <si>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</si>
  <si>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</si>
  <si>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</si>
  <si>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</si>
  <si>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</si>
  <si>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</si>
  <si>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</si>
  <si>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</si>
  <si>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</si>
  <si>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</si>
  <si>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</si>
  <si>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</si>
  <si>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</si>
  <si>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</si>
  <si>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</si>
  <si>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</si>
  <si>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</si>
  <si>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</si>
  <si>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</si>
  <si>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</si>
  <si>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</si>
  <si>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</si>
  <si>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</si>
  <si>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</si>
  <si>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</si>
  <si>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</si>
  <si>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</si>
  <si>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</si>
  <si>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</si>
  <si>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</si>
  <si>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</si>
  <si>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</si>
  <si>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</si>
  <si>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</si>
  <si>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</si>
  <si>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</si>
  <si>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</si>
  <si>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</si>
  <si>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</si>
  <si>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</si>
  <si>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</si>
  <si>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</si>
  <si>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</si>
  <si>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</si>
  <si>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</si>
  <si>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</si>
  <si>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</si>
  <si>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</si>
  <si>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</si>
  <si>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</si>
  <si>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</si>
  <si>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</si>
  <si>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</si>
  <si>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</si>
  <si>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</si>
  <si>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</si>
  <si>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</si>
  <si>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</si>
  <si>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</si>
  <si>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</si>
  <si>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</si>
  <si>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</si>
  <si>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</si>
  <si>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</si>
  <si>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</si>
  <si>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</si>
  <si>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</si>
  <si>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</si>
  <si>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</si>
  <si>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</si>
  <si>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</si>
  <si>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</si>
  <si>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</si>
  <si>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</si>
  <si>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</si>
  <si>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</si>
  <si>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</si>
  <si>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</si>
  <si>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</si>
  <si>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</si>
  <si>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</si>
  <si>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</si>
  <si>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</si>
  <si>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</si>
  <si>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</si>
  <si>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</si>
  <si>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</si>
  <si>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</si>
  <si>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</si>
  <si>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</si>
  <si>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</si>
  <si>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</si>
  <si>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</si>
  <si>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</si>
  <si>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</si>
  <si>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</si>
  <si>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</si>
  <si>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</si>
  <si>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</si>
  <si>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</si>
  <si>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</si>
  <si>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</si>
  <si>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</si>
  <si>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</si>
  <si>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</si>
  <si>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</si>
  <si>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</si>
  <si>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</si>
  <si>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</si>
  <si>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</si>
  <si>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</si>
  <si>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</si>
  <si>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</si>
  <si>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</si>
  <si>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</si>
  <si>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</si>
  <si>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</si>
  <si>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</si>
  <si>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</si>
  <si>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</si>
  <si>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</si>
  <si>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</si>
  <si>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</si>
  <si>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</si>
  <si>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</si>
  <si>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</si>
  <si>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</si>
  <si>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</si>
  <si>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</si>
  <si>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</si>
  <si>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</si>
  <si>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</si>
  <si>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</si>
  <si>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</si>
  <si>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</si>
  <si>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</si>
  <si>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</si>
  <si>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</si>
  <si>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</si>
  <si>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</si>
  <si>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</si>
  <si>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</si>
  <si>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</si>
  <si>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</si>
  <si>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</si>
  <si>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</si>
  <si>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</si>
  <si>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</si>
  <si>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</si>
  <si>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</si>
  <si>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</si>
  <si>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</si>
  <si>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</si>
  <si>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</si>
  <si>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</si>
  <si>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</si>
  <si>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</si>
  <si>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</si>
  <si>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</si>
  <si>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</si>
  <si>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</si>
  <si>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</si>
  <si>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</si>
  <si>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</si>
  <si>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</si>
  <si>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</si>
  <si>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</si>
  <si>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</si>
  <si>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</si>
  <si>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</si>
  <si>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</si>
  <si>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</si>
  <si>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</si>
  <si>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</si>
  <si>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</si>
  <si>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</si>
  <si>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</si>
  <si>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</si>
  <si>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</si>
  <si>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</si>
  <si>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</si>
  <si>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</si>
  <si>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</si>
  <si>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</si>
  <si>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</si>
  <si>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</si>
  <si>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</si>
  <si>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</si>
  <si>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</si>
  <si>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</si>
  <si>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</si>
  <si>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</si>
  <si>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</si>
  <si>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</si>
  <si>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</si>
  <si>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</si>
  <si>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</si>
  <si>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</si>
  <si>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</si>
  <si>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</si>
  <si>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</si>
  <si>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</si>
  <si>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</si>
  <si>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</si>
  <si>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</si>
  <si>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</si>
  <si>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</si>
  <si>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</si>
  <si>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</si>
  <si>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</si>
  <si>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</si>
  <si>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</si>
  <si>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</si>
  <si>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</si>
  <si>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</si>
  <si>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</si>
  <si>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</si>
  <si>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</si>
  <si>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</si>
  <si>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</si>
  <si>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</si>
  <si>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</si>
  <si>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</si>
  <si>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</si>
  <si>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</si>
  <si>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</si>
  <si>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</si>
  <si>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</si>
  <si>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</si>
  <si>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</si>
  <si>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</si>
  <si>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</si>
  <si>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</si>
  <si>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</si>
  <si>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</si>
  <si>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</si>
  <si>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</si>
  <si>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</si>
  <si>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</si>
  <si>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</si>
  <si>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</si>
  <si>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kopule, nástavec, ozn. SV02</t>
  </si>
  <si>
    <t>33572675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</si>
  <si>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</si>
  <si>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</si>
  <si>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</si>
  <si>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</si>
  <si>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</si>
  <si>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</si>
  <si>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</si>
  <si>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</si>
  <si>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</si>
  <si>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kopule, izolační dvojsklo, vnitřní roleta FSK, nástavec ozn. SV01</t>
  </si>
  <si>
    <t>-521485958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</si>
  <si>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</si>
  <si>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</si>
  <si>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</si>
  <si>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</si>
  <si>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</si>
  <si>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</si>
  <si>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</si>
  <si>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</si>
  <si>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</si>
  <si>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</si>
  <si>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</si>
  <si>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</si>
  <si>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</si>
  <si>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</si>
  <si>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</si>
  <si>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</si>
  <si>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</si>
  <si>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</si>
  <si>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</si>
  <si>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</si>
  <si>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</si>
  <si>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</si>
  <si>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</si>
  <si>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</si>
  <si>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>546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</si>
  <si>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</si>
  <si>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</si>
  <si>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</si>
  <si>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</si>
  <si>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</si>
  <si>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</si>
  <si>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</si>
  <si>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</si>
  <si>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</si>
  <si>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</si>
  <si>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</si>
  <si>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</si>
  <si>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</si>
  <si>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</si>
  <si>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</si>
  <si>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</si>
  <si>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</si>
  <si>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</si>
  <si>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</si>
  <si>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</si>
  <si>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</si>
  <si>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</si>
  <si>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</si>
  <si>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</si>
  <si>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</si>
  <si>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</si>
  <si>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</si>
  <si>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</si>
  <si>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</si>
  <si>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</si>
  <si>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</si>
  <si>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</si>
  <si>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</si>
  <si>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</si>
  <si>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</si>
  <si>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</si>
  <si>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</si>
  <si>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</si>
  <si>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</si>
  <si>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</si>
  <si>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</si>
  <si>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</si>
  <si>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</si>
  <si>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</si>
  <si>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</si>
  <si>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</si>
  <si>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</si>
  <si>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</si>
  <si>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</si>
  <si>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</si>
  <si>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</si>
  <si>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</si>
  <si>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</si>
  <si>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</si>
  <si>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</si>
  <si>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</si>
  <si>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</si>
  <si>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</si>
  <si>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</si>
  <si>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</si>
  <si>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</si>
  <si>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</si>
  <si>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</si>
  <si>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</si>
  <si>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</si>
  <si>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</si>
  <si>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</si>
  <si>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</si>
  <si>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</si>
  <si>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</si>
  <si>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</si>
  <si>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</si>
  <si>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</si>
  <si>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</si>
  <si>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</si>
  <si>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</si>
  <si>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</si>
  <si>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</si>
  <si>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</si>
  <si>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</si>
  <si>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</si>
  <si>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</si>
  <si>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</si>
  <si>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</si>
  <si>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</si>
  <si>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</si>
  <si>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</si>
  <si>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</si>
  <si>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</si>
  <si>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</si>
  <si>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</si>
  <si>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</si>
  <si>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</si>
  <si>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</si>
  <si>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</si>
  <si>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</si>
  <si>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</si>
  <si>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</si>
  <si>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</si>
  <si>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</si>
  <si>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</si>
  <si>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</si>
  <si>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</si>
  <si>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</si>
  <si>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</si>
  <si>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</si>
  <si>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</si>
  <si>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</si>
  <si>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</si>
  <si>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</si>
  <si>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</si>
  <si>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</si>
  <si>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</si>
  <si>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</si>
  <si>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</si>
  <si>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</si>
  <si>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</si>
  <si>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</si>
  <si>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</si>
  <si>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</si>
  <si>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</si>
  <si>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</si>
  <si>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</si>
  <si>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</si>
  <si>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</si>
  <si>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</si>
  <si>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</si>
  <si>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</si>
  <si>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</si>
  <si>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</si>
  <si>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</si>
  <si>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</si>
  <si>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</si>
  <si>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</si>
  <si>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</si>
  <si>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</si>
  <si>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</si>
  <si>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</si>
  <si>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</si>
  <si>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</si>
  <si>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</si>
  <si>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</si>
  <si>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</si>
  <si>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</si>
  <si>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</si>
  <si>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</si>
  <si>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</si>
  <si>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</si>
  <si>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</si>
  <si>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</si>
  <si>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</si>
  <si>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</si>
  <si>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</si>
  <si>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</si>
  <si>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</si>
  <si>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</si>
  <si>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</si>
  <si>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</si>
  <si>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</si>
  <si>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</si>
  <si>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</si>
  <si>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</si>
  <si>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</si>
  <si>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</si>
  <si>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</si>
  <si>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</si>
  <si>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</si>
  <si>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</si>
  <si>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</si>
  <si>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</si>
  <si>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</si>
  <si>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</si>
  <si>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</si>
  <si>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</si>
  <si>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</si>
  <si>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</si>
  <si>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</si>
  <si>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</si>
  <si>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</si>
  <si>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</si>
  <si>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</si>
  <si>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</si>
  <si>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</si>
  <si>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</si>
  <si>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</si>
  <si>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</si>
  <si>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</si>
  <si>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</si>
  <si>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</si>
  <si>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</si>
  <si>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</si>
  <si>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</si>
  <si>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</si>
  <si>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</si>
  <si>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</si>
  <si>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</si>
  <si>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</si>
  <si>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</si>
  <si>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</si>
  <si>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</si>
  <si>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</si>
  <si>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</si>
  <si>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432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</si>
  <si>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</si>
  <si>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</si>
  <si>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</si>
  <si>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</si>
  <si>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</si>
  <si>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</si>
  <si>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</si>
  <si>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</si>
  <si>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</si>
  <si>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</si>
  <si>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</si>
  <si>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</si>
  <si>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</si>
  <si>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</si>
  <si>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</si>
  <si>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</si>
  <si>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</si>
  <si>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</si>
  <si>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</si>
  <si>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</si>
  <si>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</si>
  <si>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</si>
  <si>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</si>
  <si>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</si>
  <si>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</si>
  <si>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</si>
  <si>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</si>
  <si>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</si>
  <si>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</si>
  <si>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</si>
  <si>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</si>
  <si>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</si>
  <si>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</si>
  <si>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530</t>
  </si>
  <si>
    <t>767810111</t>
  </si>
  <si>
    <t>Montáž mřížek větracích čtyřhranných průřezu do 0,01 m2</t>
  </si>
  <si>
    <t>-1433610470</t>
  </si>
  <si>
    <t>https://podminky.urs.cz/item/CS_URS_2024_01/767810111</t>
  </si>
  <si>
    <t>2 "osazení do stěny, barva dle povrchu stěny</t>
  </si>
  <si>
    <t>531</t>
  </si>
  <si>
    <t>55341413</t>
  </si>
  <si>
    <t>větrací mřížka 500x200mm s PO EI90 do stěny</t>
  </si>
  <si>
    <t>-687839586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</si>
  <si>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</si>
  <si>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</si>
  <si>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</si>
  <si>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</si>
  <si>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</si>
  <si>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</si>
  <si>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</si>
  <si>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</si>
  <si>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</si>
  <si>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</si>
  <si>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</si>
  <si>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</si>
  <si>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</si>
  <si>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</si>
  <si>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Poznámka k položce:_x000d_
Záchytný systém – lanový, počet kotvících bodů 50, kotvení do žlb desky, délka lana 245m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</si>
  <si>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</si>
  <si>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</si>
  <si>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</si>
  <si>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</si>
  <si>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 xml:space="preserve">Poznámka k položce:_x000d_
celkem 3kpl_x000d_
Z toho 1x kpl - Záchytný systém – bodový, počet kotvících bodů 4, kotvení do žlb desky_x000d_
Z toho 1x kpl - Záchytný systém – bodový, počet kotvících bodů 4, kotvení do střešních panelů_x000d_
Z toho 1x kpl - Záchytný systém – bodový, počet kotvících bodů 4, kotvení do střešních panelů_x000d_
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</si>
  <si>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</si>
  <si>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</si>
  <si>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</si>
  <si>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</si>
  <si>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</si>
  <si>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</si>
  <si>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</si>
  <si>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</si>
  <si>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</si>
  <si>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</si>
  <si>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</si>
  <si>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</si>
  <si>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</si>
  <si>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</si>
  <si>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</si>
  <si>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</si>
  <si>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</si>
  <si>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</si>
  <si>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</si>
  <si>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</si>
  <si>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</si>
  <si>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</si>
  <si>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</si>
  <si>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</si>
  <si>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</si>
  <si>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</si>
  <si>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</si>
  <si>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</si>
  <si>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</si>
  <si>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</si>
  <si>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</si>
  <si>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</si>
  <si>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</si>
  <si>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</si>
  <si>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</si>
  <si>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</si>
  <si>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</si>
  <si>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</si>
  <si>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</si>
  <si>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</si>
  <si>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</si>
  <si>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</si>
  <si>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</si>
  <si>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</si>
  <si>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</si>
  <si>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</si>
  <si>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</si>
  <si>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</si>
  <si>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</si>
  <si>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</si>
  <si>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</si>
  <si>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</si>
  <si>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</si>
  <si>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</si>
  <si>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</si>
  <si>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</si>
  <si>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</si>
  <si>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</si>
  <si>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</si>
  <si>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</si>
  <si>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</si>
  <si>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</si>
  <si>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</si>
  <si>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</si>
  <si>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</si>
  <si>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</si>
  <si>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</si>
  <si>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</si>
  <si>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</si>
  <si>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</si>
  <si>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</si>
  <si>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</si>
  <si>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</si>
  <si>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</si>
  <si>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</si>
  <si>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</si>
  <si>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</si>
  <si>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</si>
  <si>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</si>
  <si>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</si>
  <si>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</si>
  <si>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</si>
  <si>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</si>
  <si>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</si>
  <si>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</si>
  <si>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</si>
  <si>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</si>
  <si>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</si>
  <si>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</si>
  <si>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</si>
  <si>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</si>
  <si>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</si>
  <si>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</si>
  <si>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</si>
  <si>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</si>
  <si>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</si>
  <si>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</si>
  <si>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</si>
  <si>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</si>
  <si>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</si>
  <si>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</si>
  <si>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</si>
  <si>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</si>
  <si>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</si>
  <si>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</si>
  <si>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</si>
  <si>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</si>
  <si>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</si>
  <si>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</si>
  <si>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</si>
  <si>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</si>
  <si>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</si>
  <si>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</si>
  <si>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</si>
  <si>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</si>
  <si>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</si>
  <si>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</si>
  <si>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</si>
  <si>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</si>
  <si>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</si>
  <si>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</si>
  <si>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</si>
  <si>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</si>
  <si>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</si>
  <si>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</si>
  <si>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</si>
  <si>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</si>
  <si>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</si>
  <si>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</si>
  <si>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</si>
  <si>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</si>
  <si>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</si>
  <si>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</si>
  <si>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</si>
  <si>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</si>
  <si>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</si>
  <si>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</si>
  <si>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</si>
  <si>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</si>
  <si>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</si>
  <si>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</si>
  <si>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</si>
  <si>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</si>
  <si>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</si>
  <si>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</si>
  <si>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</si>
  <si>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</si>
  <si>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</si>
  <si>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</si>
  <si>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</si>
  <si>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</si>
  <si>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</si>
  <si>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</si>
  <si>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</si>
  <si>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</si>
  <si>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</si>
  <si>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</si>
  <si>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</si>
  <si>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</si>
  <si>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</si>
  <si>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</si>
  <si>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</si>
  <si>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</si>
  <si>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</si>
  <si>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</si>
  <si>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</si>
  <si>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</si>
  <si>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</si>
  <si>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</si>
  <si>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</si>
  <si>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</si>
  <si>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</si>
  <si>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</si>
  <si>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</si>
  <si>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</si>
  <si>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</si>
  <si>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</si>
  <si>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</si>
  <si>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</si>
  <si>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</si>
  <si>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</si>
  <si>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</si>
  <si>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</si>
  <si>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</si>
  <si>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</si>
  <si>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</si>
  <si>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</si>
  <si>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</si>
  <si>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</si>
  <si>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</si>
  <si>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</si>
  <si>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</si>
  <si>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</si>
  <si>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</si>
  <si>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</si>
  <si>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</si>
  <si>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</si>
  <si>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</si>
  <si>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</si>
  <si>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</si>
  <si>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</si>
  <si>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</si>
  <si>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</si>
  <si>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</si>
  <si>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</si>
  <si>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</si>
  <si>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</si>
  <si>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</si>
  <si>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</si>
  <si>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</si>
  <si>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</si>
  <si>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</si>
  <si>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</si>
  <si>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</si>
  <si>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</si>
  <si>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</si>
  <si>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</si>
  <si>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482</t>
  </si>
  <si>
    <t>771121011</t>
  </si>
  <si>
    <t>Nátěr penetrační na podlahu</t>
  </si>
  <si>
    <t>604</t>
  </si>
  <si>
    <t>https://podminky.urs.cz/item/CS_URS_2022_02/771121011</t>
  </si>
  <si>
    <t>483</t>
  </si>
  <si>
    <t>771121011.1</t>
  </si>
  <si>
    <t>Nátěr penetrační na podlahu - adhezní můstek</t>
  </si>
  <si>
    <t>606</t>
  </si>
  <si>
    <t>484</t>
  </si>
  <si>
    <t>771151012</t>
  </si>
  <si>
    <t>Samonivelační stěrka podlah pevnosti 20 MPa tl přes 3 do 5 mm</t>
  </si>
  <si>
    <t>608</t>
  </si>
  <si>
    <t>https://podminky.urs.cz/item/CS_URS_2022_02/771151012</t>
  </si>
  <si>
    <t>485</t>
  </si>
  <si>
    <t>771574314</t>
  </si>
  <si>
    <t>Montáž podlah keramických hladkých lepených flexibilním rychletuhnoucím lepidlem přes 19 do 22 ks/m2</t>
  </si>
  <si>
    <t>610</t>
  </si>
  <si>
    <t>https://podminky.urs.cz/item/CS_URS_2022_02/771574314</t>
  </si>
  <si>
    <t>486</t>
  </si>
  <si>
    <t>59761604</t>
  </si>
  <si>
    <t>dlažba keramická hutná hladká do interiéru přes 19 do 22ks/m2</t>
  </si>
  <si>
    <t>612</t>
  </si>
  <si>
    <t>725,6*1,1 'Přepočtené koeficientem množství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</si>
  <si>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</si>
  <si>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</si>
  <si>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</si>
  <si>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</si>
  <si>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</si>
  <si>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</si>
  <si>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</si>
  <si>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</si>
  <si>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</si>
  <si>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</si>
  <si>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</si>
  <si>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</si>
  <si>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</si>
  <si>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</si>
  <si>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</si>
  <si>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</si>
  <si>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</si>
  <si>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</si>
  <si>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</si>
  <si>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</si>
  <si>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</si>
  <si>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</si>
  <si>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</si>
  <si>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</si>
  <si>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</si>
  <si>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</si>
  <si>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</si>
  <si>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</si>
  <si>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</si>
  <si>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</si>
  <si>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</si>
  <si>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</si>
  <si>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</si>
  <si>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</si>
  <si>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</si>
  <si>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</si>
  <si>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</si>
  <si>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</si>
  <si>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</si>
  <si>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</si>
  <si>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</si>
  <si>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</si>
  <si>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</si>
  <si>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</si>
  <si>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</si>
  <si>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</si>
  <si>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</si>
  <si>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</si>
  <si>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</si>
  <si>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</si>
  <si>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</si>
  <si>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</si>
  <si>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</si>
  <si>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</si>
  <si>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"R05"     5,60*2</t>
  </si>
  <si>
    <t>501,07*1,1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</si>
  <si>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</si>
  <si>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</si>
  <si>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</si>
  <si>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</si>
  <si>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</si>
  <si>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</si>
  <si>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</si>
  <si>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</si>
  <si>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</si>
  <si>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</si>
  <si>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541</t>
  </si>
  <si>
    <t>777511125.1</t>
  </si>
  <si>
    <t>Krycí epoxidová stěrka tloušťky přes 2 do 3 mm průmyslové lité podlahy včetně protiskluzového pásu</t>
  </si>
  <si>
    <t>321886654</t>
  </si>
  <si>
    <t>Poznámka k položce:_x000d_
pro venkovní prostředí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</si>
  <si>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</si>
  <si>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</si>
  <si>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</si>
  <si>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</si>
  <si>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</si>
  <si>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</si>
  <si>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501</t>
  </si>
  <si>
    <t>777611121</t>
  </si>
  <si>
    <t>Krycí epoxidový průmyslový nátěr podlahy</t>
  </si>
  <si>
    <t>638</t>
  </si>
  <si>
    <t>https://podminky.urs.cz/item/CS_URS_2022_02/777611121</t>
  </si>
  <si>
    <t>Poznámka k položce:_x000d_
pro vnější prostředí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</si>
  <si>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</si>
  <si>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</si>
  <si>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</si>
  <si>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</si>
  <si>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</si>
  <si>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</si>
  <si>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</si>
  <si>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</si>
  <si>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</si>
  <si>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</si>
  <si>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</si>
  <si>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</si>
  <si>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</si>
  <si>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504</t>
  </si>
  <si>
    <t>781121011</t>
  </si>
  <si>
    <t>Nátěr penetrační na stěnu</t>
  </si>
  <si>
    <t>644</t>
  </si>
  <si>
    <t>https://podminky.urs.cz/item/CS_URS_2022_02/781121011</t>
  </si>
  <si>
    <t xml:space="preserve">"11"     2,00*(2,875*2+3,328*2-0,80)</t>
  </si>
  <si>
    <t xml:space="preserve">"13"     2,00*(1,925*2+1,998*2-0,80)</t>
  </si>
  <si>
    <t xml:space="preserve">"14"     2,00*(3,723*2+5,923-0,80-0,70*2)</t>
  </si>
  <si>
    <t xml:space="preserve">"15"     2,00*(2,25*2+1,50*2-0,70)</t>
  </si>
  <si>
    <t xml:space="preserve">"16"     2,00*(1,239*2+1,50*2-0,70)</t>
  </si>
  <si>
    <t xml:space="preserve">"17"     2,00*(3,713*2+3,255*2-0,80)</t>
  </si>
  <si>
    <t xml:space="preserve">"106"     2,00*(3,334*2+1,40*3)-0,70*1,97*2</t>
  </si>
  <si>
    <t xml:space="preserve">"koupelny+WC"     2,40*(1,25*2+2,811*2-0,70)*18</t>
  </si>
  <si>
    <t xml:space="preserve">"6.02"     2,40*(1,25*2+2,821*2-0,70)</t>
  </si>
  <si>
    <t xml:space="preserve">"6.07"     2,40*(2,25*2+2,821*2-0,70)</t>
  </si>
  <si>
    <t xml:space="preserve">"kuchyně"     0,60*(0,60*2+3,50)*9</t>
  </si>
  <si>
    <t xml:space="preserve">"kuchyně"     0,60*(0,60*2+4,50)</t>
  </si>
  <si>
    <t xml:space="preserve">"16.02"     2,30*(1,25*2+2,821*2-0,70)</t>
  </si>
  <si>
    <t xml:space="preserve">"16.07"     2,30*(2,25*2+2,821*2-0,70)</t>
  </si>
  <si>
    <t xml:space="preserve">"26.02"     2,30*(1,25*2+2,821*2-0,70)</t>
  </si>
  <si>
    <t xml:space="preserve">"26.07"     2,30*(2,25*2+2,821*2-0,70)</t>
  </si>
  <si>
    <t xml:space="preserve">"36.02"     2,30*(1,25*2+2,821*2-0,70)</t>
  </si>
  <si>
    <t xml:space="preserve">"36.07"     2,30*(2,25*2+2,821*2-0,70)</t>
  </si>
  <si>
    <t xml:space="preserve">"46.02"     2,30*(1,25*2+2,821*2-0,70)</t>
  </si>
  <si>
    <t xml:space="preserve">"46.07"     2,30*(2,25*2+2,821*2-0,70)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</si>
  <si>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</si>
  <si>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</si>
  <si>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</si>
  <si>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</si>
  <si>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</si>
  <si>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506</t>
  </si>
  <si>
    <t>781474113.1</t>
  </si>
  <si>
    <t>Montáž obkladů vnitřních keramických hladkých přes 12 do 19 ks/m2 lepených flexibilním lepidlem vč systémových prvků</t>
  </si>
  <si>
    <t>648</t>
  </si>
  <si>
    <t>507</t>
  </si>
  <si>
    <t>59761071</t>
  </si>
  <si>
    <t>obklad keramický hladký přes 12 do 19ks/m2</t>
  </si>
  <si>
    <t>650</t>
  </si>
  <si>
    <t>2071,056*1,1 "Přepočtené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</si>
  <si>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</si>
  <si>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</si>
  <si>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</si>
  <si>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</si>
  <si>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</si>
  <si>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</si>
  <si>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</si>
  <si>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</si>
  <si>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</si>
  <si>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</si>
  <si>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</si>
  <si>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</si>
  <si>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</si>
  <si>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</si>
  <si>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</si>
  <si>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</si>
  <si>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</si>
  <si>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</si>
  <si>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</si>
  <si>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</si>
  <si>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</si>
  <si>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</si>
  <si>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</si>
  <si>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</si>
  <si>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</si>
  <si>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</si>
  <si>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</si>
  <si>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</si>
  <si>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</si>
  <si>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</si>
  <si>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</si>
  <si>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</si>
  <si>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</si>
  <si>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</si>
  <si>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</si>
  <si>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</si>
  <si>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</si>
  <si>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</si>
  <si>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</si>
  <si>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</si>
  <si>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</si>
  <si>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</si>
  <si>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</si>
  <si>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</si>
  <si>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</si>
  <si>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</si>
  <si>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</si>
  <si>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</si>
  <si>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</si>
  <si>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</si>
  <si>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</si>
  <si>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</si>
  <si>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</si>
  <si>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</si>
  <si>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</si>
  <si>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</si>
  <si>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</si>
  <si>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</si>
  <si>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</si>
  <si>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</si>
  <si>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</si>
  <si>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</si>
  <si>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</si>
  <si>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</si>
  <si>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</si>
  <si>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</si>
  <si>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</si>
  <si>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</si>
  <si>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</si>
  <si>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</si>
  <si>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</si>
  <si>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</si>
  <si>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</si>
  <si>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</si>
  <si>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</si>
  <si>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</si>
  <si>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</si>
  <si>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</si>
  <si>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</si>
  <si>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</si>
  <si>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</si>
  <si>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</si>
  <si>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</si>
  <si>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</si>
  <si>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7866140.02</t>
  </si>
  <si>
    <t>Montáž vnitřní rolety ovládané motorem plochy přes 4 do 6 m2</t>
  </si>
  <si>
    <t>1520931686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</si>
  <si>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</si>
  <si>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</si>
  <si>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</si>
  <si>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</si>
  <si>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</si>
  <si>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</si>
  <si>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</si>
  <si>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</si>
  <si>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</si>
  <si>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</si>
  <si>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</si>
  <si>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</si>
  <si>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</si>
  <si>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</si>
  <si>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</si>
  <si>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</si>
  <si>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</si>
  <si>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</si>
  <si>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</si>
  <si>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</si>
  <si>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</si>
  <si>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</si>
  <si>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</si>
  <si>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</si>
  <si>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</si>
  <si>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</si>
  <si>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</si>
  <si>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</si>
  <si>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</si>
  <si>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</si>
  <si>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</si>
  <si>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</si>
  <si>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</si>
  <si>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</si>
  <si>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</si>
  <si>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</si>
  <si>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</si>
  <si>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</si>
  <si>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</si>
  <si>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</si>
  <si>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</si>
  <si>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</si>
  <si>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</si>
  <si>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</si>
  <si>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</si>
  <si>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</si>
  <si>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</si>
  <si>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</si>
  <si>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</si>
  <si>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</si>
  <si>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</si>
  <si>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</si>
  <si>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</si>
  <si>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</si>
  <si>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</si>
  <si>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</si>
  <si>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</si>
  <si>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</si>
  <si>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</si>
  <si>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</si>
  <si>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</si>
  <si>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</si>
  <si>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</si>
  <si>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</si>
  <si>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</si>
  <si>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</si>
  <si>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</si>
  <si>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</si>
  <si>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</si>
  <si>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</si>
  <si>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</si>
  <si>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</si>
  <si>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</si>
  <si>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</si>
  <si>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Pol11</t>
  </si>
  <si>
    <t>polyethylenová nenasákavá izolace min. D110 tl. 9 mm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</si>
  <si>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</si>
  <si>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</si>
  <si>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</si>
  <si>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</si>
  <si>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</si>
  <si>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</si>
  <si>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713411141</t>
  </si>
  <si>
    <t>Montáž izolace tepelné potrubí pásy nebo rohožemi s Al fólií staženými Al páskou 1x</t>
  </si>
  <si>
    <t>-73174532</t>
  </si>
  <si>
    <t>https://podminky.urs.cz/item/CS_URS_2024_01/713411141</t>
  </si>
  <si>
    <t>svodné splaškové potrubí DN110</t>
  </si>
  <si>
    <t xml:space="preserve"> 2*11*PI*0,11 "prostup skrz střechu budníku</t>
  </si>
  <si>
    <t>63151671</t>
  </si>
  <si>
    <t>rohož izolační z minerální vlny lamelová s Al fólií 50-60kg/m3 tl 40mm</t>
  </si>
  <si>
    <t>588593048</t>
  </si>
  <si>
    <t>7,603*1,05 'Přepočtené koeficientem množství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</si>
  <si>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</si>
  <si>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</si>
  <si>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</si>
  <si>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</si>
  <si>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</si>
  <si>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</si>
  <si>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</si>
  <si>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</si>
  <si>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</si>
  <si>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</si>
  <si>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</si>
  <si>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</si>
  <si>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</si>
  <si>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</si>
  <si>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</si>
  <si>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</si>
  <si>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</si>
  <si>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</si>
  <si>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</si>
  <si>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</si>
  <si>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</si>
  <si>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</si>
  <si>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</si>
  <si>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</si>
  <si>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</si>
  <si>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</si>
  <si>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</si>
  <si>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</si>
  <si>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</si>
  <si>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</si>
  <si>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</si>
  <si>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</si>
  <si>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</si>
  <si>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</si>
  <si>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</si>
  <si>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</si>
  <si>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</si>
  <si>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</si>
  <si>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</si>
  <si>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</si>
  <si>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</si>
  <si>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</si>
  <si>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</si>
  <si>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</si>
  <si>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</si>
  <si>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</si>
  <si>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</si>
  <si>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</si>
  <si>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</si>
  <si>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</si>
  <si>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</si>
  <si>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</si>
  <si>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</si>
  <si>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</si>
  <si>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</si>
  <si>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</si>
  <si>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</si>
  <si>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</si>
  <si>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</si>
  <si>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</si>
  <si>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</si>
  <si>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</si>
  <si>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</si>
  <si>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</si>
  <si>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</si>
  <si>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</si>
  <si>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</si>
  <si>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</si>
  <si>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</si>
  <si>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</si>
  <si>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</si>
  <si>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</si>
  <si>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</si>
  <si>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</si>
  <si>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</si>
  <si>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</si>
  <si>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</si>
  <si>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</si>
  <si>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</si>
  <si>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</si>
  <si>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</si>
  <si>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</si>
  <si>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</si>
  <si>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</si>
  <si>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</si>
  <si>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</si>
  <si>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</si>
  <si>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</si>
  <si>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</si>
  <si>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725822611</t>
  </si>
  <si>
    <t>Baterie umyvadlová stojánková páková bez výpusti</t>
  </si>
  <si>
    <t>-1956954869</t>
  </si>
  <si>
    <t>https://podminky.urs.cz/item/CS_URS_2024_01/725822611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</si>
  <si>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</si>
  <si>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</si>
  <si>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</si>
  <si>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</si>
  <si>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</si>
  <si>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</si>
  <si>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</si>
  <si>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</si>
  <si>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</si>
  <si>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</si>
  <si>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136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</si>
  <si>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</si>
  <si>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</si>
  <si>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</si>
  <si>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</si>
  <si>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</si>
  <si>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</si>
  <si>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</si>
  <si>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</si>
  <si>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</si>
  <si>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</si>
  <si>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</si>
  <si>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</si>
  <si>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</si>
  <si>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</si>
  <si>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</si>
  <si>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69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</si>
  <si>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</si>
  <si>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</si>
  <si>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</si>
  <si>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</si>
  <si>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</si>
  <si>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</si>
  <si>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</si>
  <si>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</si>
  <si>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</si>
  <si>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</si>
  <si>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</si>
  <si>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</si>
  <si>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</si>
  <si>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</si>
  <si>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</si>
  <si>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</si>
  <si>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</si>
  <si>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</si>
  <si>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</si>
  <si>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</si>
  <si>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</si>
  <si>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</si>
  <si>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</si>
  <si>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</si>
  <si>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</si>
  <si>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</si>
  <si>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</si>
  <si>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</si>
  <si>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</si>
  <si>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</si>
  <si>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</si>
  <si>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</si>
  <si>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</si>
  <si>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</si>
  <si>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</si>
  <si>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</si>
  <si>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</si>
  <si>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</si>
  <si>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</si>
  <si>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</si>
  <si>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</si>
  <si>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</si>
  <si>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</si>
  <si>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</si>
  <si>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</si>
  <si>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</si>
  <si>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</si>
  <si>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</si>
  <si>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</si>
  <si>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</si>
  <si>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</si>
  <si>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</si>
  <si>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</si>
  <si>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</si>
  <si>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</si>
  <si>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</si>
  <si>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</si>
  <si>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</si>
  <si>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</si>
  <si>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</si>
  <si>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</si>
  <si>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</si>
  <si>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</si>
  <si>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</si>
  <si>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</si>
  <si>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</si>
  <si>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</si>
  <si>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</si>
  <si>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</si>
  <si>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</si>
  <si>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</si>
  <si>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</si>
  <si>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</si>
  <si>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</si>
  <si>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</si>
  <si>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</si>
  <si>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</si>
  <si>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</si>
  <si>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</si>
  <si>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</si>
  <si>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</si>
  <si>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</si>
  <si>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</si>
  <si>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</si>
  <si>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</si>
  <si>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</si>
  <si>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</si>
  <si>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</si>
  <si>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</si>
  <si>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</si>
  <si>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</si>
  <si>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</si>
  <si>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</si>
  <si>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</si>
  <si>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</si>
  <si>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</si>
  <si>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</si>
  <si>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</si>
  <si>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</si>
  <si>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</si>
  <si>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</si>
  <si>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</si>
  <si>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</si>
  <si>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</si>
  <si>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</si>
  <si>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</si>
  <si>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</si>
  <si>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</si>
  <si>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</si>
  <si>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</si>
  <si>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</si>
  <si>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</si>
  <si>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</si>
  <si>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</si>
  <si>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</si>
  <si>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</si>
  <si>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</si>
  <si>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</si>
  <si>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</si>
  <si>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</si>
  <si>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</si>
  <si>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</si>
  <si>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</si>
  <si>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</si>
  <si>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</si>
  <si>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</si>
  <si>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</si>
  <si>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</si>
  <si>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</si>
  <si>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</si>
  <si>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</si>
  <si>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</si>
  <si>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</si>
  <si>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</si>
  <si>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</si>
  <si>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</si>
  <si>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</si>
  <si>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</si>
  <si>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</si>
  <si>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</si>
  <si>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</si>
  <si>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</si>
  <si>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</si>
  <si>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</si>
  <si>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</si>
  <si>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</si>
  <si>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</si>
  <si>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</si>
  <si>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</si>
  <si>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</si>
  <si>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</si>
  <si>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</si>
  <si>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</si>
  <si>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</si>
  <si>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</si>
  <si>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</si>
  <si>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</si>
  <si>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</si>
  <si>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</si>
  <si>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</si>
  <si>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</si>
  <si>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</si>
  <si>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</si>
  <si>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</si>
  <si>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</si>
  <si>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</si>
  <si>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</si>
  <si>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</si>
  <si>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</si>
  <si>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</si>
  <si>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</si>
  <si>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</si>
  <si>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</si>
  <si>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</si>
  <si>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</si>
  <si>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</si>
  <si>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</si>
  <si>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</si>
  <si>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</si>
  <si>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</si>
  <si>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</si>
  <si>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</si>
  <si>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</si>
  <si>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</si>
  <si>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</si>
  <si>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</si>
  <si>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</si>
  <si>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</si>
  <si>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</si>
  <si>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</si>
  <si>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</si>
  <si>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</si>
  <si>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</si>
  <si>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</si>
  <si>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</si>
  <si>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</si>
  <si>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</si>
  <si>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</si>
  <si>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</si>
  <si>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</si>
  <si>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</si>
  <si>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</si>
  <si>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</si>
  <si>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</si>
  <si>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</si>
  <si>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</si>
  <si>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</si>
  <si>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</si>
  <si>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</si>
  <si>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</si>
  <si>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</si>
  <si>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</si>
  <si>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</si>
  <si>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</si>
  <si>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</si>
  <si>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</si>
  <si>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</si>
  <si>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</si>
  <si>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</si>
  <si>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</si>
  <si>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</si>
  <si>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</si>
  <si>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</si>
  <si>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</si>
  <si>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</si>
  <si>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</si>
  <si>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</si>
  <si>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</si>
  <si>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</si>
  <si>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</si>
  <si>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</si>
  <si>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</si>
  <si>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</si>
  <si>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</si>
  <si>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</si>
  <si>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</si>
  <si>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</si>
  <si>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</si>
  <si>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</si>
  <si>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</si>
  <si>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</si>
  <si>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</si>
  <si>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</si>
  <si>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</si>
  <si>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</si>
  <si>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</si>
  <si>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</si>
  <si>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</si>
  <si>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</si>
  <si>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</si>
  <si>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</si>
  <si>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</si>
  <si>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</si>
  <si>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</si>
  <si>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</si>
  <si>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</si>
  <si>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</si>
  <si>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</si>
  <si>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</si>
  <si>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</si>
  <si>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</si>
  <si>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</si>
  <si>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</si>
  <si>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</si>
  <si>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</si>
  <si>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</si>
  <si>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</si>
  <si>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</si>
  <si>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</si>
  <si>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</si>
  <si>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</si>
  <si>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</si>
  <si>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</si>
  <si>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</si>
  <si>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</si>
  <si>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</si>
  <si>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</si>
  <si>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</si>
  <si>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</si>
  <si>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</si>
  <si>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</si>
  <si>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</si>
  <si>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</si>
  <si>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</si>
  <si>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</si>
  <si>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</si>
  <si>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</si>
  <si>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</si>
  <si>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</si>
  <si>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</si>
  <si>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</si>
  <si>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</si>
  <si>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</si>
  <si>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</si>
  <si>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</si>
  <si>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</si>
  <si>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</si>
  <si>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</si>
  <si>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</si>
  <si>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</si>
  <si>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</si>
  <si>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</si>
  <si>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</si>
  <si>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</si>
  <si>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</si>
  <si>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</si>
  <si>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</si>
  <si>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</si>
  <si>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</si>
  <si>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</si>
  <si>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</si>
  <si>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</si>
  <si>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</si>
  <si>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</si>
  <si>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</si>
  <si>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</si>
  <si>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</si>
  <si>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</si>
  <si>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</si>
  <si>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</si>
  <si>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</si>
  <si>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</si>
  <si>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</si>
  <si>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</si>
  <si>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</si>
  <si>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</si>
  <si>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</si>
  <si>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</si>
  <si>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</si>
  <si>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</si>
  <si>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</si>
  <si>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</si>
  <si>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</si>
  <si>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</si>
  <si>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</si>
  <si>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</si>
  <si>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</si>
  <si>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</si>
  <si>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</si>
  <si>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</si>
  <si>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</si>
  <si>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</si>
  <si>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</si>
  <si>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</si>
  <si>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</si>
  <si>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</si>
  <si>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</si>
  <si>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</si>
  <si>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</si>
  <si>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</si>
  <si>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</si>
  <si>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</si>
  <si>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</si>
  <si>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</si>
  <si>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</si>
  <si>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</si>
  <si>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</si>
  <si>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</si>
  <si>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</si>
  <si>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</si>
  <si>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</si>
  <si>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</si>
  <si>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</si>
  <si>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</si>
  <si>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</si>
  <si>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</si>
  <si>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</si>
  <si>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</si>
  <si>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</si>
  <si>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</si>
  <si>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</si>
  <si>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</si>
  <si>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</si>
  <si>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</si>
  <si>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</si>
  <si>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</si>
  <si>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</si>
  <si>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</si>
  <si>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</si>
  <si>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</si>
  <si>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</si>
  <si>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</si>
  <si>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</si>
  <si>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</si>
  <si>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</si>
  <si>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</si>
  <si>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</si>
  <si>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</si>
  <si>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</si>
  <si>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</si>
  <si>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</si>
  <si>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</si>
  <si>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</si>
  <si>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</si>
  <si>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</si>
  <si>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</si>
  <si>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</si>
  <si>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</si>
  <si>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</si>
  <si>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</si>
  <si>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</si>
  <si>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</si>
  <si>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</si>
  <si>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</si>
  <si>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</si>
  <si>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</si>
  <si>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</si>
  <si>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</si>
  <si>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</si>
  <si>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</si>
  <si>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</si>
  <si>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</si>
  <si>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</si>
  <si>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</si>
  <si>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</si>
  <si>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</si>
  <si>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</si>
  <si>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</si>
  <si>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</si>
  <si>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</si>
  <si>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</si>
  <si>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</si>
  <si>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</si>
  <si>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</si>
  <si>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</si>
  <si>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</si>
  <si>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</si>
  <si>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</si>
  <si>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</si>
  <si>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</si>
  <si>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</si>
  <si>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</si>
  <si>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</si>
  <si>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</si>
  <si>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</si>
  <si>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</si>
  <si>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</si>
  <si>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</si>
  <si>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</si>
  <si>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</si>
  <si>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</si>
  <si>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</si>
  <si>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</si>
  <si>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</si>
  <si>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</si>
  <si>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</si>
  <si>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</si>
  <si>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</si>
  <si>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</si>
  <si>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</si>
  <si>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</si>
  <si>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</si>
  <si>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</si>
  <si>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</si>
  <si>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</si>
  <si>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</si>
  <si>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</si>
  <si>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</si>
  <si>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</si>
  <si>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</si>
  <si>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</si>
  <si>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</si>
  <si>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</si>
  <si>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</si>
  <si>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</si>
  <si>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</si>
  <si>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</si>
  <si>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</si>
  <si>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</si>
  <si>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</si>
  <si>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</si>
  <si>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</si>
  <si>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</si>
  <si>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</si>
  <si>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</si>
  <si>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</si>
  <si>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</si>
  <si>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</si>
  <si>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</si>
  <si>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</si>
  <si>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</si>
  <si>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</si>
  <si>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</si>
  <si>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</si>
  <si>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</si>
  <si>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</si>
  <si>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</si>
  <si>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</si>
  <si>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</si>
  <si>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</si>
  <si>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</si>
  <si>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</si>
  <si>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</si>
  <si>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</si>
  <si>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</si>
  <si>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</si>
  <si>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</si>
  <si>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</si>
  <si>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</si>
  <si>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</si>
  <si>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</si>
  <si>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</si>
  <si>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</si>
  <si>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</si>
  <si>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</si>
  <si>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</si>
  <si>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</si>
  <si>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</si>
  <si>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</si>
  <si>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</si>
  <si>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</si>
  <si>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</si>
  <si>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</si>
  <si>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</si>
  <si>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</si>
  <si>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</si>
  <si>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</si>
  <si>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</si>
  <si>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</si>
  <si>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</si>
  <si>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</si>
  <si>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</si>
  <si>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</si>
  <si>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</si>
  <si>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</si>
  <si>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</si>
  <si>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</si>
  <si>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</si>
  <si>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</si>
  <si>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</si>
  <si>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</si>
  <si>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</si>
  <si>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</si>
  <si>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</si>
  <si>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</si>
  <si>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</si>
  <si>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</si>
  <si>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</si>
  <si>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</si>
  <si>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</si>
  <si>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</si>
  <si>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</si>
  <si>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</si>
  <si>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</si>
  <si>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</si>
  <si>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</si>
  <si>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</si>
  <si>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</si>
  <si>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</si>
  <si>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</si>
  <si>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</si>
  <si>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</si>
  <si>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</si>
  <si>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</si>
  <si>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</si>
  <si>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</si>
  <si>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</si>
  <si>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</si>
  <si>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</si>
  <si>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</si>
  <si>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</si>
  <si>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</si>
  <si>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</si>
  <si>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</si>
  <si>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</si>
  <si>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</si>
  <si>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</si>
  <si>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</si>
  <si>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</si>
  <si>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</si>
  <si>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</si>
  <si>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</si>
  <si>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</si>
  <si>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</si>
  <si>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</si>
  <si>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</si>
  <si>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</si>
  <si>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</si>
  <si>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</si>
  <si>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</si>
  <si>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</si>
  <si>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</si>
  <si>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</si>
  <si>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</si>
  <si>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</si>
  <si>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</si>
  <si>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</si>
  <si>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</si>
  <si>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</si>
  <si>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</si>
  <si>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</si>
  <si>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</si>
  <si>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</si>
  <si>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</si>
  <si>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</si>
  <si>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</si>
  <si>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</si>
  <si>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</si>
  <si>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</si>
  <si>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</si>
  <si>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</si>
  <si>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</si>
  <si>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</si>
  <si>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</si>
  <si>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</si>
  <si>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</si>
  <si>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</si>
  <si>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</si>
  <si>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</si>
  <si>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</si>
  <si>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</si>
  <si>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</si>
  <si>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</si>
  <si>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</si>
  <si>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</si>
  <si>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</si>
  <si>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</si>
  <si>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</si>
  <si>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</si>
  <si>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</si>
  <si>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</si>
  <si>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</si>
  <si>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</si>
  <si>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</si>
  <si>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</si>
  <si>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</si>
  <si>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</si>
  <si>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</si>
  <si>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</si>
  <si>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</si>
  <si>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</si>
  <si>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</si>
  <si>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</si>
  <si>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</si>
  <si>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</si>
  <si>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</si>
  <si>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</si>
  <si>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</si>
  <si>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</si>
  <si>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</si>
  <si>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</si>
  <si>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</si>
  <si>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</si>
  <si>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</si>
  <si>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</si>
  <si>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</si>
  <si>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</si>
  <si>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</si>
  <si>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</si>
  <si>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</si>
  <si>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</si>
  <si>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</si>
  <si>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</si>
  <si>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</si>
  <si>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</si>
  <si>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</si>
  <si>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</si>
  <si>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</si>
  <si>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</si>
  <si>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</si>
  <si>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</si>
  <si>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</si>
  <si>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</si>
  <si>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</si>
  <si>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</si>
  <si>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</si>
  <si>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</si>
  <si>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</si>
  <si>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</si>
  <si>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</si>
  <si>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</si>
  <si>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</si>
  <si>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</si>
  <si>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</si>
  <si>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</si>
  <si>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</si>
  <si>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</si>
  <si>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</si>
  <si>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</si>
  <si>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</si>
  <si>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</si>
  <si>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</si>
  <si>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</si>
  <si>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</si>
  <si>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</si>
  <si>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</si>
  <si>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</si>
  <si>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</si>
  <si>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</si>
  <si>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</si>
  <si>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</si>
  <si>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</si>
  <si>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</si>
  <si>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</si>
  <si>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</si>
  <si>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</si>
  <si>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</si>
  <si>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</si>
  <si>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</si>
  <si>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</si>
  <si>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</si>
  <si>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</si>
  <si>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</si>
  <si>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</si>
  <si>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</si>
  <si>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</si>
  <si>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</si>
  <si>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</si>
  <si>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</si>
  <si>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</si>
  <si>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</si>
  <si>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</si>
  <si>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</si>
  <si>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</si>
  <si>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</si>
  <si>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</si>
  <si>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</si>
  <si>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</si>
  <si>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</si>
  <si>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</si>
  <si>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</si>
  <si>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</si>
  <si>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</si>
  <si>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</si>
  <si>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</si>
  <si>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</si>
  <si>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</si>
  <si>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</si>
  <si>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</si>
  <si>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</si>
  <si>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</si>
  <si>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</si>
  <si>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</si>
  <si>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</si>
  <si>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</si>
  <si>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</si>
  <si>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</si>
  <si>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</si>
  <si>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</si>
  <si>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</si>
  <si>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</si>
  <si>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</si>
  <si>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</si>
  <si>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</si>
  <si>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</si>
  <si>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</si>
  <si>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</si>
  <si>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</si>
  <si>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</si>
  <si>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</si>
  <si>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</si>
  <si>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</si>
  <si>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</si>
  <si>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</si>
  <si>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</si>
  <si>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</si>
  <si>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</si>
  <si>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</si>
  <si>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</si>
  <si>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</si>
  <si>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</si>
  <si>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</si>
  <si>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</si>
  <si>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</si>
  <si>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</si>
  <si>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</si>
  <si>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</si>
  <si>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</si>
  <si>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</si>
  <si>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</si>
  <si>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</si>
  <si>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</si>
  <si>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</si>
  <si>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</si>
  <si>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</si>
  <si>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</si>
  <si>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</si>
  <si>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</si>
  <si>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</si>
  <si>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</si>
  <si>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</si>
  <si>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</si>
  <si>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</si>
  <si>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</si>
  <si>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</si>
  <si>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</si>
  <si>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</si>
  <si>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</si>
  <si>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</si>
  <si>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</si>
  <si>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</si>
  <si>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</si>
  <si>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</si>
  <si>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</si>
  <si>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</si>
  <si>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</si>
  <si>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</si>
  <si>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</si>
  <si>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</si>
  <si>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</si>
  <si>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</si>
  <si>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</si>
  <si>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</si>
  <si>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</si>
  <si>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</si>
  <si>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</si>
  <si>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</si>
  <si>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</si>
  <si>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</si>
  <si>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</si>
  <si>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</si>
  <si>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</si>
  <si>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</si>
  <si>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</si>
  <si>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</si>
  <si>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</si>
  <si>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</si>
  <si>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</si>
  <si>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</si>
  <si>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</si>
  <si>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</si>
  <si>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</si>
  <si>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</si>
  <si>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</si>
  <si>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</si>
  <si>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</si>
  <si>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</si>
  <si>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</si>
  <si>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</si>
  <si>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</si>
  <si>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</si>
  <si>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</si>
  <si>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</si>
  <si>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</si>
  <si>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</si>
  <si>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</si>
  <si>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</si>
  <si>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</si>
  <si>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</si>
  <si>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</si>
  <si>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</si>
  <si>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</si>
  <si>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</si>
  <si>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</si>
  <si>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</si>
  <si>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</si>
  <si>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</si>
  <si>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</si>
  <si>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</si>
  <si>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</si>
  <si>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</si>
  <si>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</si>
  <si>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</si>
  <si>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</si>
  <si>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</si>
  <si>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</si>
  <si>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</si>
  <si>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</si>
  <si>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</si>
  <si>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</si>
  <si>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</si>
  <si>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</si>
  <si>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</si>
  <si>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</si>
  <si>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</si>
  <si>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</si>
  <si>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</si>
  <si>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</si>
  <si>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</si>
  <si>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</si>
  <si>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</si>
  <si>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</si>
  <si>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</si>
  <si>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</si>
  <si>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</si>
  <si>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</si>
  <si>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</si>
  <si>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</si>
  <si>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</si>
  <si>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</si>
  <si>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</si>
  <si>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</si>
  <si>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</si>
  <si>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</si>
  <si>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</si>
  <si>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</si>
  <si>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</si>
  <si>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</si>
  <si>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</si>
  <si>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</si>
  <si>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</si>
  <si>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</si>
  <si>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</si>
  <si>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</si>
  <si>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</si>
  <si>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</si>
  <si>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</si>
  <si>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</si>
  <si>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</si>
  <si>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</si>
  <si>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</si>
  <si>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</si>
  <si>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</si>
  <si>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</si>
  <si>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</si>
  <si>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</si>
  <si>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</si>
  <si>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</si>
  <si>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</si>
  <si>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</si>
  <si>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</si>
  <si>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</si>
  <si>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</si>
  <si>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</si>
  <si>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</si>
  <si>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</si>
  <si>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</si>
  <si>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</si>
  <si>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</si>
  <si>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</si>
  <si>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</si>
  <si>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</si>
  <si>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</si>
  <si>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</si>
  <si>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</si>
  <si>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</si>
  <si>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</si>
  <si>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</si>
  <si>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</si>
  <si>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</si>
  <si>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</si>
  <si>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</si>
  <si>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</si>
  <si>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</si>
  <si>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</si>
  <si>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</si>
  <si>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</si>
  <si>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</si>
  <si>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</si>
  <si>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</si>
  <si>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</si>
  <si>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</si>
  <si>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</si>
  <si>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</si>
  <si>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</si>
  <si>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</si>
  <si>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</si>
  <si>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</si>
  <si>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</si>
  <si>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</si>
  <si>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</si>
  <si>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</si>
  <si>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</si>
  <si>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</si>
  <si>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</si>
  <si>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</si>
  <si>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</si>
  <si>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</si>
  <si>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</si>
  <si>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</si>
  <si>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</si>
  <si>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</si>
  <si>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</si>
  <si>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</si>
  <si>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</si>
  <si>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</si>
  <si>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</si>
  <si>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</si>
  <si>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</si>
  <si>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</si>
  <si>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</si>
  <si>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</si>
  <si>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</si>
  <si>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</si>
  <si>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</si>
  <si>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</si>
  <si>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</si>
  <si>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</si>
  <si>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</si>
  <si>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</si>
  <si>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</si>
  <si>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</si>
  <si>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</si>
  <si>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</si>
  <si>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</si>
  <si>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</si>
  <si>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</si>
  <si>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</si>
  <si>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</si>
  <si>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</si>
  <si>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</si>
  <si>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</si>
  <si>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</si>
  <si>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</si>
  <si>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</si>
  <si>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</si>
  <si>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</si>
  <si>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</si>
  <si>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</si>
  <si>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</si>
  <si>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</si>
  <si>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</si>
  <si>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</si>
  <si>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</si>
  <si>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</si>
  <si>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</si>
  <si>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</si>
  <si>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</si>
  <si>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</si>
  <si>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</si>
  <si>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</si>
  <si>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</si>
  <si>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</si>
  <si>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</si>
  <si>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</si>
  <si>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</si>
  <si>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</si>
  <si>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</si>
  <si>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</si>
  <si>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</si>
  <si>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</si>
  <si>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</si>
  <si>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</si>
  <si>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</si>
  <si>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</si>
  <si>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</si>
  <si>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</si>
  <si>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</si>
  <si>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</si>
  <si>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</si>
  <si>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</si>
  <si>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</si>
  <si>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</si>
  <si>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</si>
  <si>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</si>
  <si>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</si>
  <si>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</si>
  <si>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</si>
  <si>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</si>
  <si>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</si>
  <si>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</si>
  <si>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</si>
  <si>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</si>
  <si>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</si>
  <si>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</si>
  <si>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</si>
  <si>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</si>
  <si>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</si>
  <si>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</si>
  <si>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</si>
  <si>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</si>
  <si>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</si>
  <si>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</si>
  <si>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</si>
  <si>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</si>
  <si>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</si>
  <si>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</si>
  <si>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</si>
  <si>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</si>
  <si>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</si>
  <si>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</si>
  <si>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</si>
  <si>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</si>
  <si>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</si>
  <si>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</si>
  <si>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</si>
  <si>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</si>
  <si>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</si>
  <si>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</si>
  <si>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</si>
  <si>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</si>
  <si>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</si>
  <si>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</si>
  <si>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</si>
  <si>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</si>
  <si>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</si>
  <si>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</si>
  <si>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</si>
  <si>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</si>
  <si>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</si>
  <si>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</si>
  <si>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</si>
  <si>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</si>
  <si>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</si>
  <si>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</si>
  <si>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</si>
  <si>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</si>
  <si>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</si>
  <si>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</si>
  <si>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</si>
  <si>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</si>
  <si>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</si>
  <si>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</si>
  <si>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</si>
  <si>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</si>
  <si>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</si>
  <si>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</si>
  <si>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</si>
  <si>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</si>
  <si>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</si>
  <si>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</si>
  <si>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</si>
  <si>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</si>
  <si>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</si>
  <si>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</si>
  <si>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</si>
  <si>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</si>
  <si>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</si>
  <si>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</si>
  <si>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</si>
  <si>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</si>
  <si>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</si>
  <si>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</si>
  <si>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</si>
  <si>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</si>
  <si>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</si>
  <si>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</si>
  <si>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</si>
  <si>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</si>
  <si>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</si>
  <si>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</si>
  <si>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</si>
  <si>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</si>
  <si>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</si>
  <si>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</si>
  <si>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</si>
  <si>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</si>
  <si>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</si>
  <si>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</si>
  <si>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</si>
  <si>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</si>
  <si>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</si>
  <si>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</si>
  <si>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</si>
  <si>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</si>
  <si>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</si>
  <si>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</si>
  <si>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</si>
  <si>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</si>
  <si>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</si>
  <si>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</si>
  <si>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</si>
  <si>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</si>
  <si>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</si>
  <si>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</si>
  <si>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</si>
  <si>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</si>
  <si>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</si>
  <si>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</si>
  <si>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</si>
  <si>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</si>
  <si>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</si>
  <si>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</si>
  <si>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</si>
  <si>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</si>
  <si>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</si>
  <si>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</si>
  <si>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</si>
  <si>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</si>
  <si>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</si>
  <si>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</si>
  <si>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</si>
  <si>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</si>
  <si>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</si>
  <si>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</si>
  <si>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</si>
  <si>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</si>
  <si>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</si>
  <si>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</si>
  <si>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</si>
  <si>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</si>
  <si>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</si>
  <si>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</si>
  <si>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</si>
  <si>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</si>
  <si>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</si>
  <si>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</si>
  <si>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</si>
  <si>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</si>
  <si>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</si>
  <si>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</si>
  <si>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</si>
  <si>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</si>
  <si>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</si>
  <si>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</si>
  <si>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</si>
  <si>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</si>
  <si>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</si>
  <si>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</si>
  <si>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</si>
  <si>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</si>
  <si>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</si>
  <si>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</si>
  <si>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</si>
  <si>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</si>
  <si>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</si>
  <si>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</si>
  <si>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</si>
  <si>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</si>
  <si>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</si>
  <si>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</si>
  <si>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</si>
  <si>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</si>
  <si>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</si>
  <si>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</si>
  <si>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</si>
  <si>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</si>
  <si>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</si>
  <si>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</si>
  <si>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</si>
  <si>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</si>
  <si>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</si>
  <si>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</si>
  <si>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</si>
  <si>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</si>
  <si>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</si>
  <si>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</si>
  <si>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</si>
  <si>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</si>
  <si>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</si>
  <si>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</si>
  <si>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</si>
  <si>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</si>
  <si>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</si>
  <si>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</si>
  <si>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</si>
  <si>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</si>
  <si>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</si>
  <si>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</si>
  <si>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</si>
  <si>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</si>
  <si>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</si>
  <si>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</si>
  <si>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</si>
  <si>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</si>
  <si>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</si>
  <si>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</si>
  <si>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</si>
  <si>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</si>
  <si>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</si>
  <si>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</si>
  <si>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</si>
  <si>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</si>
  <si>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</si>
  <si>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</si>
  <si>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</si>
  <si>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</si>
  <si>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</si>
  <si>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</si>
  <si>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</si>
  <si>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</si>
  <si>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</si>
  <si>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</si>
  <si>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</si>
  <si>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</si>
  <si>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</si>
  <si>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</si>
  <si>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</si>
  <si>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</si>
  <si>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</si>
  <si>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</si>
  <si>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</si>
  <si>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</si>
  <si>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</si>
  <si>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</si>
  <si>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</si>
  <si>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</si>
  <si>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</si>
  <si>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</si>
  <si>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</si>
  <si>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</si>
  <si>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</si>
  <si>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</si>
  <si>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</si>
  <si>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</si>
  <si>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</si>
  <si>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</si>
  <si>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</si>
  <si>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</si>
  <si>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</si>
  <si>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</si>
  <si>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</si>
  <si>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</si>
  <si>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</si>
  <si>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</si>
  <si>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</si>
  <si>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</si>
  <si>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</si>
  <si>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</si>
  <si>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</si>
  <si>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</si>
  <si>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</si>
  <si>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</si>
  <si>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</si>
  <si>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</si>
  <si>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</si>
  <si>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</si>
  <si>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</si>
  <si>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</si>
  <si>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</si>
  <si>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</si>
  <si>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</si>
  <si>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</si>
  <si>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</si>
  <si>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</si>
  <si>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</si>
  <si>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</si>
  <si>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</si>
  <si>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</si>
  <si>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</si>
  <si>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</si>
  <si>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</si>
  <si>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</si>
  <si>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</si>
  <si>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</si>
  <si>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</si>
  <si>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</si>
  <si>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</si>
  <si>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</si>
  <si>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</si>
  <si>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</si>
  <si>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</si>
  <si>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</si>
  <si>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</si>
  <si>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</si>
  <si>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</si>
  <si>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</si>
  <si>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</si>
  <si>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</si>
  <si>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</si>
  <si>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</si>
  <si>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</si>
  <si>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</si>
  <si>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</si>
  <si>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</si>
  <si>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</si>
  <si>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</si>
  <si>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</si>
  <si>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</si>
  <si>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</si>
  <si>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</si>
  <si>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</si>
  <si>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</si>
  <si>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</si>
  <si>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</si>
  <si>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</si>
  <si>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</si>
  <si>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</si>
  <si>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</si>
  <si>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</si>
  <si>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</si>
  <si>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</si>
  <si>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</si>
  <si>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</si>
  <si>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</si>
  <si>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</si>
  <si>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</si>
  <si>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</si>
  <si>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</si>
  <si>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</si>
  <si>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</si>
  <si>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</si>
  <si>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</si>
  <si>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</si>
  <si>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</si>
  <si>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</si>
  <si>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</si>
  <si>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</si>
  <si>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</si>
  <si>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</si>
  <si>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</si>
  <si>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</si>
  <si>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</si>
  <si>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</si>
  <si>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</si>
  <si>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</si>
  <si>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</si>
  <si>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</si>
  <si>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</si>
  <si>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</si>
  <si>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</si>
  <si>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</si>
  <si>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</si>
  <si>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</si>
  <si>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</si>
  <si>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</si>
  <si>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</si>
  <si>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</si>
  <si>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</si>
  <si>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</si>
  <si>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</si>
  <si>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</si>
  <si>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</si>
  <si>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</si>
  <si>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</si>
  <si>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</si>
  <si>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</si>
  <si>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</si>
  <si>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</si>
  <si>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</si>
  <si>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</si>
  <si>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</si>
  <si>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</si>
  <si>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</si>
  <si>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</si>
  <si>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</si>
  <si>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</si>
  <si>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</si>
  <si>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</si>
  <si>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</si>
  <si>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</si>
  <si>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</si>
  <si>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</si>
  <si>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</si>
  <si>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</si>
  <si>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</si>
  <si>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</si>
  <si>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</si>
  <si>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</si>
  <si>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</si>
  <si>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</si>
  <si>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</si>
  <si>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</si>
  <si>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</si>
  <si>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</si>
  <si>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</si>
  <si>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</si>
  <si>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</si>
  <si>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</si>
  <si>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</si>
  <si>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</si>
  <si>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</si>
  <si>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</si>
  <si>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</si>
  <si>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</si>
  <si>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</si>
  <si>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</si>
  <si>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</si>
  <si>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</si>
  <si>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</si>
  <si>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</si>
  <si>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</si>
  <si>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</si>
  <si>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</si>
  <si>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</si>
  <si>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</si>
  <si>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</si>
  <si>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</si>
  <si>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</si>
  <si>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</si>
  <si>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</si>
  <si>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</si>
  <si>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</si>
  <si>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</si>
  <si>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</si>
  <si>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</si>
  <si>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</si>
  <si>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</si>
  <si>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</si>
  <si>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</si>
  <si>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</si>
  <si>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</si>
  <si>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</si>
  <si>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</si>
  <si>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</si>
  <si>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</si>
  <si>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</si>
  <si>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</si>
  <si>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</si>
  <si>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</si>
  <si>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</si>
  <si>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</si>
  <si>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</si>
  <si>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</si>
  <si>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</si>
  <si>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</si>
  <si>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</si>
  <si>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</si>
  <si>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</si>
  <si>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</si>
  <si>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</si>
  <si>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</si>
  <si>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</si>
  <si>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</si>
  <si>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</si>
  <si>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</si>
  <si>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</si>
  <si>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</si>
  <si>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</si>
  <si>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</si>
  <si>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</si>
  <si>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</si>
  <si>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</si>
  <si>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</si>
  <si>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</si>
  <si>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</si>
  <si>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</si>
  <si>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</si>
  <si>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</si>
  <si>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</si>
  <si>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</si>
  <si>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</si>
  <si>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</si>
  <si>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</si>
  <si>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</si>
  <si>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</si>
  <si>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</si>
  <si>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</si>
  <si>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</si>
  <si>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</si>
  <si>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</si>
  <si>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</si>
  <si>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</si>
  <si>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</si>
  <si>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</si>
  <si>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</si>
  <si>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</si>
  <si>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</si>
  <si>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</si>
  <si>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</si>
  <si>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</si>
  <si>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</si>
  <si>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</si>
  <si>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</si>
  <si>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</si>
  <si>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</si>
  <si>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</si>
  <si>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</si>
  <si>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</si>
  <si>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</si>
  <si>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</si>
  <si>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</si>
  <si>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</si>
  <si>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</si>
  <si>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</si>
  <si>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</si>
  <si>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</si>
  <si>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</si>
  <si>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</si>
  <si>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</si>
  <si>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</si>
  <si>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</si>
  <si>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</si>
  <si>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</si>
  <si>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</si>
  <si>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</si>
  <si>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</si>
  <si>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</si>
  <si>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</si>
  <si>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</si>
  <si>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</si>
  <si>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</si>
  <si>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</si>
  <si>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</si>
  <si>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</si>
  <si>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</si>
  <si>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</si>
  <si>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</si>
  <si>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</si>
  <si>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</si>
  <si>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</si>
  <si>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</si>
  <si>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</si>
  <si>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</si>
  <si>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</si>
  <si>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</si>
  <si>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</si>
  <si>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</si>
  <si>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</si>
  <si>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</si>
  <si>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</si>
  <si>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</si>
  <si>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</si>
  <si>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</si>
  <si>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</si>
  <si>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</si>
  <si>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</si>
  <si>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</si>
  <si>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</si>
  <si>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</si>
  <si>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</si>
  <si>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</si>
  <si>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</si>
  <si>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</si>
  <si>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</si>
  <si>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</si>
  <si>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</si>
  <si>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</si>
  <si>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</si>
  <si>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</si>
  <si>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</si>
  <si>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</si>
  <si>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</si>
  <si>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</si>
  <si>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</si>
  <si>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</si>
  <si>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</si>
  <si>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</si>
  <si>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</si>
  <si>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</si>
  <si>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</si>
  <si>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</si>
  <si>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</si>
  <si>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</si>
  <si>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</si>
  <si>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</si>
  <si>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</si>
  <si>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</si>
  <si>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</si>
  <si>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</si>
  <si>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</si>
  <si>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</si>
  <si>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</si>
  <si>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</si>
  <si>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</si>
  <si>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</si>
  <si>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</si>
  <si>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</si>
  <si>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</si>
  <si>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</si>
  <si>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</si>
  <si>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</si>
  <si>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</si>
  <si>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</si>
  <si>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</si>
  <si>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</si>
  <si>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</si>
  <si>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</si>
  <si>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</si>
  <si>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</si>
  <si>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</si>
  <si>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</si>
  <si>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</si>
  <si>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</si>
  <si>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</si>
  <si>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</si>
  <si>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</si>
  <si>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</si>
  <si>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</si>
  <si>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</si>
  <si>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</si>
  <si>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</si>
  <si>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</si>
  <si>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</si>
  <si>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</si>
  <si>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</si>
  <si>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</si>
  <si>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</si>
  <si>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</si>
  <si>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</si>
  <si>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</si>
  <si>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</si>
  <si>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</si>
  <si>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</si>
  <si>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</si>
  <si>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</si>
  <si>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</si>
  <si>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</si>
  <si>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</si>
  <si>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</si>
  <si>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</si>
  <si>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</si>
  <si>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</si>
  <si>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</si>
  <si>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</si>
  <si>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</si>
  <si>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</si>
  <si>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</si>
  <si>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</si>
  <si>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</si>
  <si>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</si>
  <si>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</si>
  <si>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</si>
  <si>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</si>
  <si>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</si>
  <si>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</si>
  <si>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</si>
  <si>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</si>
  <si>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</si>
  <si>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</si>
  <si>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</si>
  <si>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</si>
  <si>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</si>
  <si>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</si>
  <si>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</si>
  <si>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</si>
  <si>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</si>
  <si>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</si>
  <si>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</si>
  <si>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</si>
  <si>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</si>
  <si>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</si>
  <si>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</si>
  <si>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</si>
  <si>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</si>
  <si>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</si>
  <si>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</si>
  <si>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</si>
  <si>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</si>
  <si>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</si>
  <si>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</si>
  <si>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</si>
  <si>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</si>
  <si>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</si>
  <si>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</si>
  <si>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</si>
  <si>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</si>
  <si>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</si>
  <si>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</si>
  <si>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</si>
  <si>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</si>
  <si>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</si>
  <si>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</si>
  <si>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</si>
  <si>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</si>
  <si>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</si>
  <si>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</si>
  <si>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</si>
  <si>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</si>
  <si>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</si>
  <si>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</si>
  <si>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</si>
  <si>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</si>
  <si>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</si>
  <si>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</si>
  <si>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</si>
  <si>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</si>
  <si>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</si>
  <si>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</si>
  <si>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</si>
  <si>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</si>
  <si>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</si>
  <si>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</si>
  <si>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</si>
  <si>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</si>
  <si>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</si>
  <si>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</si>
  <si>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</si>
  <si>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</si>
  <si>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</si>
  <si>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</si>
  <si>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</si>
  <si>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</si>
  <si>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</si>
  <si>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</si>
  <si>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</si>
  <si>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</si>
  <si>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</si>
  <si>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</si>
  <si>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</si>
  <si>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</si>
  <si>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</si>
  <si>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</si>
  <si>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</si>
  <si>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</si>
  <si>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</si>
  <si>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</si>
  <si>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</si>
  <si>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</si>
  <si>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</si>
  <si>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</si>
  <si>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</si>
  <si>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</si>
  <si>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</si>
  <si>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</si>
  <si>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</si>
  <si>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</si>
  <si>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</si>
  <si>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</si>
  <si>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</si>
  <si>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</si>
  <si>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</si>
  <si>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</si>
  <si>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</si>
  <si>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</si>
  <si>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</si>
  <si>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</si>
  <si>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</si>
  <si>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</si>
  <si>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</si>
  <si>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</si>
  <si>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</si>
  <si>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</si>
  <si>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</si>
  <si>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</si>
  <si>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</si>
  <si>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</si>
  <si>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</si>
  <si>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</si>
  <si>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</si>
  <si>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</si>
  <si>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</si>
  <si>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</si>
  <si>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</si>
  <si>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</si>
  <si>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</si>
  <si>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</si>
  <si>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</si>
  <si>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</si>
  <si>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</si>
  <si>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</si>
  <si>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</si>
  <si>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</si>
  <si>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</si>
  <si>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</si>
  <si>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</si>
  <si>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</si>
  <si>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</si>
  <si>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</si>
  <si>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</si>
  <si>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</si>
  <si>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</si>
  <si>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</si>
  <si>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</si>
  <si>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</si>
  <si>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</si>
  <si>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</si>
  <si>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</si>
  <si>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</si>
  <si>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</si>
  <si>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</si>
  <si>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</si>
  <si>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</si>
  <si>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</si>
  <si>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</si>
  <si>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</si>
  <si>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</si>
  <si>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</si>
  <si>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</si>
  <si>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</si>
  <si>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</si>
  <si>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</si>
  <si>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</si>
  <si>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</si>
  <si>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</si>
  <si>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</si>
  <si>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</si>
  <si>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</si>
  <si>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</si>
  <si>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</si>
  <si>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</si>
  <si>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</si>
  <si>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</si>
  <si>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</si>
  <si>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</si>
  <si>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</si>
  <si>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</si>
  <si>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</si>
  <si>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</si>
  <si>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</si>
  <si>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</si>
  <si>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</si>
  <si>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</si>
  <si>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</si>
  <si>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</si>
  <si>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</si>
  <si>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</si>
  <si>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</si>
  <si>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</si>
  <si>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</si>
  <si>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</si>
  <si>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</si>
  <si>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</si>
  <si>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</si>
  <si>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</si>
  <si>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</si>
  <si>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</si>
  <si>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</si>
  <si>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</si>
  <si>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</si>
  <si>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</si>
  <si>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</si>
  <si>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</si>
  <si>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</si>
  <si>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</si>
  <si>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</si>
  <si>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</si>
  <si>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</si>
  <si>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</si>
  <si>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</si>
  <si>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</si>
  <si>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</si>
  <si>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</si>
  <si>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</si>
  <si>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</si>
  <si>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</si>
  <si>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</si>
  <si>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</si>
  <si>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</si>
  <si>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</si>
  <si>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</si>
  <si>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</si>
  <si>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</si>
  <si>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</si>
  <si>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</si>
  <si>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</si>
  <si>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</si>
  <si>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</si>
  <si>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</si>
  <si>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</si>
  <si>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</si>
  <si>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</si>
  <si>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</si>
  <si>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</si>
  <si>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</si>
  <si>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</si>
  <si>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</si>
  <si>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</si>
  <si>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</si>
  <si>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</si>
  <si>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</si>
  <si>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</si>
  <si>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</si>
  <si>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</si>
  <si>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</si>
  <si>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</si>
  <si>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</si>
  <si>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</si>
  <si>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</si>
  <si>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</si>
  <si>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</si>
  <si>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</si>
  <si>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</si>
  <si>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</si>
  <si>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</si>
  <si>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</si>
  <si>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</si>
  <si>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</si>
  <si>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</si>
  <si>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</si>
  <si>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</si>
  <si>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</si>
  <si>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</si>
  <si>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</si>
  <si>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</si>
  <si>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</si>
  <si>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</si>
  <si>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</si>
  <si>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</si>
  <si>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</si>
  <si>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</si>
  <si>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</si>
  <si>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</si>
  <si>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</si>
  <si>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</si>
  <si>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</si>
  <si>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</si>
  <si>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</si>
  <si>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</si>
  <si>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</si>
  <si>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</si>
  <si>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</si>
  <si>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</si>
  <si>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</si>
  <si>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</si>
  <si>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</si>
  <si>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</si>
  <si>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</si>
  <si>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</si>
  <si>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</si>
  <si>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</si>
  <si>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</si>
  <si>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</si>
  <si>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</si>
  <si>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</si>
  <si>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</si>
  <si>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</si>
  <si>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</si>
  <si>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</si>
  <si>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</si>
  <si>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</si>
  <si>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</si>
  <si>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</si>
  <si>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</si>
  <si>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</si>
  <si>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</si>
  <si>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</si>
  <si>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</si>
  <si>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</si>
  <si>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</si>
  <si>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</si>
  <si>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</si>
  <si>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</si>
  <si>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</si>
  <si>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</si>
  <si>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</si>
  <si>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</si>
  <si>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</si>
  <si>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</si>
  <si>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5838100R1</t>
  </si>
  <si>
    <t>kamenná žulová dlažba 160x160-220 tl. 120mm šedá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</si>
  <si>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</si>
  <si>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</si>
  <si>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</si>
  <si>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</si>
  <si>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</si>
  <si>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</si>
  <si>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</si>
  <si>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</si>
  <si>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</si>
  <si>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</si>
  <si>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</si>
  <si>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</si>
  <si>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</si>
  <si>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</si>
  <si>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</si>
  <si>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</si>
  <si>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</si>
  <si>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</si>
  <si>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</si>
  <si>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</si>
  <si>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</si>
  <si>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</si>
  <si>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</si>
  <si>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</si>
  <si>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</si>
  <si>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</si>
  <si>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</si>
  <si>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</si>
  <si>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</si>
  <si>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</si>
  <si>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</si>
  <si>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</si>
  <si>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</si>
  <si>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58381004R</t>
  </si>
  <si>
    <t>kamenná žulová dlažba 160x160-220 tl. 60mm šedá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</si>
  <si>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</si>
  <si>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</si>
  <si>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</si>
  <si>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</si>
  <si>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</si>
  <si>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</si>
  <si>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</si>
  <si>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</si>
  <si>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</si>
  <si>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</si>
  <si>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</si>
  <si>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</si>
  <si>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</si>
  <si>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</si>
  <si>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</si>
  <si>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</si>
  <si>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</si>
  <si>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</si>
  <si>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</si>
  <si>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</si>
  <si>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</si>
  <si>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</si>
  <si>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</si>
  <si>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</si>
  <si>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</si>
  <si>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</si>
  <si>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</si>
  <si>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</si>
  <si>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</si>
  <si>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</si>
  <si>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</si>
  <si>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</si>
  <si>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</si>
  <si>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</si>
  <si>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</si>
  <si>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</si>
  <si>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</si>
  <si>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</si>
  <si>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</si>
  <si>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</si>
  <si>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</si>
  <si>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</si>
  <si>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</si>
  <si>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</si>
  <si>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</si>
  <si>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</si>
  <si>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</si>
  <si>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</si>
  <si>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</si>
  <si>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</si>
  <si>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</si>
  <si>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</si>
  <si>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</si>
  <si>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</si>
  <si>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</si>
  <si>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</si>
  <si>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</si>
  <si>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</si>
  <si>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</si>
  <si>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</si>
  <si>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</si>
  <si>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</si>
  <si>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</si>
  <si>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</si>
  <si>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</si>
  <si>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</si>
  <si>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</si>
  <si>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</si>
  <si>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</si>
  <si>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</si>
  <si>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</si>
  <si>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</si>
  <si>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</si>
  <si>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</si>
  <si>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</si>
  <si>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</si>
  <si>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</si>
  <si>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</si>
  <si>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</si>
  <si>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</si>
  <si>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</si>
  <si>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</si>
  <si>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</si>
  <si>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</si>
  <si>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</si>
  <si>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</si>
  <si>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</si>
  <si>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</si>
  <si>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</si>
  <si>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</si>
  <si>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</si>
  <si>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</si>
  <si>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</si>
  <si>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</si>
  <si>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</si>
  <si>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</si>
  <si>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</si>
  <si>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</si>
  <si>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</si>
  <si>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</si>
  <si>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</si>
  <si>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</si>
  <si>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</si>
  <si>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</si>
  <si>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</si>
  <si>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</si>
  <si>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</si>
  <si>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</si>
  <si>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</si>
  <si>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</si>
  <si>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</si>
  <si>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</si>
  <si>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</si>
  <si>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</si>
  <si>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</si>
  <si>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</si>
  <si>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</si>
  <si>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</si>
  <si>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</si>
  <si>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</si>
  <si>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</si>
  <si>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</si>
  <si>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</si>
  <si>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</si>
  <si>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</si>
  <si>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</si>
  <si>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</si>
  <si>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</si>
  <si>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</si>
  <si>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</si>
  <si>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</si>
  <si>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</si>
  <si>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</si>
  <si>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</si>
  <si>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</si>
  <si>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</si>
  <si>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</si>
  <si>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</si>
  <si>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</si>
  <si>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</si>
  <si>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</si>
  <si>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</si>
  <si>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</si>
  <si>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</si>
  <si>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</si>
  <si>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</si>
  <si>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</si>
  <si>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</si>
  <si>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</si>
  <si>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</si>
  <si>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</si>
  <si>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</si>
  <si>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5 "viz tab Ostatní výrobky</t>
  </si>
  <si>
    <t>7491010R</t>
  </si>
  <si>
    <t>lavička parková s opěradlem a područkami 1800x800x840mm konstrukce-ocel, sedák, opěradlo-dřevěnné lamely včetně betonových desek 1000x500x200mm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</si>
  <si>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</si>
  <si>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</si>
  <si>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</si>
  <si>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</si>
  <si>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</si>
  <si>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</si>
  <si>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</si>
  <si>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</si>
  <si>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</si>
  <si>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</si>
  <si>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</si>
  <si>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</si>
  <si>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</si>
  <si>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</si>
  <si>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</si>
  <si>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</si>
  <si>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</si>
  <si>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</si>
  <si>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</si>
  <si>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</si>
  <si>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</si>
  <si>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</si>
  <si>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</si>
  <si>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</si>
  <si>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</si>
  <si>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</si>
  <si>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</si>
  <si>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</si>
  <si>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</si>
  <si>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</si>
  <si>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</si>
  <si>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</si>
  <si>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</si>
  <si>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</si>
  <si>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</si>
  <si>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</si>
  <si>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</si>
  <si>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</si>
  <si>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</si>
  <si>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</si>
  <si>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</si>
  <si>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</si>
  <si>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</si>
  <si>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</si>
  <si>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</si>
  <si>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</si>
  <si>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</si>
  <si>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</si>
  <si>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</si>
  <si>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</si>
  <si>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</si>
  <si>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</si>
  <si>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</si>
  <si>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</si>
  <si>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</si>
  <si>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</si>
  <si>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</si>
  <si>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</si>
  <si>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</si>
  <si>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</si>
  <si>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</si>
  <si>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</si>
  <si>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</si>
  <si>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</si>
  <si>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</si>
  <si>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</si>
  <si>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</si>
  <si>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</si>
  <si>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</si>
  <si>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</si>
  <si>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</si>
  <si>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</si>
  <si>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</si>
  <si>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</si>
  <si>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</si>
  <si>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</si>
  <si>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</si>
  <si>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</si>
  <si>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</si>
  <si>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</si>
  <si>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</si>
  <si>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</si>
  <si>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</si>
  <si>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</si>
  <si>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</si>
  <si>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</si>
  <si>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</si>
  <si>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</si>
  <si>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</si>
  <si>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</si>
  <si>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</si>
  <si>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</si>
  <si>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</si>
  <si>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</si>
  <si>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</si>
  <si>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</si>
  <si>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</si>
  <si>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</si>
  <si>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</si>
  <si>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</si>
  <si>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</si>
  <si>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</si>
  <si>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</si>
  <si>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</si>
  <si>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</si>
  <si>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</si>
  <si>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</si>
  <si>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</si>
  <si>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</si>
  <si>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</si>
  <si>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</si>
  <si>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</si>
  <si>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</si>
  <si>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</si>
  <si>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</si>
  <si>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</si>
  <si>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</si>
  <si>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</si>
  <si>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</si>
  <si>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</si>
  <si>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</si>
  <si>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</si>
  <si>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</si>
  <si>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</si>
  <si>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</si>
  <si>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</si>
  <si>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</si>
  <si>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</si>
  <si>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</si>
  <si>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</si>
  <si>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</si>
  <si>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</si>
  <si>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</si>
  <si>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</si>
  <si>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</si>
  <si>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</si>
  <si>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</si>
  <si>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</si>
  <si>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</si>
  <si>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</si>
  <si>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</si>
  <si>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</si>
  <si>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</si>
  <si>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</si>
  <si>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</si>
  <si>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</si>
  <si>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</si>
  <si>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Poznámka k položce:_x000d_
NEOCEŇOVAT_JEDNÁ SE POUZE O POZN. K ODDÍLU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</si>
  <si>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</si>
  <si>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</si>
  <si>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</si>
  <si>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</si>
  <si>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</si>
  <si>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</si>
  <si>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</si>
  <si>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</si>
  <si>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</si>
  <si>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</si>
  <si>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</si>
  <si>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</si>
  <si>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</si>
  <si>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</si>
  <si>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</si>
  <si>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</si>
  <si>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</si>
  <si>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</si>
  <si>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</si>
  <si>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</si>
  <si>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m2)_x000d_
_x000d_
NEOCEŇOVAT_JEDNÁ SE POUZE O POZN. K ODDÍLU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</si>
  <si>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</si>
  <si>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</si>
  <si>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</si>
  <si>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</si>
  <si>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</si>
  <si>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</si>
  <si>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</si>
  <si>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</si>
  <si>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</si>
  <si>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</si>
  <si>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</si>
  <si>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</si>
  <si>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</si>
  <si>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</si>
  <si>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</si>
  <si>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</si>
  <si>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</si>
  <si>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</si>
  <si>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</si>
  <si>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</si>
  <si>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</si>
  <si>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</si>
  <si>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</si>
  <si>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</si>
  <si>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</si>
  <si>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</si>
  <si>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</si>
  <si>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</si>
  <si>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</si>
  <si>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</si>
  <si>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</si>
  <si>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</si>
  <si>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</si>
  <si>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</si>
  <si>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</si>
  <si>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</si>
  <si>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</si>
  <si>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</si>
  <si>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</si>
  <si>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</si>
  <si>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</si>
  <si>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</si>
  <si>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</si>
  <si>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</si>
  <si>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</si>
  <si>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</si>
  <si>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</si>
  <si>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</si>
  <si>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m2)_x000d_
_x000d_
NEOCEŇOVAT_JEDNÁ SE POUZE O POZN. K ODDÍLU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</si>
  <si>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</si>
  <si>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</si>
  <si>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</si>
  <si>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</si>
  <si>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</si>
  <si>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</si>
  <si>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</si>
  <si>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</si>
  <si>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</si>
  <si>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</si>
  <si>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</si>
  <si>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</si>
  <si>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</si>
  <si>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</si>
  <si>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</si>
  <si>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</si>
  <si>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</si>
  <si>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</si>
  <si>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</si>
  <si>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</si>
  <si>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</si>
  <si>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</si>
  <si>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</si>
  <si>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</si>
  <si>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</si>
  <si>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</si>
  <si>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</si>
  <si>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</si>
  <si>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</si>
  <si>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</si>
  <si>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</si>
  <si>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</si>
  <si>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</si>
  <si>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</si>
  <si>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</si>
  <si>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</si>
  <si>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</si>
  <si>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</si>
  <si>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</si>
  <si>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</si>
  <si>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</si>
  <si>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</si>
  <si>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</si>
  <si>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m2)_x000d_
_x000d_
NEOCEŇOVAT_JEDNÁ SE POUZE O POZN. K ODDÍLU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</si>
  <si>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</si>
  <si>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</si>
  <si>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</si>
  <si>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</si>
  <si>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</si>
  <si>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</si>
  <si>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</si>
  <si>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</si>
  <si>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</si>
  <si>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</si>
  <si>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</si>
  <si>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</si>
  <si>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</si>
  <si>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</si>
  <si>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</si>
  <si>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</si>
  <si>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</si>
  <si>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</si>
  <si>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</si>
  <si>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</si>
  <si>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</si>
  <si>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</si>
  <si>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</si>
  <si>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</si>
  <si>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</si>
  <si>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</si>
  <si>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</si>
  <si>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</si>
  <si>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</si>
  <si>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</si>
  <si>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</si>
  <si>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</si>
  <si>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</si>
  <si>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</si>
  <si>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</si>
  <si>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</si>
  <si>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</si>
  <si>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</si>
  <si>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</si>
  <si>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</si>
  <si>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</si>
  <si>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</si>
  <si>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</si>
  <si>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</si>
  <si>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</si>
  <si>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</si>
  <si>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</si>
  <si>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</si>
  <si>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</si>
  <si>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</si>
  <si>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</si>
  <si>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</si>
  <si>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</si>
  <si>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</si>
  <si>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</si>
  <si>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</si>
  <si>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</si>
  <si>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</si>
  <si>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</si>
  <si>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</si>
  <si>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</si>
  <si>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</si>
  <si>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</si>
  <si>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</si>
  <si>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</si>
  <si>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</si>
  <si>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</si>
  <si>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</si>
  <si>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</si>
  <si>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</si>
  <si>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</si>
  <si>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</si>
  <si>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</si>
  <si>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</si>
  <si>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</si>
  <si>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</si>
  <si>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</si>
  <si>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</si>
  <si>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</si>
  <si>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</si>
  <si>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</si>
  <si>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</si>
  <si>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</si>
  <si>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</si>
  <si>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</si>
  <si>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</si>
  <si>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</si>
  <si>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</si>
  <si>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</si>
  <si>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</si>
  <si>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</si>
  <si>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</si>
  <si>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</si>
  <si>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</si>
  <si>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</si>
  <si>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</si>
  <si>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</si>
  <si>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</si>
  <si>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</si>
  <si>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</si>
  <si>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</si>
  <si>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</si>
  <si>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</si>
  <si>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</si>
  <si>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</si>
  <si>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</si>
  <si>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</si>
  <si>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</si>
  <si>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</si>
  <si>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</si>
  <si>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</si>
  <si>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</si>
  <si>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</si>
  <si>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</si>
  <si>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</si>
  <si>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</si>
  <si>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</si>
  <si>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</si>
  <si>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</si>
  <si>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</si>
  <si>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</si>
  <si>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</si>
  <si>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</si>
  <si>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</si>
  <si>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</si>
  <si>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</si>
  <si>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</si>
  <si>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</si>
  <si>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</si>
  <si>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</si>
  <si>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</si>
  <si>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</si>
  <si>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</si>
  <si>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</si>
  <si>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</si>
  <si>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</si>
  <si>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</si>
  <si>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</si>
  <si>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</si>
  <si>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</si>
  <si>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</si>
  <si>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</si>
  <si>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</si>
  <si>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</si>
  <si>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</si>
  <si>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</si>
  <si>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</si>
  <si>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</si>
  <si>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</si>
  <si>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</si>
  <si>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</si>
  <si>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</si>
  <si>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</si>
  <si>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</si>
  <si>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</si>
  <si>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</si>
  <si>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</si>
  <si>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</si>
  <si>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</si>
  <si>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</si>
  <si>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</si>
  <si>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</si>
  <si>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</si>
  <si>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</si>
  <si>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</si>
  <si>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</si>
  <si>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</si>
  <si>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</si>
  <si>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</si>
  <si>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</si>
  <si>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</si>
  <si>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</si>
  <si>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</si>
  <si>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</si>
  <si>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</si>
  <si>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</si>
  <si>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</si>
  <si>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</si>
  <si>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</si>
  <si>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</si>
  <si>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</si>
  <si>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</si>
  <si>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</si>
  <si>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</si>
  <si>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</si>
  <si>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</si>
  <si>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</si>
  <si>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</si>
  <si>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</si>
  <si>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</si>
  <si>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</si>
  <si>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</si>
  <si>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</si>
  <si>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</si>
  <si>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</si>
  <si>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</si>
  <si>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</si>
  <si>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</si>
  <si>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</si>
  <si>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</si>
  <si>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</si>
  <si>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</si>
  <si>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</si>
  <si>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</si>
  <si>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</si>
  <si>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</si>
  <si>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</si>
  <si>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</si>
  <si>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</si>
  <si>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</si>
  <si>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</si>
  <si>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</si>
  <si>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</si>
  <si>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</si>
  <si>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162211311</t>
  </si>
  <si>
    <t>Vodorovná doprava výkopku na stavbě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</si>
  <si>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</si>
  <si>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</si>
  <si>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</si>
  <si>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</si>
  <si>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</si>
  <si>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</si>
  <si>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</si>
  <si>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</si>
  <si>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</si>
  <si>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</si>
  <si>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</si>
  <si>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</si>
  <si>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</si>
  <si>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</si>
  <si>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</si>
  <si>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</si>
  <si>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</si>
  <si>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</si>
  <si>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</si>
  <si>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</si>
  <si>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</si>
  <si>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</si>
  <si>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</si>
  <si>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</si>
  <si>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</si>
  <si>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</si>
  <si>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</si>
  <si>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</si>
  <si>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</si>
  <si>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</si>
  <si>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</si>
  <si>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</si>
  <si>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</si>
  <si>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</si>
  <si>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</si>
  <si>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</si>
  <si>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</si>
  <si>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</si>
  <si>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</si>
  <si>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</si>
  <si>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</si>
  <si>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</si>
  <si>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</si>
  <si>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</si>
  <si>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</si>
  <si>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</si>
  <si>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</si>
  <si>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</si>
  <si>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</si>
  <si>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</si>
  <si>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</si>
  <si>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</si>
  <si>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</si>
  <si>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</si>
  <si>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</si>
  <si>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</si>
  <si>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</si>
  <si>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</si>
  <si>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odvodzu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</si>
  <si>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</si>
  <si>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</si>
  <si>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</si>
  <si>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</si>
  <si>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</si>
  <si>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</si>
  <si>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</si>
  <si>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</si>
  <si>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</si>
  <si>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</si>
  <si>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</si>
  <si>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</si>
  <si>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</si>
  <si>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</si>
  <si>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</si>
  <si>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</si>
  <si>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</si>
  <si>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</si>
  <si>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</si>
  <si>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</si>
  <si>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</si>
  <si>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</si>
  <si>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</si>
  <si>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</si>
  <si>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</si>
  <si>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</si>
  <si>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</si>
  <si>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</si>
  <si>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</si>
  <si>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</si>
  <si>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</si>
  <si>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</si>
  <si>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</si>
  <si>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</si>
  <si>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</si>
  <si>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</si>
  <si>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</si>
  <si>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</si>
  <si>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</si>
  <si>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</si>
  <si>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</si>
  <si>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</si>
  <si>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</si>
  <si>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</si>
  <si>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</si>
  <si>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</si>
  <si>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</si>
  <si>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</si>
  <si>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</si>
  <si>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</si>
  <si>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151712111</t>
  </si>
  <si>
    <t>Převázka ocelová zdvojená pro kotvení záporového pažení</t>
  </si>
  <si>
    <t>862864758</t>
  </si>
  <si>
    <t>https://podminky.urs.cz/item/CS_URS_2024_01/151712111</t>
  </si>
  <si>
    <t>Poznámka k položce:_x000d_
profil 2x U260</t>
  </si>
  <si>
    <t>1,2*17 "převázky přes zápory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</si>
  <si>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</si>
  <si>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</si>
  <si>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</si>
  <si>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</si>
  <si>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Poznámka k položce:_x000d_
výdřeva tl. 100mm</t>
  </si>
  <si>
    <t>(12+13,6)*7 "vrty pro mikrozápory kolem retenční nádrže</t>
  </si>
  <si>
    <t>153821112</t>
  </si>
  <si>
    <t>Osazení kotvy kabelové z pramenců nebo drátů pro nosnost přes 0,16 do 0,31 MN</t>
  </si>
  <si>
    <t>-810408771</t>
  </si>
  <si>
    <t>https://podminky.urs.cz/item/CS_URS_2024_01/153821112</t>
  </si>
  <si>
    <t>12*17 "pro pramencové kotvy</t>
  </si>
  <si>
    <t>31452R01</t>
  </si>
  <si>
    <t>dočasná pramencová zemní kotva 0,62", 4 pramence, 1860MPa</t>
  </si>
  <si>
    <t>-2029471944</t>
  </si>
  <si>
    <t>Poznámka k položce:_x000d_
včetně PE manžetových trubek</t>
  </si>
  <si>
    <t>31452R02</t>
  </si>
  <si>
    <t>hlava pramencové kotvy</t>
  </si>
  <si>
    <t>1006136281</t>
  </si>
  <si>
    <t xml:space="preserve">Poznámka k položce:_x000d_
Kotevní hlavy pramencových zemních kotev budou sestávat z ocelové podkladní (kotevní) desky, ocelových kotevních objímek s čelistmi a z víka. Typ hlavy, rozměry a materiál musí odpovídat použití pro trvalou čtyřpramencovou kotvu (4x Lp15,5 mm, ocel 1860 MPa). Víko kotvy bude ocelové z plechu min. tl. 3 mm  s povrchovou úpravou nebo z pevného plastu min. tl. 5 mm. Podrobná specifikace kotevní hlavy dle technologie dodavatele v souladu s platnými normami. </t>
  </si>
  <si>
    <t>17 "pramencové kotvy</t>
  </si>
  <si>
    <t>153822112</t>
  </si>
  <si>
    <t>Napnutí kabelových kotev při únosnosti kotvy přes 0,16 do 0,31 MN</t>
  </si>
  <si>
    <t>-339596442</t>
  </si>
  <si>
    <t>https://podminky.urs.cz/item/CS_URS_2024_01/153822112</t>
  </si>
  <si>
    <t>-2062372200</t>
  </si>
  <si>
    <t>https://podminky.urs.cz/item/CS_URS_2024_01/162751117</t>
  </si>
  <si>
    <t>290-183,603 "výkop - zásyp</t>
  </si>
  <si>
    <t>238*PI*0,2*0,2/4+204*PI*0,12*0,12/4 "zemina z vrtů</t>
  </si>
  <si>
    <t>1963053389</t>
  </si>
  <si>
    <t>https://podminky.urs.cz/item/CS_URS_2024_01/162751119</t>
  </si>
  <si>
    <t>116,181*10 'Přepočtené koeficientem množství</t>
  </si>
  <si>
    <t>-1105871311</t>
  </si>
  <si>
    <t>https://podminky.urs.cz/item/CS_URS_2024_01/167151111</t>
  </si>
  <si>
    <t>183,603 "pro zpětný zásyp</t>
  </si>
  <si>
    <t>238*PI*0,2*0,2/4++204*PI*0,12*0,12/4+290-183,603 "pro odvoz na skládku</t>
  </si>
  <si>
    <t>214038782</t>
  </si>
  <si>
    <t>https://podminky.urs.cz/item/CS_URS_2024_01/171201231</t>
  </si>
  <si>
    <t>Poznámka k položce:_x000d_
1,7t/m3</t>
  </si>
  <si>
    <t>116,181*1,7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</si>
  <si>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</si>
  <si>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</si>
  <si>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</si>
  <si>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</si>
  <si>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</si>
  <si>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1687555172</t>
  </si>
  <si>
    <t>https://podminky.urs.cz/item/CS_URS_2024_01/224311114</t>
  </si>
  <si>
    <t>224511114</t>
  </si>
  <si>
    <t>Vrty maloprofilové D přes 195 do 245 mm úklon do 45° hl 0 až 25 m hornina III a IV</t>
  </si>
  <si>
    <t>272139284</t>
  </si>
  <si>
    <t>https://podminky.urs.cz/item/CS_URS_2024_01/224511114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</si>
  <si>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</si>
  <si>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</si>
  <si>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</si>
  <si>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</si>
  <si>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</si>
  <si>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</si>
  <si>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12*5/60*17 "pramencové kotvy</t>
  </si>
  <si>
    <t>58521113</t>
  </si>
  <si>
    <t>cement portlandský CEM I 52,5MPa</t>
  </si>
  <si>
    <t>167697269</t>
  </si>
  <si>
    <t>2,5*PI*0,2*0,2/4*34*1,285 "mikrozápory kolem retenční nádrže - cementová zálivka pro kořeny mikrozápor</t>
  </si>
  <si>
    <t>6*PI*0,12*0,12/4*17*1,285 "pramencové kotvy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</si>
  <si>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</si>
  <si>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</si>
  <si>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</si>
  <si>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</si>
  <si>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</si>
  <si>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</si>
  <si>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</si>
  <si>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</si>
  <si>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</si>
  <si>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</si>
  <si>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</si>
  <si>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</si>
  <si>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</si>
  <si>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</si>
  <si>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</si>
  <si>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</si>
  <si>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</si>
  <si>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</si>
  <si>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</si>
  <si>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</si>
  <si>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</si>
  <si>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</si>
  <si>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</si>
  <si>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</si>
  <si>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</si>
  <si>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</si>
  <si>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</si>
  <si>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</si>
  <si>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</si>
  <si>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</si>
  <si>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</si>
  <si>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</si>
  <si>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</si>
  <si>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</si>
  <si>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</si>
  <si>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</si>
  <si>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</si>
  <si>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</si>
  <si>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</si>
  <si>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</si>
  <si>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</si>
  <si>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</si>
  <si>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</si>
  <si>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</si>
  <si>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</si>
  <si>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</si>
  <si>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</si>
  <si>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</si>
  <si>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</si>
  <si>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</si>
  <si>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</si>
  <si>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</si>
  <si>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</si>
  <si>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</si>
  <si>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</si>
  <si>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</si>
  <si>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</si>
  <si>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</si>
  <si>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</si>
  <si>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</si>
  <si>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</si>
  <si>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</si>
  <si>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</si>
  <si>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</si>
  <si>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</si>
  <si>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</si>
  <si>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</si>
  <si>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</si>
  <si>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</si>
  <si>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</si>
  <si>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</si>
  <si>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</si>
  <si>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</si>
  <si>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</si>
  <si>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</si>
  <si>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</si>
  <si>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</si>
  <si>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</si>
  <si>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</si>
  <si>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</si>
  <si>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</si>
  <si>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</si>
  <si>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</si>
  <si>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</si>
  <si>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</si>
  <si>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</si>
  <si>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</si>
  <si>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</si>
  <si>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</si>
  <si>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</si>
  <si>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</si>
  <si>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</si>
  <si>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</si>
  <si>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</si>
  <si>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</si>
  <si>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</si>
  <si>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</si>
  <si>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Pol183</t>
  </si>
  <si>
    <t>Protipožární ucpávky (viz požární zpráva)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</si>
  <si>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</si>
  <si>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</si>
  <si>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</si>
  <si>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</si>
  <si>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</si>
  <si>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</si>
  <si>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</si>
  <si>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</si>
  <si>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</si>
  <si>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</si>
  <si>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</si>
  <si>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</si>
  <si>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</si>
  <si>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</si>
  <si>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</si>
  <si>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</si>
  <si>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</si>
  <si>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</si>
  <si>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</si>
  <si>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</si>
  <si>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</si>
  <si>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</si>
  <si>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</si>
  <si>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</si>
  <si>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</si>
  <si>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</si>
  <si>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</si>
  <si>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</si>
  <si>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</si>
  <si>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</si>
  <si>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</si>
  <si>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</si>
  <si>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</si>
  <si>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</si>
  <si>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</si>
  <si>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</si>
  <si>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</si>
  <si>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</si>
  <si>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</si>
  <si>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</si>
  <si>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</si>
  <si>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</si>
  <si>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</si>
  <si>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</si>
  <si>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</si>
  <si>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</si>
  <si>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</si>
  <si>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</si>
  <si>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</si>
  <si>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</si>
  <si>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</si>
  <si>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</si>
  <si>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</si>
  <si>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</si>
  <si>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</si>
  <si>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</si>
  <si>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</si>
  <si>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</si>
  <si>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</si>
  <si>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</si>
  <si>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</si>
  <si>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</si>
  <si>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</si>
  <si>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</si>
  <si>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</si>
  <si>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</si>
  <si>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</si>
  <si>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</si>
  <si>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</si>
  <si>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</si>
  <si>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</si>
  <si>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</si>
  <si>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</si>
  <si>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</si>
  <si>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</si>
  <si>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</si>
  <si>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</si>
  <si>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</si>
  <si>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</si>
  <si>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</si>
  <si>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</si>
  <si>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</si>
  <si>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</si>
  <si>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</si>
  <si>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</si>
  <si>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</si>
  <si>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</si>
  <si>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</si>
  <si>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</si>
  <si>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</si>
  <si>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</si>
  <si>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</si>
  <si>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</si>
  <si>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</si>
  <si>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</si>
  <si>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</si>
  <si>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</si>
  <si>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</si>
  <si>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</si>
  <si>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</si>
  <si>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</si>
  <si>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</si>
  <si>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</si>
  <si>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</si>
  <si>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</si>
  <si>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</si>
  <si>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</si>
  <si>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</si>
  <si>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</si>
  <si>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</si>
  <si>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</si>
  <si>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</si>
  <si>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</si>
  <si>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</si>
  <si>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</si>
  <si>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</si>
  <si>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</si>
  <si>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</si>
  <si>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</si>
  <si>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</si>
  <si>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</si>
  <si>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Pol515</t>
  </si>
  <si>
    <t>Vyrovnávací beton pod šachtu</t>
  </si>
  <si>
    <t>Pol516</t>
  </si>
  <si>
    <t>Obbetonování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</si>
  <si>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</si>
  <si>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</si>
  <si>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</si>
  <si>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</si>
  <si>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</si>
  <si>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</si>
  <si>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</si>
  <si>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</si>
  <si>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</si>
  <si>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</si>
  <si>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</si>
  <si>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</si>
  <si>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</si>
  <si>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</si>
  <si>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</si>
  <si>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</si>
  <si>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</si>
  <si>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</si>
  <si>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</si>
  <si>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</si>
  <si>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</si>
  <si>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</si>
  <si>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</si>
  <si>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</si>
  <si>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</si>
  <si>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</si>
  <si>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</si>
  <si>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</si>
  <si>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</si>
  <si>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</si>
  <si>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</si>
  <si>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</si>
  <si>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</si>
  <si>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</si>
  <si>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</si>
  <si>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</si>
  <si>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</si>
  <si>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</si>
  <si>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</si>
  <si>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</si>
  <si>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</si>
  <si>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</si>
  <si>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</si>
  <si>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</si>
  <si>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</si>
  <si>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</si>
  <si>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</si>
  <si>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</si>
  <si>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</si>
  <si>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</si>
  <si>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</si>
  <si>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</si>
  <si>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</si>
  <si>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</si>
  <si>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</si>
  <si>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</si>
  <si>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</si>
  <si>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</si>
  <si>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</si>
  <si>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</si>
  <si>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</si>
  <si>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</si>
  <si>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</si>
  <si>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</si>
  <si>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</si>
  <si>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</si>
  <si>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</si>
  <si>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</si>
  <si>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</si>
  <si>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</si>
  <si>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</si>
  <si>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</si>
  <si>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</si>
  <si>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</si>
  <si>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</si>
  <si>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</si>
  <si>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</si>
  <si>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</si>
  <si>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</si>
  <si>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</si>
  <si>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</si>
  <si>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</si>
  <si>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</si>
  <si>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</si>
  <si>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</si>
  <si>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</si>
  <si>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</si>
  <si>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</si>
  <si>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</si>
  <si>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</si>
  <si>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</si>
  <si>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</si>
  <si>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</si>
  <si>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</si>
  <si>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</si>
  <si>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</si>
  <si>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</si>
  <si>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</si>
  <si>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</si>
  <si>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</si>
  <si>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</si>
  <si>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</si>
  <si>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</si>
  <si>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</si>
  <si>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</si>
  <si>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</si>
  <si>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</si>
  <si>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</si>
  <si>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</si>
  <si>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</si>
  <si>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</si>
  <si>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</si>
  <si>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</si>
  <si>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</si>
  <si>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</si>
  <si>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</si>
  <si>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</si>
  <si>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</si>
  <si>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</si>
  <si>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</si>
  <si>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</si>
  <si>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</si>
  <si>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</si>
  <si>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</si>
  <si>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</si>
  <si>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</si>
  <si>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</si>
  <si>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</si>
  <si>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</si>
  <si>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</si>
  <si>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</si>
  <si>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</si>
  <si>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</si>
  <si>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</si>
  <si>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</si>
  <si>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</si>
  <si>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</si>
  <si>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</si>
  <si>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</si>
  <si>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</si>
  <si>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</si>
  <si>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</si>
  <si>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</si>
  <si>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</si>
  <si>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</si>
  <si>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</si>
  <si>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</si>
  <si>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</si>
  <si>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</si>
  <si>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</si>
  <si>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</si>
  <si>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</si>
  <si>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</si>
  <si>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</si>
  <si>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</si>
  <si>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</si>
  <si>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</si>
  <si>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</si>
  <si>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</si>
  <si>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</si>
  <si>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</si>
  <si>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</si>
  <si>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</si>
  <si>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</si>
  <si>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Pol586</t>
  </si>
  <si>
    <t xml:space="preserve">Šachta S1 DN 1000, tl. stěny 120 mm  vč. poklopu D400 vč.  - prefabrikovaná</t>
  </si>
  <si>
    <t>Pol587</t>
  </si>
  <si>
    <t xml:space="preserve">Šachta S5 DN 1000, tl. stěny 120 mm  vč. poklopu D400 vč.  - prefabrikovaná</t>
  </si>
  <si>
    <t>Pol588</t>
  </si>
  <si>
    <t xml:space="preserve">Šachta S6 DN 1000, tl. stěny 120 mm  vč. poklopu B125 vč.  - prefabrikovaná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</si>
  <si>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</si>
  <si>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</si>
  <si>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</si>
  <si>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</si>
  <si>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</si>
  <si>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</si>
  <si>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</si>
  <si>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</si>
  <si>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</si>
  <si>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</si>
  <si>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</si>
  <si>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</si>
  <si>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</si>
  <si>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</si>
  <si>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</si>
  <si>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</si>
  <si>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</si>
  <si>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</si>
  <si>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</si>
  <si>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</si>
  <si>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</si>
  <si>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</si>
  <si>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</si>
  <si>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</si>
  <si>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</si>
  <si>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</si>
  <si>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</si>
  <si>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</si>
  <si>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</si>
  <si>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011324000</t>
  </si>
  <si>
    <t>Archeologický průzkum</t>
  </si>
  <si>
    <t>1024</t>
  </si>
  <si>
    <t>1940643665</t>
  </si>
  <si>
    <t>https://podminky.urs.cz/item/CS_URS_2024_01/011324000</t>
  </si>
  <si>
    <t>1 "viz obchodní podmínky čl. 20.2.3</t>
  </si>
  <si>
    <t>011434000</t>
  </si>
  <si>
    <t>Měření (monitoring) hlukové hladiny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</si>
  <si>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</si>
  <si>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</si>
  <si>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</si>
  <si>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</si>
  <si>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-2025667112</t>
  </si>
  <si>
    <t>https://podminky.urs.cz/item/CS_URS_2024_01/013254000</t>
  </si>
  <si>
    <t>1 "DSPS dle požadavků vyhlášky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</si>
  <si>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</si>
  <si>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</si>
  <si>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</si>
  <si>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</si>
  <si>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</si>
  <si>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</si>
  <si>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</si>
  <si>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</si>
  <si>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</si>
  <si>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</si>
  <si>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</si>
  <si>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</si>
  <si>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</si>
  <si>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</si>
  <si>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</si>
  <si>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</si>
  <si>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</si>
  <si>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</si>
  <si>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</si>
  <si>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</si>
  <si>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</si>
  <si>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</si>
  <si>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</si>
  <si>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</si>
  <si>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</si>
  <si>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</si>
  <si>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</si>
  <si>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kolaudaci, záznam změn do projektové dokumentace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</si>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</sst>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2_02/411354313" TargetMode="External" /><Relationship Id="rId49" Type="http://schemas.openxmlformats.org/officeDocument/2006/relationships/hyperlink" Target="https://podminky.urs.cz/item/CS_URS_2022_02/411354314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30321616" TargetMode="External" /><Relationship Id="rId52" Type="http://schemas.openxmlformats.org/officeDocument/2006/relationships/hyperlink" Target="https://podminky.urs.cz/item/CS_URS_2022_02/430361821" TargetMode="External" /><Relationship Id="rId53" Type="http://schemas.openxmlformats.org/officeDocument/2006/relationships/hyperlink" Target="https://podminky.urs.cz/item/CS_URS_2022_02/431351121" TargetMode="External" /><Relationship Id="rId54" Type="http://schemas.openxmlformats.org/officeDocument/2006/relationships/hyperlink" Target="https://podminky.urs.cz/item/CS_URS_2022_02/431351122" TargetMode="External" /><Relationship Id="rId55" Type="http://schemas.openxmlformats.org/officeDocument/2006/relationships/hyperlink" Target="https://podminky.urs.cz/item/CS_URS_2022_02/433351131" TargetMode="External" /><Relationship Id="rId56" Type="http://schemas.openxmlformats.org/officeDocument/2006/relationships/hyperlink" Target="https://podminky.urs.cz/item/CS_URS_2022_02/433351132" TargetMode="External" /><Relationship Id="rId57" Type="http://schemas.openxmlformats.org/officeDocument/2006/relationships/hyperlink" Target="https://podminky.urs.cz/item/CS_URS_2022_02/433351138" TargetMode="External" /><Relationship Id="rId58" Type="http://schemas.openxmlformats.org/officeDocument/2006/relationships/hyperlink" Target="https://podminky.urs.cz/item/CS_URS_2022_02/433351139" TargetMode="External" /><Relationship Id="rId59" Type="http://schemas.openxmlformats.org/officeDocument/2006/relationships/hyperlink" Target="https://podminky.urs.cz/item/CS_URS_2022_02/564750111" TargetMode="External" /><Relationship Id="rId60" Type="http://schemas.openxmlformats.org/officeDocument/2006/relationships/hyperlink" Target="https://podminky.urs.cz/item/CS_URS_2022_02/596211112" TargetMode="External" /><Relationship Id="rId61" Type="http://schemas.openxmlformats.org/officeDocument/2006/relationships/hyperlink" Target="https://podminky.urs.cz/item/CS_URS_2022_02/611131300" TargetMode="External" /><Relationship Id="rId62" Type="http://schemas.openxmlformats.org/officeDocument/2006/relationships/hyperlink" Target="https://podminky.urs.cz/item/CS_URS_2022_02/611131303" TargetMode="External" /><Relationship Id="rId63" Type="http://schemas.openxmlformats.org/officeDocument/2006/relationships/hyperlink" Target="https://podminky.urs.cz/item/CS_URS_2022_02/611181001" TargetMode="External" /><Relationship Id="rId64" Type="http://schemas.openxmlformats.org/officeDocument/2006/relationships/hyperlink" Target="https://podminky.urs.cz/item/CS_URS_2022_02/611181005" TargetMode="External" /><Relationship Id="rId65" Type="http://schemas.openxmlformats.org/officeDocument/2006/relationships/hyperlink" Target="https://podminky.urs.cz/item/CS_URS_2022_02/612131300" TargetMode="External" /><Relationship Id="rId66" Type="http://schemas.openxmlformats.org/officeDocument/2006/relationships/hyperlink" Target="https://podminky.urs.cz/item/CS_URS_2022_02/612181001" TargetMode="External" /><Relationship Id="rId67" Type="http://schemas.openxmlformats.org/officeDocument/2006/relationships/hyperlink" Target="https://podminky.urs.cz/item/CS_URS_2022_02/613131300" TargetMode="External" /><Relationship Id="rId68" Type="http://schemas.openxmlformats.org/officeDocument/2006/relationships/hyperlink" Target="https://podminky.urs.cz/item/CS_URS_2022_02/613181001" TargetMode="External" /><Relationship Id="rId69" Type="http://schemas.openxmlformats.org/officeDocument/2006/relationships/hyperlink" Target="https://podminky.urs.cz/item/CS_URS_2022_02/621131321" TargetMode="External" /><Relationship Id="rId70" Type="http://schemas.openxmlformats.org/officeDocument/2006/relationships/hyperlink" Target="https://podminky.urs.cz/item/CS_URS_2022_02/621531002" TargetMode="External" /><Relationship Id="rId71" Type="http://schemas.openxmlformats.org/officeDocument/2006/relationships/hyperlink" Target="https://podminky.urs.cz/item/CS_URS_2022_02/622131321" TargetMode="External" /><Relationship Id="rId72" Type="http://schemas.openxmlformats.org/officeDocument/2006/relationships/hyperlink" Target="https://podminky.urs.cz/item/CS_URS_2022_02/622143003" TargetMode="External" /><Relationship Id="rId73" Type="http://schemas.openxmlformats.org/officeDocument/2006/relationships/hyperlink" Target="https://podminky.urs.cz/item/CS_URS_2022_02/622221041" TargetMode="External" /><Relationship Id="rId74" Type="http://schemas.openxmlformats.org/officeDocument/2006/relationships/hyperlink" Target="https://podminky.urs.cz/item/CS_URS_2022_02/622251105" TargetMode="External" /><Relationship Id="rId75" Type="http://schemas.openxmlformats.org/officeDocument/2006/relationships/hyperlink" Target="https://podminky.urs.cz/item/CS_URS_2022_02/622252001" TargetMode="External" /><Relationship Id="rId76" Type="http://schemas.openxmlformats.org/officeDocument/2006/relationships/hyperlink" Target="https://podminky.urs.cz/item/CS_URS_2022_02/622252002" TargetMode="External" /><Relationship Id="rId77" Type="http://schemas.openxmlformats.org/officeDocument/2006/relationships/hyperlink" Target="https://podminky.urs.cz/item/CS_URS_2022_02/622252002.1" TargetMode="External" /><Relationship Id="rId78" Type="http://schemas.openxmlformats.org/officeDocument/2006/relationships/hyperlink" Target="https://podminky.urs.cz/item/CS_URS_2022_02/622331111" TargetMode="External" /><Relationship Id="rId79" Type="http://schemas.openxmlformats.org/officeDocument/2006/relationships/hyperlink" Target="https://podminky.urs.cz/item/CS_URS_2022_02/622531002" TargetMode="External" /><Relationship Id="rId80" Type="http://schemas.openxmlformats.org/officeDocument/2006/relationships/hyperlink" Target="https://podminky.urs.cz/item/CS_URS_2022_02/632441225" TargetMode="External" /><Relationship Id="rId81" Type="http://schemas.openxmlformats.org/officeDocument/2006/relationships/hyperlink" Target="https://podminky.urs.cz/item/CS_URS_2022_02/632451254" TargetMode="External" /><Relationship Id="rId82" Type="http://schemas.openxmlformats.org/officeDocument/2006/relationships/hyperlink" Target="https://podminky.urs.cz/item/CS_URS_2022_02/632451293" TargetMode="External" /><Relationship Id="rId83" Type="http://schemas.openxmlformats.org/officeDocument/2006/relationships/hyperlink" Target="https://podminky.urs.cz/item/CS_URS_2022_02/642942611" TargetMode="External" /><Relationship Id="rId84" Type="http://schemas.openxmlformats.org/officeDocument/2006/relationships/hyperlink" Target="https://podminky.urs.cz/item/CS_URS_2022_02/985563211" TargetMode="External" /><Relationship Id="rId85" Type="http://schemas.openxmlformats.org/officeDocument/2006/relationships/hyperlink" Target="https://podminky.urs.cz/item/CS_URS_2022_02/632451031" TargetMode="External" /><Relationship Id="rId86" Type="http://schemas.openxmlformats.org/officeDocument/2006/relationships/hyperlink" Target="https://podminky.urs.cz/item/CS_URS_2022_02/632481213" TargetMode="External" /><Relationship Id="rId87" Type="http://schemas.openxmlformats.org/officeDocument/2006/relationships/hyperlink" Target="https://podminky.urs.cz/item/CS_URS_2022_02/633811111" TargetMode="External" /><Relationship Id="rId88" Type="http://schemas.openxmlformats.org/officeDocument/2006/relationships/hyperlink" Target="https://podminky.urs.cz/item/CS_URS_2022_02/916231213" TargetMode="External" /><Relationship Id="rId89" Type="http://schemas.openxmlformats.org/officeDocument/2006/relationships/hyperlink" Target="https://podminky.urs.cz/item/CS_URS_2022_02/919726122" TargetMode="External" /><Relationship Id="rId90" Type="http://schemas.openxmlformats.org/officeDocument/2006/relationships/hyperlink" Target="https://podminky.urs.cz/item/CS_URS_2022_02/941111131" TargetMode="External" /><Relationship Id="rId91" Type="http://schemas.openxmlformats.org/officeDocument/2006/relationships/hyperlink" Target="https://podminky.urs.cz/item/CS_URS_2022_02/941111231" TargetMode="External" /><Relationship Id="rId92" Type="http://schemas.openxmlformats.org/officeDocument/2006/relationships/hyperlink" Target="https://podminky.urs.cz/item/CS_URS_2022_02/941111822" TargetMode="External" /><Relationship Id="rId93" Type="http://schemas.openxmlformats.org/officeDocument/2006/relationships/hyperlink" Target="https://podminky.urs.cz/item/CS_URS_2022_02/952901111" TargetMode="External" /><Relationship Id="rId94" Type="http://schemas.openxmlformats.org/officeDocument/2006/relationships/hyperlink" Target="https://podminky.urs.cz/item/CS_URS_2022_02/953611111" TargetMode="External" /><Relationship Id="rId95" Type="http://schemas.openxmlformats.org/officeDocument/2006/relationships/hyperlink" Target="https://podminky.urs.cz/item/CS_URS_2022_02/953611125" TargetMode="External" /><Relationship Id="rId96" Type="http://schemas.openxmlformats.org/officeDocument/2006/relationships/hyperlink" Target="https://podminky.urs.cz/item/CS_URS_2024_01/953941516" TargetMode="External" /><Relationship Id="rId97" Type="http://schemas.openxmlformats.org/officeDocument/2006/relationships/hyperlink" Target="https://podminky.urs.cz/item/CS_URS_2022_02/953943211" TargetMode="External" /><Relationship Id="rId98" Type="http://schemas.openxmlformats.org/officeDocument/2006/relationships/hyperlink" Target="https://podminky.urs.cz/item/CS_URS_2023_01/993111111" TargetMode="External" /><Relationship Id="rId99" Type="http://schemas.openxmlformats.org/officeDocument/2006/relationships/hyperlink" Target="https://podminky.urs.cz/item/CS_URS_2023_01/993111119" TargetMode="External" /><Relationship Id="rId100" Type="http://schemas.openxmlformats.org/officeDocument/2006/relationships/hyperlink" Target="https://podminky.urs.cz/item/CS_URS_2024_01/997013115" TargetMode="External" /><Relationship Id="rId101" Type="http://schemas.openxmlformats.org/officeDocument/2006/relationships/hyperlink" Target="https://podminky.urs.cz/item/CS_URS_2024_01/997013501" TargetMode="External" /><Relationship Id="rId102" Type="http://schemas.openxmlformats.org/officeDocument/2006/relationships/hyperlink" Target="https://podminky.urs.cz/item/CS_URS_2024_01/997013509" TargetMode="External" /><Relationship Id="rId103" Type="http://schemas.openxmlformats.org/officeDocument/2006/relationships/hyperlink" Target="https://podminky.urs.cz/item/CS_URS_2024_01/997013871" TargetMode="External" /><Relationship Id="rId104" Type="http://schemas.openxmlformats.org/officeDocument/2006/relationships/hyperlink" Target="https://podminky.urs.cz/item/CS_URS_2022_02/998012023" TargetMode="External" /><Relationship Id="rId105" Type="http://schemas.openxmlformats.org/officeDocument/2006/relationships/hyperlink" Target="https://podminky.urs.cz/item/CS_URS_2022_02/711111001" TargetMode="External" /><Relationship Id="rId106" Type="http://schemas.openxmlformats.org/officeDocument/2006/relationships/hyperlink" Target="https://podminky.urs.cz/item/CS_URS_2022_02/711111051" TargetMode="External" /><Relationship Id="rId107" Type="http://schemas.openxmlformats.org/officeDocument/2006/relationships/hyperlink" Target="https://podminky.urs.cz/item/CS_URS_2022_02/711112001" TargetMode="External" /><Relationship Id="rId108" Type="http://schemas.openxmlformats.org/officeDocument/2006/relationships/hyperlink" Target="https://podminky.urs.cz/item/CS_URS_2022_02/711113117" TargetMode="External" /><Relationship Id="rId109" Type="http://schemas.openxmlformats.org/officeDocument/2006/relationships/hyperlink" Target="https://podminky.urs.cz/item/CS_URS_2022_02/711141559" TargetMode="External" /><Relationship Id="rId110" Type="http://schemas.openxmlformats.org/officeDocument/2006/relationships/hyperlink" Target="https://podminky.urs.cz/item/CS_URS_2022_02/711142559" TargetMode="External" /><Relationship Id="rId111" Type="http://schemas.openxmlformats.org/officeDocument/2006/relationships/hyperlink" Target="https://podminky.urs.cz/item/CS_URS_2022_02/711161215" TargetMode="External" /><Relationship Id="rId112" Type="http://schemas.openxmlformats.org/officeDocument/2006/relationships/hyperlink" Target="https://podminky.urs.cz/item/CS_URS_2022_02/711491172" TargetMode="External" /><Relationship Id="rId113" Type="http://schemas.openxmlformats.org/officeDocument/2006/relationships/hyperlink" Target="https://podminky.urs.cz/item/CS_URS_2022_02/711491272" TargetMode="External" /><Relationship Id="rId114" Type="http://schemas.openxmlformats.org/officeDocument/2006/relationships/hyperlink" Target="https://podminky.urs.cz/item/CS_URS_2022_02/998711203" TargetMode="External" /><Relationship Id="rId115" Type="http://schemas.openxmlformats.org/officeDocument/2006/relationships/hyperlink" Target="https://podminky.urs.cz/item/CS_URS_2022_02/712311101" TargetMode="External" /><Relationship Id="rId116" Type="http://schemas.openxmlformats.org/officeDocument/2006/relationships/hyperlink" Target="https://podminky.urs.cz/item/CS_URS_2022_02/712341559" TargetMode="External" /><Relationship Id="rId117" Type="http://schemas.openxmlformats.org/officeDocument/2006/relationships/hyperlink" Target="https://podminky.urs.cz/item/CS_URS_2022_02/712361701" TargetMode="External" /><Relationship Id="rId118" Type="http://schemas.openxmlformats.org/officeDocument/2006/relationships/hyperlink" Target="https://podminky.urs.cz/item/CS_URS_2022_02/712363544" TargetMode="External" /><Relationship Id="rId119" Type="http://schemas.openxmlformats.org/officeDocument/2006/relationships/hyperlink" Target="https://podminky.urs.cz/item/CS_URS_2022_02/712363604" TargetMode="External" /><Relationship Id="rId120" Type="http://schemas.openxmlformats.org/officeDocument/2006/relationships/hyperlink" Target="https://podminky.urs.cz/item/CS_URS_2022_02/712391171" TargetMode="External" /><Relationship Id="rId121" Type="http://schemas.openxmlformats.org/officeDocument/2006/relationships/hyperlink" Target="https://podminky.urs.cz/item/CS_URS_2022_02/712391172" TargetMode="External" /><Relationship Id="rId122" Type="http://schemas.openxmlformats.org/officeDocument/2006/relationships/hyperlink" Target="https://podminky.urs.cz/item/CS_URS_2022_02/712391382" TargetMode="External" /><Relationship Id="rId123" Type="http://schemas.openxmlformats.org/officeDocument/2006/relationships/hyperlink" Target="https://podminky.urs.cz/item/CS_URS_2022_02/712771611" TargetMode="External" /><Relationship Id="rId124" Type="http://schemas.openxmlformats.org/officeDocument/2006/relationships/hyperlink" Target="https://podminky.urs.cz/item/CS_URS_2022_02/712998001" TargetMode="External" /><Relationship Id="rId125" Type="http://schemas.openxmlformats.org/officeDocument/2006/relationships/hyperlink" Target="https://podminky.urs.cz/item/CS_URS_2022_02/998712203" TargetMode="External" /><Relationship Id="rId126" Type="http://schemas.openxmlformats.org/officeDocument/2006/relationships/hyperlink" Target="https://podminky.urs.cz/item/CS_URS_2022_02/713121111" TargetMode="External" /><Relationship Id="rId127" Type="http://schemas.openxmlformats.org/officeDocument/2006/relationships/hyperlink" Target="https://podminky.urs.cz/item/CS_URS_2022_02/713131141" TargetMode="External" /><Relationship Id="rId128" Type="http://schemas.openxmlformats.org/officeDocument/2006/relationships/hyperlink" Target="https://podminky.urs.cz/item/CS_URS_2022_02/713141131" TargetMode="External" /><Relationship Id="rId129" Type="http://schemas.openxmlformats.org/officeDocument/2006/relationships/hyperlink" Target="https://podminky.urs.cz/item/CS_URS_2022_02/713191132" TargetMode="External" /><Relationship Id="rId130" Type="http://schemas.openxmlformats.org/officeDocument/2006/relationships/hyperlink" Target="https://podminky.urs.cz/item/CS_URS_2022_02/998713203" TargetMode="External" /><Relationship Id="rId131" Type="http://schemas.openxmlformats.org/officeDocument/2006/relationships/hyperlink" Target="https://podminky.urs.cz/item/CS_URS_2022_02/998714203" TargetMode="External" /><Relationship Id="rId132" Type="http://schemas.openxmlformats.org/officeDocument/2006/relationships/hyperlink" Target="https://podminky.urs.cz/item/CS_URS_2022_02/7212331.01" TargetMode="External" /><Relationship Id="rId133" Type="http://schemas.openxmlformats.org/officeDocument/2006/relationships/hyperlink" Target="https://podminky.urs.cz/item/CS_URS_2022_02/998721203" TargetMode="External" /><Relationship Id="rId134" Type="http://schemas.openxmlformats.org/officeDocument/2006/relationships/hyperlink" Target="https://podminky.urs.cz/item/CS_URS_2022_02/998722203" TargetMode="External" /><Relationship Id="rId135" Type="http://schemas.openxmlformats.org/officeDocument/2006/relationships/hyperlink" Target="https://podminky.urs.cz/item/CS_URS_2022_02/998723203" TargetMode="External" /><Relationship Id="rId136" Type="http://schemas.openxmlformats.org/officeDocument/2006/relationships/hyperlink" Target="https://podminky.urs.cz/item/CS_URS_2024_01/725291652" TargetMode="External" /><Relationship Id="rId137" Type="http://schemas.openxmlformats.org/officeDocument/2006/relationships/hyperlink" Target="https://podminky.urs.cz/item/CS_URS_2024_01/725291654" TargetMode="External" /><Relationship Id="rId138" Type="http://schemas.openxmlformats.org/officeDocument/2006/relationships/hyperlink" Target="https://podminky.urs.cz/item/CS_URS_2024_01/72529165R" TargetMode="External" /><Relationship Id="rId139" Type="http://schemas.openxmlformats.org/officeDocument/2006/relationships/hyperlink" Target="https://podminky.urs.cz/item/CS_URS_2024_01/725291670" TargetMode="External" /><Relationship Id="rId140" Type="http://schemas.openxmlformats.org/officeDocument/2006/relationships/hyperlink" Target="https://podminky.urs.cz/item/CS_URS_2024_01/725291676" TargetMode="External" /><Relationship Id="rId141" Type="http://schemas.openxmlformats.org/officeDocument/2006/relationships/hyperlink" Target="https://podminky.urs.cz/item/CS_URS_2022_02/998725203" TargetMode="External" /><Relationship Id="rId142" Type="http://schemas.openxmlformats.org/officeDocument/2006/relationships/hyperlink" Target="https://podminky.urs.cz/item/CS_URS_2022_02/741711011" TargetMode="External" /><Relationship Id="rId143" Type="http://schemas.openxmlformats.org/officeDocument/2006/relationships/hyperlink" Target="https://podminky.urs.cz/item/CS_URS_2022_02/998741203" TargetMode="External" /><Relationship Id="rId144" Type="http://schemas.openxmlformats.org/officeDocument/2006/relationships/hyperlink" Target="https://podminky.urs.cz/item/CS_URS_2022_02/742210111" TargetMode="External" /><Relationship Id="rId145" Type="http://schemas.openxmlformats.org/officeDocument/2006/relationships/hyperlink" Target="https://podminky.urs.cz/item/CS_URS_2022_02/998742203" TargetMode="External" /><Relationship Id="rId146" Type="http://schemas.openxmlformats.org/officeDocument/2006/relationships/hyperlink" Target="https://podminky.urs.cz/item/CS_URS_2022_02/998762203" TargetMode="External" /><Relationship Id="rId147" Type="http://schemas.openxmlformats.org/officeDocument/2006/relationships/hyperlink" Target="https://podminky.urs.cz/item/CS_URS_2022_02/763111417" TargetMode="External" /><Relationship Id="rId148" Type="http://schemas.openxmlformats.org/officeDocument/2006/relationships/hyperlink" Target="https://podminky.urs.cz/item/CS_URS_2022_02/763111437" TargetMode="External" /><Relationship Id="rId149" Type="http://schemas.openxmlformats.org/officeDocument/2006/relationships/hyperlink" Target="https://podminky.urs.cz/item/CS_URS_2022_02/763121424" TargetMode="External" /><Relationship Id="rId150" Type="http://schemas.openxmlformats.org/officeDocument/2006/relationships/hyperlink" Target="https://podminky.urs.cz/item/CS_URS_2022_02/763121426" TargetMode="External" /><Relationship Id="rId151" Type="http://schemas.openxmlformats.org/officeDocument/2006/relationships/hyperlink" Target="https://podminky.urs.cz/item/CS_URS_2022_02/763121590" TargetMode="External" /><Relationship Id="rId152" Type="http://schemas.openxmlformats.org/officeDocument/2006/relationships/hyperlink" Target="https://podminky.urs.cz/item/CS_URS_2022_02/763131411" TargetMode="External" /><Relationship Id="rId153" Type="http://schemas.openxmlformats.org/officeDocument/2006/relationships/hyperlink" Target="https://podminky.urs.cz/item/CS_URS_2022_02/763131451" TargetMode="External" /><Relationship Id="rId154" Type="http://schemas.openxmlformats.org/officeDocument/2006/relationships/hyperlink" Target="https://podminky.urs.cz/item/CS_URS_2022_02/763181411.1" TargetMode="External" /><Relationship Id="rId155" Type="http://schemas.openxmlformats.org/officeDocument/2006/relationships/hyperlink" Target="https://podminky.urs.cz/item/CS_URS_2022_02/763183112.1" TargetMode="External" /><Relationship Id="rId156" Type="http://schemas.openxmlformats.org/officeDocument/2006/relationships/hyperlink" Target="https://podminky.urs.cz/item/CS_URS_2022_02/763183111" TargetMode="External" /><Relationship Id="rId157" Type="http://schemas.openxmlformats.org/officeDocument/2006/relationships/hyperlink" Target="https://podminky.urs.cz/item/CS_URS_2022_02/998763403" TargetMode="External" /><Relationship Id="rId158" Type="http://schemas.openxmlformats.org/officeDocument/2006/relationships/hyperlink" Target="https://podminky.urs.cz/item/CS_URS_2022_02/998764203" TargetMode="External" /><Relationship Id="rId159" Type="http://schemas.openxmlformats.org/officeDocument/2006/relationships/hyperlink" Target="https://podminky.urs.cz/item/CS_URS_2022_02/766629213" TargetMode="External" /><Relationship Id="rId160" Type="http://schemas.openxmlformats.org/officeDocument/2006/relationships/hyperlink" Target="https://podminky.urs.cz/item/CS_URS_2022_02/766660001" TargetMode="External" /><Relationship Id="rId161" Type="http://schemas.openxmlformats.org/officeDocument/2006/relationships/hyperlink" Target="https://podminky.urs.cz/item/CS_URS_2022_02/766660171" TargetMode="External" /><Relationship Id="rId162" Type="http://schemas.openxmlformats.org/officeDocument/2006/relationships/hyperlink" Target="https://podminky.urs.cz/item/CS_URS_2022_02/766660311" TargetMode="External" /><Relationship Id="rId163" Type="http://schemas.openxmlformats.org/officeDocument/2006/relationships/hyperlink" Target="https://podminky.urs.cz/item/CS_URS_2022_02/766660312" TargetMode="External" /><Relationship Id="rId164" Type="http://schemas.openxmlformats.org/officeDocument/2006/relationships/hyperlink" Target="https://podminky.urs.cz/item/CS_URS_2024_01/766660720" TargetMode="External" /><Relationship Id="rId165" Type="http://schemas.openxmlformats.org/officeDocument/2006/relationships/hyperlink" Target="https://podminky.urs.cz/item/CS_URS_2022_02/766682111" TargetMode="External" /><Relationship Id="rId166" Type="http://schemas.openxmlformats.org/officeDocument/2006/relationships/hyperlink" Target="https://podminky.urs.cz/item/CS_URS_2022_02/766682111.1" TargetMode="External" /><Relationship Id="rId167" Type="http://schemas.openxmlformats.org/officeDocument/2006/relationships/hyperlink" Target="https://podminky.urs.cz/item/CS_URS_2022_02/998766203" TargetMode="External" /><Relationship Id="rId168" Type="http://schemas.openxmlformats.org/officeDocument/2006/relationships/hyperlink" Target="https://podminky.urs.cz/item/CS_URS_2022_02/767316310" TargetMode="External" /><Relationship Id="rId169" Type="http://schemas.openxmlformats.org/officeDocument/2006/relationships/hyperlink" Target="https://podminky.urs.cz/item/CS_URS_2022_02/767316311" TargetMode="External" /><Relationship Id="rId170" Type="http://schemas.openxmlformats.org/officeDocument/2006/relationships/hyperlink" Target="https://podminky.urs.cz/item/CS_URS_2022_02/767531111" TargetMode="External" /><Relationship Id="rId171" Type="http://schemas.openxmlformats.org/officeDocument/2006/relationships/hyperlink" Target="https://podminky.urs.cz/item/CS_URS_2022_02/767640111" TargetMode="External" /><Relationship Id="rId172" Type="http://schemas.openxmlformats.org/officeDocument/2006/relationships/hyperlink" Target="https://podminky.urs.cz/item/CS_URS_2022_02/767649191" TargetMode="External" /><Relationship Id="rId173" Type="http://schemas.openxmlformats.org/officeDocument/2006/relationships/hyperlink" Target="https://podminky.urs.cz/item/CS_URS_2022_02/767661511" TargetMode="External" /><Relationship Id="rId174" Type="http://schemas.openxmlformats.org/officeDocument/2006/relationships/hyperlink" Target="https://podminky.urs.cz/item/CS_URS_2024_01/767810111" TargetMode="External" /><Relationship Id="rId175" Type="http://schemas.openxmlformats.org/officeDocument/2006/relationships/hyperlink" Target="https://podminky.urs.cz/item/CS_URS_2022_02/998767203" TargetMode="External" /><Relationship Id="rId176" Type="http://schemas.openxmlformats.org/officeDocument/2006/relationships/hyperlink" Target="https://podminky.urs.cz/item/CS_URS_2022_02/771121011" TargetMode="External" /><Relationship Id="rId177" Type="http://schemas.openxmlformats.org/officeDocument/2006/relationships/hyperlink" Target="https://podminky.urs.cz/item/CS_URS_2022_02/771151012" TargetMode="External" /><Relationship Id="rId178" Type="http://schemas.openxmlformats.org/officeDocument/2006/relationships/hyperlink" Target="https://podminky.urs.cz/item/CS_URS_2022_02/771574314" TargetMode="External" /><Relationship Id="rId179" Type="http://schemas.openxmlformats.org/officeDocument/2006/relationships/hyperlink" Target="https://podminky.urs.cz/item/CS_URS_2022_02/998771203" TargetMode="External" /><Relationship Id="rId180" Type="http://schemas.openxmlformats.org/officeDocument/2006/relationships/hyperlink" Target="https://podminky.urs.cz/item/CS_URS_2022_02/776111111" TargetMode="External" /><Relationship Id="rId181" Type="http://schemas.openxmlformats.org/officeDocument/2006/relationships/hyperlink" Target="https://podminky.urs.cz/item/CS_URS_2022_02/776121112" TargetMode="External" /><Relationship Id="rId182" Type="http://schemas.openxmlformats.org/officeDocument/2006/relationships/hyperlink" Target="https://podminky.urs.cz/item/CS_URS_2022_02/998776203" TargetMode="External" /><Relationship Id="rId183" Type="http://schemas.openxmlformats.org/officeDocument/2006/relationships/hyperlink" Target="https://podminky.urs.cz/item/CS_URS_2022_02/777121101" TargetMode="External" /><Relationship Id="rId184" Type="http://schemas.openxmlformats.org/officeDocument/2006/relationships/hyperlink" Target="https://podminky.urs.cz/item/CS_URS_2022_02/777131100" TargetMode="External" /><Relationship Id="rId185" Type="http://schemas.openxmlformats.org/officeDocument/2006/relationships/hyperlink" Target="https://podminky.urs.cz/item/CS_URS_2022_02/777131113" TargetMode="External" /><Relationship Id="rId186" Type="http://schemas.openxmlformats.org/officeDocument/2006/relationships/hyperlink" Target="https://podminky.urs.cz/item/CS_URS_2022_02/777511125" TargetMode="External" /><Relationship Id="rId187" Type="http://schemas.openxmlformats.org/officeDocument/2006/relationships/hyperlink" Target="https://podminky.urs.cz/item/CS_URS_2022_02/777521103" TargetMode="External" /><Relationship Id="rId188" Type="http://schemas.openxmlformats.org/officeDocument/2006/relationships/hyperlink" Target="https://podminky.urs.cz/item/CS_URS_2022_02/777611121" TargetMode="External" /><Relationship Id="rId189" Type="http://schemas.openxmlformats.org/officeDocument/2006/relationships/hyperlink" Target="https://podminky.urs.cz/item/CS_URS_2022_02/777622101" TargetMode="External" /><Relationship Id="rId190" Type="http://schemas.openxmlformats.org/officeDocument/2006/relationships/hyperlink" Target="https://podminky.urs.cz/item/CS_URS_2022_02/998777203" TargetMode="External" /><Relationship Id="rId191" Type="http://schemas.openxmlformats.org/officeDocument/2006/relationships/hyperlink" Target="https://podminky.urs.cz/item/CS_URS_2022_02/781121011" TargetMode="External" /><Relationship Id="rId192" Type="http://schemas.openxmlformats.org/officeDocument/2006/relationships/hyperlink" Target="https://podminky.urs.cz/item/CS_URS_2022_02/781131112" TargetMode="External" /><Relationship Id="rId193" Type="http://schemas.openxmlformats.org/officeDocument/2006/relationships/hyperlink" Target="https://podminky.urs.cz/item/CS_URS_2022_02/781491021" TargetMode="External" /><Relationship Id="rId194" Type="http://schemas.openxmlformats.org/officeDocument/2006/relationships/hyperlink" Target="https://podminky.urs.cz/item/CS_URS_2022_02/998781203" TargetMode="External" /><Relationship Id="rId195" Type="http://schemas.openxmlformats.org/officeDocument/2006/relationships/hyperlink" Target="https://podminky.urs.cz/item/CS_URS_2022_02/783823135" TargetMode="External" /><Relationship Id="rId196" Type="http://schemas.openxmlformats.org/officeDocument/2006/relationships/hyperlink" Target="https://podminky.urs.cz/item/CS_URS_2022_02/783827425" TargetMode="External" /><Relationship Id="rId197" Type="http://schemas.openxmlformats.org/officeDocument/2006/relationships/hyperlink" Target="https://podminky.urs.cz/item/CS_URS_2022_02/784181121" TargetMode="External" /><Relationship Id="rId198" Type="http://schemas.openxmlformats.org/officeDocument/2006/relationships/hyperlink" Target="https://podminky.urs.cz/item/CS_URS_2022_02/784221101" TargetMode="External" /><Relationship Id="rId199" Type="http://schemas.openxmlformats.org/officeDocument/2006/relationships/hyperlink" Target="https://podminky.urs.cz/item/CS_URS_2022_02/998786203" TargetMode="External" /><Relationship Id="rId200" Type="http://schemas.openxmlformats.org/officeDocument/2006/relationships/hyperlink" Target="https://podminky.urs.cz/item/CS_URS_2022_02/220860205" TargetMode="External" /><Relationship Id="rId20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11141" TargetMode="External" /><Relationship Id="rId2" Type="http://schemas.openxmlformats.org/officeDocument/2006/relationships/hyperlink" Target="https://podminky.urs.cz/item/CS_URS_2024_01/725211603" TargetMode="External" /><Relationship Id="rId3" Type="http://schemas.openxmlformats.org/officeDocument/2006/relationships/hyperlink" Target="https://podminky.urs.cz/item/CS_URS_2024_01/72524112R" TargetMode="External" /><Relationship Id="rId4" Type="http://schemas.openxmlformats.org/officeDocument/2006/relationships/hyperlink" Target="https://podminky.urs.cz/item/CS_URS_2024_01/725822611" TargetMode="External" /><Relationship Id="rId5" Type="http://schemas.openxmlformats.org/officeDocument/2006/relationships/hyperlink" Target="https://podminky.urs.cz/item/CS_URS_2024_01/726131041" TargetMode="External" /><Relationship Id="rId6" Type="http://schemas.openxmlformats.org/officeDocument/2006/relationships/hyperlink" Target="https://podminky.urs.cz/item/CS_URS_2024_01/72613104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12111" TargetMode="External" /><Relationship Id="rId4" Type="http://schemas.openxmlformats.org/officeDocument/2006/relationships/hyperlink" Target="https://podminky.urs.cz/item/CS_URS_2024_01/151721112" TargetMode="External" /><Relationship Id="rId5" Type="http://schemas.openxmlformats.org/officeDocument/2006/relationships/hyperlink" Target="https://podminky.urs.cz/item/CS_URS_2024_01/153821112" TargetMode="External" /><Relationship Id="rId6" Type="http://schemas.openxmlformats.org/officeDocument/2006/relationships/hyperlink" Target="https://podminky.urs.cz/item/CS_URS_2024_01/153822112" TargetMode="External" /><Relationship Id="rId7" Type="http://schemas.openxmlformats.org/officeDocument/2006/relationships/hyperlink" Target="https://podminky.urs.cz/item/CS_URS_2024_01/162751117" TargetMode="External" /><Relationship Id="rId8" Type="http://schemas.openxmlformats.org/officeDocument/2006/relationships/hyperlink" Target="https://podminky.urs.cz/item/CS_URS_2024_01/162751119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224311114" TargetMode="External" /><Relationship Id="rId13" Type="http://schemas.openxmlformats.org/officeDocument/2006/relationships/hyperlink" Target="https://podminky.urs.cz/item/CS_URS_2024_01/224511114" TargetMode="External" /><Relationship Id="rId14" Type="http://schemas.openxmlformats.org/officeDocument/2006/relationships/hyperlink" Target="https://podminky.urs.cz/item/CS_URS_2024_01/282602113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452311161" TargetMode="External" /><Relationship Id="rId17" Type="http://schemas.openxmlformats.org/officeDocument/2006/relationships/hyperlink" Target="https://podminky.urs.cz/item/CS_URS_2024_01/452351111" TargetMode="External" /><Relationship Id="rId18" Type="http://schemas.openxmlformats.org/officeDocument/2006/relationships/hyperlink" Target="https://podminky.urs.cz/item/CS_URS_2024_01/452351112" TargetMode="External" /><Relationship Id="rId19" Type="http://schemas.openxmlformats.org/officeDocument/2006/relationships/hyperlink" Target="https://podminky.urs.cz/item/CS_URS_2024_01/998004011" TargetMode="External" /><Relationship Id="rId20" Type="http://schemas.openxmlformats.org/officeDocument/2006/relationships/hyperlink" Target="https://podminky.urs.cz/item/CS_URS_2024_01/998271301" TargetMode="External" /><Relationship Id="rId2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324000" TargetMode="External" /><Relationship Id="rId2" Type="http://schemas.openxmlformats.org/officeDocument/2006/relationships/hyperlink" Target="https://podminky.urs.cz/item/CS_URS_2024_01/011434000" TargetMode="External" /><Relationship Id="rId3" Type="http://schemas.openxmlformats.org/officeDocument/2006/relationships/hyperlink" Target="https://podminky.urs.cz/item/CS_URS_2024_01/013254000" TargetMode="External" /><Relationship Id="rId4" Type="http://schemas.openxmlformats.org/officeDocument/2006/relationships/hyperlink" Target="https://podminky.urs.cz/item/CS_URS_2024_01/013274000" TargetMode="External" /><Relationship Id="rId5" Type="http://schemas.openxmlformats.org/officeDocument/2006/relationships/hyperlink" Target="https://podminky.urs.cz/item/CS_URS_2024_01/013284000" TargetMode="External" /><Relationship Id="rId6" Type="http://schemas.openxmlformats.org/officeDocument/2006/relationships/hyperlink" Target="https://podminky.urs.cz/item/CS_URS_2022_02/030001000" TargetMode="External" /><Relationship Id="rId7" Type="http://schemas.openxmlformats.org/officeDocument/2006/relationships/hyperlink" Target="https://podminky.urs.cz/item/CS_URS_2024_01/041903000" TargetMode="External" /><Relationship Id="rId8" Type="http://schemas.openxmlformats.org/officeDocument/2006/relationships/hyperlink" Target="https://podminky.urs.cz/item/CS_URS_2022_02/045002000" TargetMode="External" /><Relationship Id="rId9" Type="http://schemas.openxmlformats.org/officeDocument/2006/relationships/hyperlink" Target="https://podminky.urs.cz/item/CS_URS_2022_02/051002000" TargetMode="External" /><Relationship Id="rId10" Type="http://schemas.openxmlformats.org/officeDocument/2006/relationships/hyperlink" Target="https://podminky.urs.cz/item/CS_URS_2024_01/070001000" TargetMode="External" /><Relationship Id="rId11" Type="http://schemas.openxmlformats.org/officeDocument/2006/relationships/hyperlink" Target="https://podminky.urs.cz/item/CS_URS_2024_01/092103001" TargetMode="External" /><Relationship Id="rId12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část'!P157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LvQsEM1iB3Tkym34G0DbIrE9PVt7gJGlBxLQjmegP1E/GBIVV/UqwZBmiseTxssOPqtziVVCoDPLbIgNozTfmA==" hashValue="fByT+S5NuuyjDLtGNxwVvWhSCzHq7gl+xoYuuVjje8H3plO3C6/eudLHAFzCY/rZ3rGETG5OboJRsLUo8Vz7vw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ROUND((SUM(BE157:BE3728)),  2)</f>
        <v>0</v>
      </c>
      <c r="G35" s="41"/>
      <c r="H35" s="41"/>
      <c r="I35" s="167">
        <v>0.20999999999999999</v>
      </c>
      <c r="J35" s="166">
        <f>ROUND(((SUM(BE157:BE3728))*I35),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ROUND((SUM(BF157:BF3728)),  2)</f>
        <v>0</v>
      </c>
      <c r="G36" s="41"/>
      <c r="H36" s="41"/>
      <c r="I36" s="167">
        <v>0.12</v>
      </c>
      <c r="J36" s="166">
        <f>ROUND(((SUM(BF157:BF3728))*I36),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ROUND((SUM(BG157:BG3728)),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ROUND((SUM(BH157:BH3728)),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ROUND((SUM(BI157:BI3728)),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J401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J738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J1062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J1174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208</v>
      </c>
      <c r="E108" s="199"/>
      <c r="F108" s="199"/>
      <c r="G108" s="199"/>
      <c r="H108" s="199"/>
      <c r="I108" s="199"/>
      <c r="J108" s="200">
        <f>J1185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209</v>
      </c>
      <c r="E109" s="194"/>
      <c r="F109" s="194"/>
      <c r="G109" s="194"/>
      <c r="H109" s="194"/>
      <c r="I109" s="194"/>
      <c r="J109" s="195">
        <f>J1188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J1189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J1377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J1553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J1663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J1691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J1713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J1730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J1736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J1840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J1845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J1858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J1868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J1906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J2108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J2192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J2632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J3437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J3477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J3509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J3552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J3651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J3691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97"/>
      <c r="C132" s="136"/>
      <c r="D132" s="198" t="s">
        <v>232</v>
      </c>
      <c r="E132" s="199"/>
      <c r="F132" s="199"/>
      <c r="G132" s="199"/>
      <c r="H132" s="199"/>
      <c r="I132" s="199"/>
      <c r="J132" s="200">
        <f>J3698</f>
        <v>0</v>
      </c>
      <c r="K132" s="136"/>
      <c r="L132" s="20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91"/>
      <c r="C133" s="192"/>
      <c r="D133" s="193" t="s">
        <v>233</v>
      </c>
      <c r="E133" s="194"/>
      <c r="F133" s="194"/>
      <c r="G133" s="194"/>
      <c r="H133" s="194"/>
      <c r="I133" s="194"/>
      <c r="J133" s="195">
        <f>J3718</f>
        <v>0</v>
      </c>
      <c r="K133" s="192"/>
      <c r="L133" s="196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J3719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7"/>
      <c r="C135" s="136"/>
      <c r="D135" s="198" t="s">
        <v>235</v>
      </c>
      <c r="E135" s="199"/>
      <c r="F135" s="199"/>
      <c r="G135" s="199"/>
      <c r="H135" s="199"/>
      <c r="I135" s="199"/>
      <c r="J135" s="200">
        <f>J3727</f>
        <v>0</v>
      </c>
      <c r="K135" s="136"/>
      <c r="L135" s="20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2" customFormat="1" ht="21.84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41" s="2" customFormat="1" ht="6.96" customHeight="1">
      <c r="A141" s="41"/>
      <c r="B141" s="71"/>
      <c r="C141" s="72"/>
      <c r="D141" s="72"/>
      <c r="E141" s="72"/>
      <c r="F141" s="72"/>
      <c r="G141" s="72"/>
      <c r="H141" s="72"/>
      <c r="I141" s="72"/>
      <c r="J141" s="72"/>
      <c r="K141" s="72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4.96" customHeight="1">
      <c r="A142" s="41"/>
      <c r="B142" s="42"/>
      <c r="C142" s="25" t="s">
        <v>236</v>
      </c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6.96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12" customHeight="1">
      <c r="A144" s="41"/>
      <c r="B144" s="42"/>
      <c r="C144" s="34" t="s">
        <v>16</v>
      </c>
      <c r="D144" s="43"/>
      <c r="E144" s="43"/>
      <c r="F144" s="43"/>
      <c r="G144" s="43"/>
      <c r="H144" s="43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2" customFormat="1" ht="26.25" customHeight="1">
      <c r="A145" s="41"/>
      <c r="B145" s="42"/>
      <c r="C145" s="43"/>
      <c r="D145" s="43"/>
      <c r="E145" s="186" t="str">
        <f>E7</f>
        <v>STUDENTSKÉ KOLEJE VYSOKÉ ŠKOLY POLYTECHNICKÉ JIHLAVA</v>
      </c>
      <c r="F145" s="34"/>
      <c r="G145" s="34"/>
      <c r="H145" s="34"/>
      <c r="I145" s="43"/>
      <c r="J145" s="43"/>
      <c r="K145" s="43"/>
      <c r="L145" s="66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  <row r="146" s="1" customFormat="1" ht="12" customHeight="1">
      <c r="B146" s="23"/>
      <c r="C146" s="34" t="s">
        <v>190</v>
      </c>
      <c r="D146" s="24"/>
      <c r="E146" s="24"/>
      <c r="F146" s="24"/>
      <c r="G146" s="24"/>
      <c r="H146" s="24"/>
      <c r="I146" s="24"/>
      <c r="J146" s="24"/>
      <c r="K146" s="24"/>
      <c r="L146" s="22"/>
    </row>
    <row r="147" s="2" customFormat="1" ht="16.5" customHeight="1">
      <c r="A147" s="41"/>
      <c r="B147" s="42"/>
      <c r="C147" s="43"/>
      <c r="D147" s="43"/>
      <c r="E147" s="186" t="s">
        <v>191</v>
      </c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2" customHeight="1">
      <c r="A148" s="41"/>
      <c r="B148" s="42"/>
      <c r="C148" s="34" t="s">
        <v>192</v>
      </c>
      <c r="D148" s="43"/>
      <c r="E148" s="43"/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16.5" customHeight="1">
      <c r="A149" s="41"/>
      <c r="B149" s="42"/>
      <c r="C149" s="43"/>
      <c r="D149" s="43"/>
      <c r="E149" s="79" t="str">
        <f>E11</f>
        <v>SO 01_STA - Stavební část</v>
      </c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6.96" customHeight="1">
      <c r="A150" s="41"/>
      <c r="B150" s="42"/>
      <c r="C150" s="43"/>
      <c r="D150" s="43"/>
      <c r="E150" s="43"/>
      <c r="F150" s="43"/>
      <c r="G150" s="43"/>
      <c r="H150" s="43"/>
      <c r="I150" s="43"/>
      <c r="J150" s="43"/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12" customHeight="1">
      <c r="A151" s="41"/>
      <c r="B151" s="42"/>
      <c r="C151" s="34" t="s">
        <v>22</v>
      </c>
      <c r="D151" s="43"/>
      <c r="E151" s="43"/>
      <c r="F151" s="29" t="str">
        <f>F14</f>
        <v>Jihlava</v>
      </c>
      <c r="G151" s="43"/>
      <c r="H151" s="43"/>
      <c r="I151" s="34" t="s">
        <v>24</v>
      </c>
      <c r="J151" s="82" t="str">
        <f>IF(J14="","",J14)</f>
        <v>25. 11. 2022</v>
      </c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6.96" customHeight="1">
      <c r="A152" s="41"/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30</v>
      </c>
      <c r="D153" s="43"/>
      <c r="E153" s="43"/>
      <c r="F153" s="29" t="str">
        <f>E17</f>
        <v>Vysoká škola polytechnická Jihlava</v>
      </c>
      <c r="G153" s="43"/>
      <c r="H153" s="43"/>
      <c r="I153" s="34" t="s">
        <v>36</v>
      </c>
      <c r="J153" s="39" t="str">
        <f>E23</f>
        <v>A32 spol. s r. o.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5.15" customHeight="1">
      <c r="A154" s="41"/>
      <c r="B154" s="42"/>
      <c r="C154" s="34" t="s">
        <v>34</v>
      </c>
      <c r="D154" s="43"/>
      <c r="E154" s="43"/>
      <c r="F154" s="29" t="str">
        <f>IF(E20="","",E20)</f>
        <v>Vyplň údaj</v>
      </c>
      <c r="G154" s="43"/>
      <c r="H154" s="43"/>
      <c r="I154" s="34" t="s">
        <v>41</v>
      </c>
      <c r="J154" s="39" t="str">
        <f>E26</f>
        <v xml:space="preserve"> </v>
      </c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2" customFormat="1" ht="10.32" customHeight="1">
      <c r="A155" s="41"/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66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  <row r="156" s="11" customFormat="1" ht="29.28" customHeight="1">
      <c r="A156" s="202"/>
      <c r="B156" s="203"/>
      <c r="C156" s="204" t="s">
        <v>237</v>
      </c>
      <c r="D156" s="205" t="s">
        <v>69</v>
      </c>
      <c r="E156" s="205" t="s">
        <v>65</v>
      </c>
      <c r="F156" s="205" t="s">
        <v>66</v>
      </c>
      <c r="G156" s="205" t="s">
        <v>238</v>
      </c>
      <c r="H156" s="205" t="s">
        <v>239</v>
      </c>
      <c r="I156" s="205" t="s">
        <v>240</v>
      </c>
      <c r="J156" s="206" t="s">
        <v>196</v>
      </c>
      <c r="K156" s="207" t="s">
        <v>241</v>
      </c>
      <c r="L156" s="208"/>
      <c r="M156" s="103" t="s">
        <v>1</v>
      </c>
      <c r="N156" s="104" t="s">
        <v>48</v>
      </c>
      <c r="O156" s="104" t="s">
        <v>242</v>
      </c>
      <c r="P156" s="104" t="s">
        <v>243</v>
      </c>
      <c r="Q156" s="104" t="s">
        <v>244</v>
      </c>
      <c r="R156" s="104" t="s">
        <v>245</v>
      </c>
      <c r="S156" s="104" t="s">
        <v>246</v>
      </c>
      <c r="T156" s="105" t="s">
        <v>247</v>
      </c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</row>
    <row r="157" s="2" customFormat="1" ht="22.8" customHeight="1">
      <c r="A157" s="41"/>
      <c r="B157" s="42"/>
      <c r="C157" s="110" t="s">
        <v>248</v>
      </c>
      <c r="D157" s="43"/>
      <c r="E157" s="43"/>
      <c r="F157" s="43"/>
      <c r="G157" s="43"/>
      <c r="H157" s="43"/>
      <c r="I157" s="43"/>
      <c r="J157" s="209">
        <f>BK157</f>
        <v>0</v>
      </c>
      <c r="K157" s="43"/>
      <c r="L157" s="47"/>
      <c r="M157" s="106"/>
      <c r="N157" s="210"/>
      <c r="O157" s="107"/>
      <c r="P157" s="211">
        <f>P158+P1188+P3718</f>
        <v>0</v>
      </c>
      <c r="Q157" s="107"/>
      <c r="R157" s="211">
        <f>R158+R1188+R3718</f>
        <v>11008.559622611634</v>
      </c>
      <c r="S157" s="107"/>
      <c r="T157" s="212">
        <f>T158+T1188+T3718</f>
        <v>3.8240150000000002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9" t="s">
        <v>83</v>
      </c>
      <c r="AU157" s="19" t="s">
        <v>198</v>
      </c>
      <c r="BK157" s="213">
        <f>BK158+BK1188+BK3718</f>
        <v>0</v>
      </c>
    </row>
    <row r="158" s="12" customFormat="1" ht="25.92" customHeight="1">
      <c r="A158" s="12"/>
      <c r="B158" s="214"/>
      <c r="C158" s="215"/>
      <c r="D158" s="216" t="s">
        <v>83</v>
      </c>
      <c r="E158" s="217" t="s">
        <v>249</v>
      </c>
      <c r="F158" s="217" t="s">
        <v>250</v>
      </c>
      <c r="G158" s="215"/>
      <c r="H158" s="215"/>
      <c r="I158" s="218"/>
      <c r="J158" s="219">
        <f>BK158</f>
        <v>0</v>
      </c>
      <c r="K158" s="215"/>
      <c r="L158" s="220"/>
      <c r="M158" s="221"/>
      <c r="N158" s="222"/>
      <c r="O158" s="222"/>
      <c r="P158" s="223">
        <f>P159+P206+P401+P635+P717+P738+P1062+P1174+P1185</f>
        <v>0</v>
      </c>
      <c r="Q158" s="222"/>
      <c r="R158" s="223">
        <f>R159+R206+R401+R635+R717+R738+R1062+R1174+R1185</f>
        <v>10485.742721638024</v>
      </c>
      <c r="S158" s="222"/>
      <c r="T158" s="224">
        <f>T159+T206+T401+T635+T717+T738+T1062+T1174+T1185</f>
        <v>0.0020150000000000003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84</v>
      </c>
      <c r="AY158" s="225" t="s">
        <v>251</v>
      </c>
      <c r="BK158" s="227">
        <f>BK159+BK206+BK401+BK635+BK717+BK738+BK1062+BK1174+BK1185</f>
        <v>0</v>
      </c>
    </row>
    <row r="159" s="12" customFormat="1" ht="22.8" customHeight="1">
      <c r="A159" s="12"/>
      <c r="B159" s="214"/>
      <c r="C159" s="215"/>
      <c r="D159" s="216" t="s">
        <v>83</v>
      </c>
      <c r="E159" s="228" t="s">
        <v>91</v>
      </c>
      <c r="F159" s="228" t="s">
        <v>252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SUM(P160:P205)</f>
        <v>0</v>
      </c>
      <c r="Q159" s="222"/>
      <c r="R159" s="223">
        <f>SUM(R160:R205)</f>
        <v>0.00097901999999999993</v>
      </c>
      <c r="S159" s="222"/>
      <c r="T159" s="224">
        <f>SUM(T160:T205)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91</v>
      </c>
      <c r="AY159" s="225" t="s">
        <v>251</v>
      </c>
      <c r="BK159" s="227">
        <f>SUM(BK160:BK205)</f>
        <v>0</v>
      </c>
    </row>
    <row r="160" s="2" customFormat="1" ht="24.15" customHeight="1">
      <c r="A160" s="41"/>
      <c r="B160" s="42"/>
      <c r="C160" s="230" t="s">
        <v>91</v>
      </c>
      <c r="D160" s="230" t="s">
        <v>253</v>
      </c>
      <c r="E160" s="231" t="s">
        <v>254</v>
      </c>
      <c r="F160" s="232" t="s">
        <v>255</v>
      </c>
      <c r="G160" s="233" t="s">
        <v>256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3.2634E-05</v>
      </c>
      <c r="R160" s="240">
        <f>Q160*H160</f>
        <v>0.00097901999999999993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93</v>
      </c>
    </row>
    <row r="161" s="2" customFormat="1">
      <c r="A161" s="41"/>
      <c r="B161" s="42"/>
      <c r="C161" s="43"/>
      <c r="D161" s="244" t="s">
        <v>258</v>
      </c>
      <c r="E161" s="43"/>
      <c r="F161" s="245" t="s">
        <v>259</v>
      </c>
      <c r="G161" s="43"/>
      <c r="H161" s="43"/>
      <c r="I161" s="246"/>
      <c r="J161" s="43"/>
      <c r="K161" s="43"/>
      <c r="L161" s="47"/>
      <c r="M161" s="247"/>
      <c r="N161" s="248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9" t="s">
        <v>258</v>
      </c>
      <c r="AU161" s="19" t="s">
        <v>93</v>
      </c>
    </row>
    <row r="162" s="13" customFormat="1">
      <c r="A162" s="13"/>
      <c r="B162" s="249"/>
      <c r="C162" s="250"/>
      <c r="D162" s="251" t="s">
        <v>260</v>
      </c>
      <c r="E162" s="252" t="s">
        <v>1</v>
      </c>
      <c r="F162" s="253" t="s">
        <v>261</v>
      </c>
      <c r="G162" s="250"/>
      <c r="H162" s="254">
        <v>30</v>
      </c>
      <c r="I162" s="255"/>
      <c r="J162" s="250"/>
      <c r="K162" s="250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260</v>
      </c>
      <c r="AU162" s="260" t="s">
        <v>93</v>
      </c>
      <c r="AV162" s="13" t="s">
        <v>93</v>
      </c>
      <c r="AW162" s="13" t="s">
        <v>40</v>
      </c>
      <c r="AX162" s="13" t="s">
        <v>84</v>
      </c>
      <c r="AY162" s="260" t="s">
        <v>251</v>
      </c>
    </row>
    <row r="163" s="14" customFormat="1">
      <c r="A163" s="14"/>
      <c r="B163" s="261"/>
      <c r="C163" s="262"/>
      <c r="D163" s="251" t="s">
        <v>260</v>
      </c>
      <c r="E163" s="263" t="s">
        <v>1</v>
      </c>
      <c r="F163" s="264" t="s">
        <v>262</v>
      </c>
      <c r="G163" s="262"/>
      <c r="H163" s="265">
        <v>30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260</v>
      </c>
      <c r="AU163" s="271" t="s">
        <v>93</v>
      </c>
      <c r="AV163" s="14" t="s">
        <v>257</v>
      </c>
      <c r="AW163" s="14" t="s">
        <v>40</v>
      </c>
      <c r="AX163" s="14" t="s">
        <v>91</v>
      </c>
      <c r="AY163" s="271" t="s">
        <v>251</v>
      </c>
    </row>
    <row r="164" s="2" customFormat="1" ht="24.15" customHeight="1">
      <c r="A164" s="41"/>
      <c r="B164" s="42"/>
      <c r="C164" s="230" t="s">
        <v>93</v>
      </c>
      <c r="D164" s="230" t="s">
        <v>253</v>
      </c>
      <c r="E164" s="231" t="s">
        <v>263</v>
      </c>
      <c r="F164" s="232" t="s">
        <v>264</v>
      </c>
      <c r="G164" s="233" t="s">
        <v>265</v>
      </c>
      <c r="H164" s="234">
        <v>5754.1940000000004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257</v>
      </c>
    </row>
    <row r="165" s="2" customFormat="1">
      <c r="A165" s="41"/>
      <c r="B165" s="42"/>
      <c r="C165" s="43"/>
      <c r="D165" s="244" t="s">
        <v>258</v>
      </c>
      <c r="E165" s="43"/>
      <c r="F165" s="245" t="s">
        <v>266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258</v>
      </c>
      <c r="AU165" s="19" t="s">
        <v>93</v>
      </c>
    </row>
    <row r="166" s="15" customFormat="1">
      <c r="A166" s="15"/>
      <c r="B166" s="272"/>
      <c r="C166" s="273"/>
      <c r="D166" s="251" t="s">
        <v>260</v>
      </c>
      <c r="E166" s="274" t="s">
        <v>1</v>
      </c>
      <c r="F166" s="275" t="s">
        <v>267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260</v>
      </c>
      <c r="AU166" s="281" t="s">
        <v>93</v>
      </c>
      <c r="AV166" s="15" t="s">
        <v>91</v>
      </c>
      <c r="AW166" s="15" t="s">
        <v>40</v>
      </c>
      <c r="AX166" s="15" t="s">
        <v>84</v>
      </c>
      <c r="AY166" s="281" t="s">
        <v>251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268</v>
      </c>
      <c r="G167" s="250"/>
      <c r="H167" s="254">
        <v>3216.7800000000002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251</v>
      </c>
    </row>
    <row r="168" s="13" customFormat="1">
      <c r="A168" s="13"/>
      <c r="B168" s="249"/>
      <c r="C168" s="250"/>
      <c r="D168" s="251" t="s">
        <v>260</v>
      </c>
      <c r="E168" s="252" t="s">
        <v>1</v>
      </c>
      <c r="F168" s="253" t="s">
        <v>269</v>
      </c>
      <c r="G168" s="250"/>
      <c r="H168" s="254">
        <v>2458.96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260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251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270</v>
      </c>
      <c r="G169" s="250"/>
      <c r="H169" s="254">
        <v>23.974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251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271</v>
      </c>
      <c r="G170" s="250"/>
      <c r="H170" s="254">
        <v>15.298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251</v>
      </c>
    </row>
    <row r="171" s="13" customFormat="1">
      <c r="A171" s="13"/>
      <c r="B171" s="249"/>
      <c r="C171" s="250"/>
      <c r="D171" s="251" t="s">
        <v>260</v>
      </c>
      <c r="E171" s="252" t="s">
        <v>1</v>
      </c>
      <c r="F171" s="253" t="s">
        <v>272</v>
      </c>
      <c r="G171" s="250"/>
      <c r="H171" s="254">
        <v>39.182000000000002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260</v>
      </c>
      <c r="AU171" s="260" t="s">
        <v>93</v>
      </c>
      <c r="AV171" s="13" t="s">
        <v>93</v>
      </c>
      <c r="AW171" s="13" t="s">
        <v>40</v>
      </c>
      <c r="AX171" s="13" t="s">
        <v>84</v>
      </c>
      <c r="AY171" s="260" t="s">
        <v>251</v>
      </c>
    </row>
    <row r="172" s="14" customFormat="1">
      <c r="A172" s="14"/>
      <c r="B172" s="261"/>
      <c r="C172" s="262"/>
      <c r="D172" s="251" t="s">
        <v>260</v>
      </c>
      <c r="E172" s="263" t="s">
        <v>1</v>
      </c>
      <c r="F172" s="264" t="s">
        <v>262</v>
      </c>
      <c r="G172" s="262"/>
      <c r="H172" s="265">
        <v>5754.1940000000004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260</v>
      </c>
      <c r="AU172" s="271" t="s">
        <v>93</v>
      </c>
      <c r="AV172" s="14" t="s">
        <v>257</v>
      </c>
      <c r="AW172" s="14" t="s">
        <v>40</v>
      </c>
      <c r="AX172" s="14" t="s">
        <v>91</v>
      </c>
      <c r="AY172" s="271" t="s">
        <v>251</v>
      </c>
    </row>
    <row r="173" s="2" customFormat="1" ht="37.8" customHeight="1">
      <c r="A173" s="41"/>
      <c r="B173" s="42"/>
      <c r="C173" s="230" t="s">
        <v>273</v>
      </c>
      <c r="D173" s="230" t="s">
        <v>253</v>
      </c>
      <c r="E173" s="231" t="s">
        <v>274</v>
      </c>
      <c r="F173" s="232" t="s">
        <v>275</v>
      </c>
      <c r="G173" s="233" t="s">
        <v>265</v>
      </c>
      <c r="H173" s="234">
        <v>2617.6489999999999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276</v>
      </c>
    </row>
    <row r="174" s="2" customFormat="1">
      <c r="A174" s="41"/>
      <c r="B174" s="42"/>
      <c r="C174" s="43"/>
      <c r="D174" s="244" t="s">
        <v>258</v>
      </c>
      <c r="E174" s="43"/>
      <c r="F174" s="245" t="s">
        <v>277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258</v>
      </c>
      <c r="AU174" s="19" t="s">
        <v>93</v>
      </c>
    </row>
    <row r="175" s="13" customFormat="1">
      <c r="A175" s="13"/>
      <c r="B175" s="249"/>
      <c r="C175" s="250"/>
      <c r="D175" s="251" t="s">
        <v>260</v>
      </c>
      <c r="E175" s="252" t="s">
        <v>1</v>
      </c>
      <c r="F175" s="253" t="s">
        <v>278</v>
      </c>
      <c r="G175" s="250"/>
      <c r="H175" s="254">
        <v>2617.6489999999999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260</v>
      </c>
      <c r="AU175" s="260" t="s">
        <v>93</v>
      </c>
      <c r="AV175" s="13" t="s">
        <v>93</v>
      </c>
      <c r="AW175" s="13" t="s">
        <v>40</v>
      </c>
      <c r="AX175" s="13" t="s">
        <v>84</v>
      </c>
      <c r="AY175" s="260" t="s">
        <v>251</v>
      </c>
    </row>
    <row r="176" s="14" customFormat="1">
      <c r="A176" s="14"/>
      <c r="B176" s="261"/>
      <c r="C176" s="262"/>
      <c r="D176" s="251" t="s">
        <v>260</v>
      </c>
      <c r="E176" s="263" t="s">
        <v>1</v>
      </c>
      <c r="F176" s="264" t="s">
        <v>262</v>
      </c>
      <c r="G176" s="262"/>
      <c r="H176" s="265">
        <v>2617.6489999999999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260</v>
      </c>
      <c r="AU176" s="271" t="s">
        <v>93</v>
      </c>
      <c r="AV176" s="14" t="s">
        <v>257</v>
      </c>
      <c r="AW176" s="14" t="s">
        <v>40</v>
      </c>
      <c r="AX176" s="14" t="s">
        <v>91</v>
      </c>
      <c r="AY176" s="271" t="s">
        <v>251</v>
      </c>
    </row>
    <row r="177" s="2" customFormat="1" ht="37.8" customHeight="1">
      <c r="A177" s="41"/>
      <c r="B177" s="42"/>
      <c r="C177" s="230" t="s">
        <v>257</v>
      </c>
      <c r="D177" s="230" t="s">
        <v>253</v>
      </c>
      <c r="E177" s="231" t="s">
        <v>279</v>
      </c>
      <c r="F177" s="232" t="s">
        <v>280</v>
      </c>
      <c r="G177" s="233" t="s">
        <v>265</v>
      </c>
      <c r="H177" s="234">
        <v>3136.5450000000001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281</v>
      </c>
    </row>
    <row r="178" s="2" customFormat="1">
      <c r="A178" s="41"/>
      <c r="B178" s="42"/>
      <c r="C178" s="43"/>
      <c r="D178" s="244" t="s">
        <v>258</v>
      </c>
      <c r="E178" s="43"/>
      <c r="F178" s="245" t="s">
        <v>282</v>
      </c>
      <c r="G178" s="43"/>
      <c r="H178" s="43"/>
      <c r="I178" s="246"/>
      <c r="J178" s="43"/>
      <c r="K178" s="43"/>
      <c r="L178" s="47"/>
      <c r="M178" s="247"/>
      <c r="N178" s="248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9" t="s">
        <v>258</v>
      </c>
      <c r="AU178" s="19" t="s">
        <v>93</v>
      </c>
    </row>
    <row r="179" s="13" customFormat="1">
      <c r="A179" s="13"/>
      <c r="B179" s="249"/>
      <c r="C179" s="250"/>
      <c r="D179" s="251" t="s">
        <v>260</v>
      </c>
      <c r="E179" s="252" t="s">
        <v>1</v>
      </c>
      <c r="F179" s="253" t="s">
        <v>283</v>
      </c>
      <c r="G179" s="250"/>
      <c r="H179" s="254">
        <v>3136.5450000000001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260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251</v>
      </c>
    </row>
    <row r="180" s="14" customFormat="1">
      <c r="A180" s="14"/>
      <c r="B180" s="261"/>
      <c r="C180" s="262"/>
      <c r="D180" s="251" t="s">
        <v>260</v>
      </c>
      <c r="E180" s="263" t="s">
        <v>1</v>
      </c>
      <c r="F180" s="264" t="s">
        <v>262</v>
      </c>
      <c r="G180" s="262"/>
      <c r="H180" s="265">
        <v>3136.5450000000001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260</v>
      </c>
      <c r="AU180" s="271" t="s">
        <v>93</v>
      </c>
      <c r="AV180" s="14" t="s">
        <v>257</v>
      </c>
      <c r="AW180" s="14" t="s">
        <v>40</v>
      </c>
      <c r="AX180" s="14" t="s">
        <v>91</v>
      </c>
      <c r="AY180" s="271" t="s">
        <v>251</v>
      </c>
    </row>
    <row r="181" s="2" customFormat="1" ht="37.8" customHeight="1">
      <c r="A181" s="41"/>
      <c r="B181" s="42"/>
      <c r="C181" s="230" t="s">
        <v>284</v>
      </c>
      <c r="D181" s="230" t="s">
        <v>253</v>
      </c>
      <c r="E181" s="231" t="s">
        <v>285</v>
      </c>
      <c r="F181" s="232" t="s">
        <v>286</v>
      </c>
      <c r="G181" s="233" t="s">
        <v>265</v>
      </c>
      <c r="H181" s="234">
        <v>47048.175000000003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287</v>
      </c>
    </row>
    <row r="182" s="2" customFormat="1">
      <c r="A182" s="41"/>
      <c r="B182" s="42"/>
      <c r="C182" s="43"/>
      <c r="D182" s="244" t="s">
        <v>258</v>
      </c>
      <c r="E182" s="43"/>
      <c r="F182" s="245" t="s">
        <v>288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258</v>
      </c>
      <c r="AU182" s="19" t="s">
        <v>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290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24.15" customHeight="1">
      <c r="A184" s="41"/>
      <c r="B184" s="42"/>
      <c r="C184" s="230" t="s">
        <v>276</v>
      </c>
      <c r="D184" s="230" t="s">
        <v>253</v>
      </c>
      <c r="E184" s="231" t="s">
        <v>291</v>
      </c>
      <c r="F184" s="232" t="s">
        <v>292</v>
      </c>
      <c r="G184" s="233" t="s">
        <v>265</v>
      </c>
      <c r="H184" s="234">
        <v>2617.6489999999999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8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293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294</v>
      </c>
      <c r="G186" s="250"/>
      <c r="H186" s="254">
        <v>2617.6489999999999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84</v>
      </c>
      <c r="AY186" s="260" t="s">
        <v>251</v>
      </c>
    </row>
    <row r="187" s="14" customFormat="1">
      <c r="A187" s="14"/>
      <c r="B187" s="261"/>
      <c r="C187" s="262"/>
      <c r="D187" s="251" t="s">
        <v>260</v>
      </c>
      <c r="E187" s="263" t="s">
        <v>1</v>
      </c>
      <c r="F187" s="264" t="s">
        <v>262</v>
      </c>
      <c r="G187" s="262"/>
      <c r="H187" s="265">
        <v>2617.6489999999999</v>
      </c>
      <c r="I187" s="266"/>
      <c r="J187" s="262"/>
      <c r="K187" s="262"/>
      <c r="L187" s="267"/>
      <c r="M187" s="268"/>
      <c r="N187" s="269"/>
      <c r="O187" s="269"/>
      <c r="P187" s="269"/>
      <c r="Q187" s="269"/>
      <c r="R187" s="269"/>
      <c r="S187" s="269"/>
      <c r="T187" s="27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1" t="s">
        <v>260</v>
      </c>
      <c r="AU187" s="271" t="s">
        <v>93</v>
      </c>
      <c r="AV187" s="14" t="s">
        <v>257</v>
      </c>
      <c r="AW187" s="14" t="s">
        <v>40</v>
      </c>
      <c r="AX187" s="14" t="s">
        <v>91</v>
      </c>
      <c r="AY187" s="271" t="s">
        <v>251</v>
      </c>
    </row>
    <row r="188" s="2" customFormat="1" ht="33" customHeight="1">
      <c r="A188" s="41"/>
      <c r="B188" s="42"/>
      <c r="C188" s="230" t="s">
        <v>295</v>
      </c>
      <c r="D188" s="230" t="s">
        <v>253</v>
      </c>
      <c r="E188" s="231" t="s">
        <v>296</v>
      </c>
      <c r="F188" s="232" t="s">
        <v>297</v>
      </c>
      <c r="G188" s="233" t="s">
        <v>298</v>
      </c>
      <c r="H188" s="234">
        <v>5332.1270000000004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299</v>
      </c>
    </row>
    <row r="189" s="2" customFormat="1">
      <c r="A189" s="41"/>
      <c r="B189" s="42"/>
      <c r="C189" s="43"/>
      <c r="D189" s="244" t="s">
        <v>258</v>
      </c>
      <c r="E189" s="43"/>
      <c r="F189" s="245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258</v>
      </c>
      <c r="AU189" s="19" t="s">
        <v>93</v>
      </c>
    </row>
    <row r="190" s="2" customFormat="1">
      <c r="A190" s="41"/>
      <c r="B190" s="42"/>
      <c r="C190" s="43"/>
      <c r="D190" s="251" t="s">
        <v>289</v>
      </c>
      <c r="E190" s="43"/>
      <c r="F190" s="282" t="s">
        <v>301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289</v>
      </c>
      <c r="AU190" s="19" t="s">
        <v>93</v>
      </c>
    </row>
    <row r="191" s="2" customFormat="1" ht="16.5" customHeight="1">
      <c r="A191" s="41"/>
      <c r="B191" s="42"/>
      <c r="C191" s="230" t="s">
        <v>281</v>
      </c>
      <c r="D191" s="230" t="s">
        <v>253</v>
      </c>
      <c r="E191" s="231" t="s">
        <v>302</v>
      </c>
      <c r="F191" s="232" t="s">
        <v>303</v>
      </c>
      <c r="G191" s="233" t="s">
        <v>265</v>
      </c>
      <c r="H191" s="234">
        <v>3136.5450000000001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304</v>
      </c>
    </row>
    <row r="192" s="2" customFormat="1">
      <c r="A192" s="41"/>
      <c r="B192" s="42"/>
      <c r="C192" s="43"/>
      <c r="D192" s="244" t="s">
        <v>258</v>
      </c>
      <c r="E192" s="43"/>
      <c r="F192" s="245" t="s">
        <v>305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258</v>
      </c>
      <c r="AU192" s="19" t="s">
        <v>93</v>
      </c>
    </row>
    <row r="193" s="13" customFormat="1">
      <c r="A193" s="13"/>
      <c r="B193" s="249"/>
      <c r="C193" s="250"/>
      <c r="D193" s="251" t="s">
        <v>260</v>
      </c>
      <c r="E193" s="252" t="s">
        <v>1</v>
      </c>
      <c r="F193" s="253" t="s">
        <v>283</v>
      </c>
      <c r="G193" s="250"/>
      <c r="H193" s="254">
        <v>3136.5450000000001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260</v>
      </c>
      <c r="AU193" s="260" t="s">
        <v>93</v>
      </c>
      <c r="AV193" s="13" t="s">
        <v>93</v>
      </c>
      <c r="AW193" s="13" t="s">
        <v>40</v>
      </c>
      <c r="AX193" s="13" t="s">
        <v>84</v>
      </c>
      <c r="AY193" s="260" t="s">
        <v>251</v>
      </c>
    </row>
    <row r="194" s="14" customFormat="1">
      <c r="A194" s="14"/>
      <c r="B194" s="261"/>
      <c r="C194" s="262"/>
      <c r="D194" s="251" t="s">
        <v>260</v>
      </c>
      <c r="E194" s="263" t="s">
        <v>1</v>
      </c>
      <c r="F194" s="264" t="s">
        <v>262</v>
      </c>
      <c r="G194" s="262"/>
      <c r="H194" s="265">
        <v>3136.5450000000001</v>
      </c>
      <c r="I194" s="266"/>
      <c r="J194" s="262"/>
      <c r="K194" s="262"/>
      <c r="L194" s="267"/>
      <c r="M194" s="268"/>
      <c r="N194" s="269"/>
      <c r="O194" s="269"/>
      <c r="P194" s="269"/>
      <c r="Q194" s="269"/>
      <c r="R194" s="269"/>
      <c r="S194" s="269"/>
      <c r="T194" s="27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1" t="s">
        <v>260</v>
      </c>
      <c r="AU194" s="271" t="s">
        <v>93</v>
      </c>
      <c r="AV194" s="14" t="s">
        <v>257</v>
      </c>
      <c r="AW194" s="14" t="s">
        <v>40</v>
      </c>
      <c r="AX194" s="14" t="s">
        <v>91</v>
      </c>
      <c r="AY194" s="271" t="s">
        <v>251</v>
      </c>
    </row>
    <row r="195" s="2" customFormat="1" ht="24.15" customHeight="1">
      <c r="A195" s="41"/>
      <c r="B195" s="42"/>
      <c r="C195" s="230" t="s">
        <v>306</v>
      </c>
      <c r="D195" s="230" t="s">
        <v>253</v>
      </c>
      <c r="E195" s="231" t="s">
        <v>307</v>
      </c>
      <c r="F195" s="232" t="s">
        <v>308</v>
      </c>
      <c r="G195" s="233" t="s">
        <v>265</v>
      </c>
      <c r="H195" s="234">
        <v>2617.6489999999999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309</v>
      </c>
    </row>
    <row r="196" s="2" customFormat="1">
      <c r="A196" s="41"/>
      <c r="B196" s="42"/>
      <c r="C196" s="43"/>
      <c r="D196" s="244" t="s">
        <v>258</v>
      </c>
      <c r="E196" s="43"/>
      <c r="F196" s="245" t="s">
        <v>310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258</v>
      </c>
      <c r="AU196" s="19" t="s">
        <v>93</v>
      </c>
    </row>
    <row r="197" s="15" customFormat="1">
      <c r="A197" s="15"/>
      <c r="B197" s="272"/>
      <c r="C197" s="273"/>
      <c r="D197" s="251" t="s">
        <v>260</v>
      </c>
      <c r="E197" s="274" t="s">
        <v>1</v>
      </c>
      <c r="F197" s="275" t="s">
        <v>267</v>
      </c>
      <c r="G197" s="273"/>
      <c r="H197" s="274" t="s">
        <v>1</v>
      </c>
      <c r="I197" s="276"/>
      <c r="J197" s="273"/>
      <c r="K197" s="273"/>
      <c r="L197" s="277"/>
      <c r="M197" s="278"/>
      <c r="N197" s="279"/>
      <c r="O197" s="279"/>
      <c r="P197" s="279"/>
      <c r="Q197" s="279"/>
      <c r="R197" s="279"/>
      <c r="S197" s="279"/>
      <c r="T197" s="28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1" t="s">
        <v>260</v>
      </c>
      <c r="AU197" s="281" t="s">
        <v>93</v>
      </c>
      <c r="AV197" s="15" t="s">
        <v>91</v>
      </c>
      <c r="AW197" s="15" t="s">
        <v>40</v>
      </c>
      <c r="AX197" s="15" t="s">
        <v>84</v>
      </c>
      <c r="AY197" s="281" t="s">
        <v>251</v>
      </c>
    </row>
    <row r="198" s="13" customFormat="1">
      <c r="A198" s="13"/>
      <c r="B198" s="249"/>
      <c r="C198" s="250"/>
      <c r="D198" s="251" t="s">
        <v>260</v>
      </c>
      <c r="E198" s="252" t="s">
        <v>1</v>
      </c>
      <c r="F198" s="253" t="s">
        <v>311</v>
      </c>
      <c r="G198" s="250"/>
      <c r="H198" s="254">
        <v>2458.96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251</v>
      </c>
    </row>
    <row r="199" s="13" customFormat="1">
      <c r="A199" s="13"/>
      <c r="B199" s="249"/>
      <c r="C199" s="250"/>
      <c r="D199" s="251" t="s">
        <v>260</v>
      </c>
      <c r="E199" s="252" t="s">
        <v>1</v>
      </c>
      <c r="F199" s="253" t="s">
        <v>312</v>
      </c>
      <c r="G199" s="250"/>
      <c r="H199" s="254">
        <v>23.974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260</v>
      </c>
      <c r="AU199" s="260" t="s">
        <v>93</v>
      </c>
      <c r="AV199" s="13" t="s">
        <v>93</v>
      </c>
      <c r="AW199" s="13" t="s">
        <v>40</v>
      </c>
      <c r="AX199" s="13" t="s">
        <v>84</v>
      </c>
      <c r="AY199" s="260" t="s">
        <v>251</v>
      </c>
    </row>
    <row r="200" s="15" customFormat="1">
      <c r="A200" s="15"/>
      <c r="B200" s="272"/>
      <c r="C200" s="273"/>
      <c r="D200" s="251" t="s">
        <v>260</v>
      </c>
      <c r="E200" s="274" t="s">
        <v>1</v>
      </c>
      <c r="F200" s="275" t="s">
        <v>313</v>
      </c>
      <c r="G200" s="273"/>
      <c r="H200" s="274" t="s">
        <v>1</v>
      </c>
      <c r="I200" s="276"/>
      <c r="J200" s="273"/>
      <c r="K200" s="273"/>
      <c r="L200" s="277"/>
      <c r="M200" s="278"/>
      <c r="N200" s="279"/>
      <c r="O200" s="279"/>
      <c r="P200" s="279"/>
      <c r="Q200" s="279"/>
      <c r="R200" s="279"/>
      <c r="S200" s="279"/>
      <c r="T200" s="28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1" t="s">
        <v>260</v>
      </c>
      <c r="AU200" s="281" t="s">
        <v>93</v>
      </c>
      <c r="AV200" s="15" t="s">
        <v>91</v>
      </c>
      <c r="AW200" s="15" t="s">
        <v>40</v>
      </c>
      <c r="AX200" s="15" t="s">
        <v>84</v>
      </c>
      <c r="AY200" s="281" t="s">
        <v>251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314</v>
      </c>
      <c r="G201" s="250"/>
      <c r="H201" s="254">
        <v>198.471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315</v>
      </c>
      <c r="G202" s="250"/>
      <c r="H202" s="254">
        <v>101.983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3" customFormat="1">
      <c r="A203" s="13"/>
      <c r="B203" s="249"/>
      <c r="C203" s="250"/>
      <c r="D203" s="251" t="s">
        <v>260</v>
      </c>
      <c r="E203" s="252" t="s">
        <v>1</v>
      </c>
      <c r="F203" s="253" t="s">
        <v>316</v>
      </c>
      <c r="G203" s="250"/>
      <c r="H203" s="254">
        <v>-137.68899999999999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260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251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317</v>
      </c>
      <c r="G204" s="250"/>
      <c r="H204" s="254">
        <v>-28.050000000000001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93</v>
      </c>
      <c r="AV204" s="13" t="s">
        <v>93</v>
      </c>
      <c r="AW204" s="13" t="s">
        <v>40</v>
      </c>
      <c r="AX204" s="13" t="s">
        <v>84</v>
      </c>
      <c r="AY204" s="260" t="s">
        <v>251</v>
      </c>
    </row>
    <row r="205" s="14" customFormat="1">
      <c r="A205" s="14"/>
      <c r="B205" s="261"/>
      <c r="C205" s="262"/>
      <c r="D205" s="251" t="s">
        <v>260</v>
      </c>
      <c r="E205" s="263" t="s">
        <v>1</v>
      </c>
      <c r="F205" s="264" t="s">
        <v>262</v>
      </c>
      <c r="G205" s="262"/>
      <c r="H205" s="265">
        <v>2617.6489999999999</v>
      </c>
      <c r="I205" s="266"/>
      <c r="J205" s="262"/>
      <c r="K205" s="262"/>
      <c r="L205" s="267"/>
      <c r="M205" s="268"/>
      <c r="N205" s="269"/>
      <c r="O205" s="269"/>
      <c r="P205" s="269"/>
      <c r="Q205" s="269"/>
      <c r="R205" s="269"/>
      <c r="S205" s="269"/>
      <c r="T205" s="27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1" t="s">
        <v>260</v>
      </c>
      <c r="AU205" s="271" t="s">
        <v>93</v>
      </c>
      <c r="AV205" s="14" t="s">
        <v>257</v>
      </c>
      <c r="AW205" s="14" t="s">
        <v>40</v>
      </c>
      <c r="AX205" s="14" t="s">
        <v>91</v>
      </c>
      <c r="AY205" s="271" t="s">
        <v>251</v>
      </c>
    </row>
    <row r="206" s="12" customFormat="1" ht="22.8" customHeight="1">
      <c r="A206" s="12"/>
      <c r="B206" s="214"/>
      <c r="C206" s="215"/>
      <c r="D206" s="216" t="s">
        <v>83</v>
      </c>
      <c r="E206" s="228" t="s">
        <v>93</v>
      </c>
      <c r="F206" s="228" t="s">
        <v>318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SUM(P207:P400)</f>
        <v>0</v>
      </c>
      <c r="Q206" s="222"/>
      <c r="R206" s="223">
        <f>SUM(R207:R400)</f>
        <v>1798.1743143266747</v>
      </c>
      <c r="S206" s="222"/>
      <c r="T206" s="224">
        <f>SUM(T207:T400)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91</v>
      </c>
      <c r="AT206" s="226" t="s">
        <v>83</v>
      </c>
      <c r="AU206" s="226" t="s">
        <v>91</v>
      </c>
      <c r="AY206" s="225" t="s">
        <v>251</v>
      </c>
      <c r="BK206" s="227">
        <f>SUM(BK207:BK400)</f>
        <v>0</v>
      </c>
    </row>
    <row r="207" s="2" customFormat="1" ht="24.15" customHeight="1">
      <c r="A207" s="41"/>
      <c r="B207" s="42"/>
      <c r="C207" s="230" t="s">
        <v>287</v>
      </c>
      <c r="D207" s="230" t="s">
        <v>253</v>
      </c>
      <c r="E207" s="231" t="s">
        <v>319</v>
      </c>
      <c r="F207" s="232" t="s">
        <v>320</v>
      </c>
      <c r="G207" s="233" t="s">
        <v>321</v>
      </c>
      <c r="H207" s="234">
        <v>560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4.422E-05</v>
      </c>
      <c r="R207" s="240">
        <f>Q207*H207</f>
        <v>0.024763199999999999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322</v>
      </c>
    </row>
    <row r="208" s="2" customFormat="1">
      <c r="A208" s="41"/>
      <c r="B208" s="42"/>
      <c r="C208" s="43"/>
      <c r="D208" s="244" t="s">
        <v>258</v>
      </c>
      <c r="E208" s="43"/>
      <c r="F208" s="245" t="s">
        <v>323</v>
      </c>
      <c r="G208" s="43"/>
      <c r="H208" s="43"/>
      <c r="I208" s="246"/>
      <c r="J208" s="43"/>
      <c r="K208" s="43"/>
      <c r="L208" s="47"/>
      <c r="M208" s="247"/>
      <c r="N208" s="248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9" t="s">
        <v>258</v>
      </c>
      <c r="AU208" s="19" t="s">
        <v>93</v>
      </c>
    </row>
    <row r="209" s="15" customFormat="1">
      <c r="A209" s="15"/>
      <c r="B209" s="272"/>
      <c r="C209" s="273"/>
      <c r="D209" s="251" t="s">
        <v>260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260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251</v>
      </c>
    </row>
    <row r="210" s="15" customFormat="1">
      <c r="A210" s="15"/>
      <c r="B210" s="272"/>
      <c r="C210" s="273"/>
      <c r="D210" s="251" t="s">
        <v>260</v>
      </c>
      <c r="E210" s="274" t="s">
        <v>1</v>
      </c>
      <c r="F210" s="275" t="s">
        <v>325</v>
      </c>
      <c r="G210" s="273"/>
      <c r="H210" s="274" t="s">
        <v>1</v>
      </c>
      <c r="I210" s="276"/>
      <c r="J210" s="273"/>
      <c r="K210" s="273"/>
      <c r="L210" s="277"/>
      <c r="M210" s="278"/>
      <c r="N210" s="279"/>
      <c r="O210" s="279"/>
      <c r="P210" s="279"/>
      <c r="Q210" s="279"/>
      <c r="R210" s="279"/>
      <c r="S210" s="279"/>
      <c r="T210" s="280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1" t="s">
        <v>260</v>
      </c>
      <c r="AU210" s="281" t="s">
        <v>93</v>
      </c>
      <c r="AV210" s="15" t="s">
        <v>91</v>
      </c>
      <c r="AW210" s="15" t="s">
        <v>40</v>
      </c>
      <c r="AX210" s="15" t="s">
        <v>84</v>
      </c>
      <c r="AY210" s="281" t="s">
        <v>251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326</v>
      </c>
      <c r="G211" s="250"/>
      <c r="H211" s="254">
        <v>208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251</v>
      </c>
    </row>
    <row r="212" s="13" customFormat="1">
      <c r="A212" s="13"/>
      <c r="B212" s="249"/>
      <c r="C212" s="250"/>
      <c r="D212" s="251" t="s">
        <v>260</v>
      </c>
      <c r="E212" s="252" t="s">
        <v>1</v>
      </c>
      <c r="F212" s="253" t="s">
        <v>327</v>
      </c>
      <c r="G212" s="250"/>
      <c r="H212" s="254">
        <v>112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260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251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328</v>
      </c>
      <c r="G213" s="250"/>
      <c r="H213" s="254">
        <v>128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84</v>
      </c>
      <c r="AY213" s="260" t="s">
        <v>251</v>
      </c>
    </row>
    <row r="214" s="16" customFormat="1">
      <c r="A214" s="16"/>
      <c r="B214" s="283"/>
      <c r="C214" s="284"/>
      <c r="D214" s="251" t="s">
        <v>260</v>
      </c>
      <c r="E214" s="285" t="s">
        <v>1</v>
      </c>
      <c r="F214" s="286" t="s">
        <v>329</v>
      </c>
      <c r="G214" s="284"/>
      <c r="H214" s="287">
        <v>448</v>
      </c>
      <c r="I214" s="288"/>
      <c r="J214" s="284"/>
      <c r="K214" s="284"/>
      <c r="L214" s="289"/>
      <c r="M214" s="290"/>
      <c r="N214" s="291"/>
      <c r="O214" s="291"/>
      <c r="P214" s="291"/>
      <c r="Q214" s="291"/>
      <c r="R214" s="291"/>
      <c r="S214" s="291"/>
      <c r="T214" s="292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3" t="s">
        <v>260</v>
      </c>
      <c r="AU214" s="293" t="s">
        <v>93</v>
      </c>
      <c r="AV214" s="16" t="s">
        <v>273</v>
      </c>
      <c r="AW214" s="16" t="s">
        <v>40</v>
      </c>
      <c r="AX214" s="16" t="s">
        <v>84</v>
      </c>
      <c r="AY214" s="293" t="s">
        <v>251</v>
      </c>
    </row>
    <row r="215" s="15" customFormat="1">
      <c r="A215" s="15"/>
      <c r="B215" s="272"/>
      <c r="C215" s="273"/>
      <c r="D215" s="251" t="s">
        <v>260</v>
      </c>
      <c r="E215" s="274" t="s">
        <v>1</v>
      </c>
      <c r="F215" s="275" t="s">
        <v>330</v>
      </c>
      <c r="G215" s="273"/>
      <c r="H215" s="274" t="s">
        <v>1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1" t="s">
        <v>260</v>
      </c>
      <c r="AU215" s="281" t="s">
        <v>93</v>
      </c>
      <c r="AV215" s="15" t="s">
        <v>91</v>
      </c>
      <c r="AW215" s="15" t="s">
        <v>40</v>
      </c>
      <c r="AX215" s="15" t="s">
        <v>84</v>
      </c>
      <c r="AY215" s="281" t="s">
        <v>251</v>
      </c>
    </row>
    <row r="216" s="13" customFormat="1">
      <c r="A216" s="13"/>
      <c r="B216" s="249"/>
      <c r="C216" s="250"/>
      <c r="D216" s="251" t="s">
        <v>260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260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251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332</v>
      </c>
      <c r="G217" s="250"/>
      <c r="H217" s="254">
        <v>56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84</v>
      </c>
      <c r="AY217" s="260" t="s">
        <v>251</v>
      </c>
    </row>
    <row r="218" s="16" customFormat="1">
      <c r="A218" s="16"/>
      <c r="B218" s="283"/>
      <c r="C218" s="284"/>
      <c r="D218" s="251" t="s">
        <v>260</v>
      </c>
      <c r="E218" s="285" t="s">
        <v>1</v>
      </c>
      <c r="F218" s="286" t="s">
        <v>329</v>
      </c>
      <c r="G218" s="284"/>
      <c r="H218" s="287">
        <v>112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3" t="s">
        <v>260</v>
      </c>
      <c r="AU218" s="293" t="s">
        <v>93</v>
      </c>
      <c r="AV218" s="16" t="s">
        <v>273</v>
      </c>
      <c r="AW218" s="16" t="s">
        <v>40</v>
      </c>
      <c r="AX218" s="16" t="s">
        <v>84</v>
      </c>
      <c r="AY218" s="293" t="s">
        <v>251</v>
      </c>
    </row>
    <row r="219" s="14" customFormat="1">
      <c r="A219" s="14"/>
      <c r="B219" s="261"/>
      <c r="C219" s="262"/>
      <c r="D219" s="251" t="s">
        <v>260</v>
      </c>
      <c r="E219" s="263" t="s">
        <v>1</v>
      </c>
      <c r="F219" s="264" t="s">
        <v>262</v>
      </c>
      <c r="G219" s="262"/>
      <c r="H219" s="265">
        <v>560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1" t="s">
        <v>260</v>
      </c>
      <c r="AU219" s="271" t="s">
        <v>93</v>
      </c>
      <c r="AV219" s="14" t="s">
        <v>257</v>
      </c>
      <c r="AW219" s="14" t="s">
        <v>40</v>
      </c>
      <c r="AX219" s="14" t="s">
        <v>91</v>
      </c>
      <c r="AY219" s="271" t="s">
        <v>251</v>
      </c>
    </row>
    <row r="220" s="2" customFormat="1" ht="33" customHeight="1">
      <c r="A220" s="41"/>
      <c r="B220" s="42"/>
      <c r="C220" s="230" t="s">
        <v>333</v>
      </c>
      <c r="D220" s="230" t="s">
        <v>253</v>
      </c>
      <c r="E220" s="231" t="s">
        <v>334</v>
      </c>
      <c r="F220" s="232" t="s">
        <v>335</v>
      </c>
      <c r="G220" s="233" t="s">
        <v>321</v>
      </c>
      <c r="H220" s="234">
        <v>560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336</v>
      </c>
    </row>
    <row r="221" s="2" customFormat="1">
      <c r="A221" s="41"/>
      <c r="B221" s="42"/>
      <c r="C221" s="43"/>
      <c r="D221" s="244" t="s">
        <v>258</v>
      </c>
      <c r="E221" s="43"/>
      <c r="F221" s="245" t="s">
        <v>337</v>
      </c>
      <c r="G221" s="43"/>
      <c r="H221" s="43"/>
      <c r="I221" s="246"/>
      <c r="J221" s="43"/>
      <c r="K221" s="43"/>
      <c r="L221" s="47"/>
      <c r="M221" s="247"/>
      <c r="N221" s="248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9" t="s">
        <v>258</v>
      </c>
      <c r="AU221" s="19" t="s">
        <v>93</v>
      </c>
    </row>
    <row r="222" s="15" customFormat="1">
      <c r="A222" s="15"/>
      <c r="B222" s="272"/>
      <c r="C222" s="273"/>
      <c r="D222" s="251" t="s">
        <v>260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260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251</v>
      </c>
    </row>
    <row r="223" s="15" customFormat="1">
      <c r="A223" s="15"/>
      <c r="B223" s="272"/>
      <c r="C223" s="273"/>
      <c r="D223" s="251" t="s">
        <v>260</v>
      </c>
      <c r="E223" s="274" t="s">
        <v>1</v>
      </c>
      <c r="F223" s="275" t="s">
        <v>325</v>
      </c>
      <c r="G223" s="273"/>
      <c r="H223" s="274" t="s">
        <v>1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1" t="s">
        <v>260</v>
      </c>
      <c r="AU223" s="281" t="s">
        <v>93</v>
      </c>
      <c r="AV223" s="15" t="s">
        <v>91</v>
      </c>
      <c r="AW223" s="15" t="s">
        <v>40</v>
      </c>
      <c r="AX223" s="15" t="s">
        <v>84</v>
      </c>
      <c r="AY223" s="281" t="s">
        <v>251</v>
      </c>
    </row>
    <row r="224" s="13" customFormat="1">
      <c r="A224" s="13"/>
      <c r="B224" s="249"/>
      <c r="C224" s="250"/>
      <c r="D224" s="251" t="s">
        <v>260</v>
      </c>
      <c r="E224" s="252" t="s">
        <v>1</v>
      </c>
      <c r="F224" s="253" t="s">
        <v>326</v>
      </c>
      <c r="G224" s="250"/>
      <c r="H224" s="254">
        <v>208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260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327</v>
      </c>
      <c r="G225" s="250"/>
      <c r="H225" s="254">
        <v>112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328</v>
      </c>
      <c r="G226" s="250"/>
      <c r="H226" s="254">
        <v>128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6" customFormat="1">
      <c r="A227" s="16"/>
      <c r="B227" s="283"/>
      <c r="C227" s="284"/>
      <c r="D227" s="251" t="s">
        <v>260</v>
      </c>
      <c r="E227" s="285" t="s">
        <v>1</v>
      </c>
      <c r="F227" s="286" t="s">
        <v>329</v>
      </c>
      <c r="G227" s="284"/>
      <c r="H227" s="287">
        <v>448</v>
      </c>
      <c r="I227" s="288"/>
      <c r="J227" s="284"/>
      <c r="K227" s="284"/>
      <c r="L227" s="289"/>
      <c r="M227" s="290"/>
      <c r="N227" s="291"/>
      <c r="O227" s="291"/>
      <c r="P227" s="291"/>
      <c r="Q227" s="291"/>
      <c r="R227" s="291"/>
      <c r="S227" s="291"/>
      <c r="T227" s="292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3" t="s">
        <v>260</v>
      </c>
      <c r="AU227" s="293" t="s">
        <v>93</v>
      </c>
      <c r="AV227" s="16" t="s">
        <v>273</v>
      </c>
      <c r="AW227" s="16" t="s">
        <v>40</v>
      </c>
      <c r="AX227" s="16" t="s">
        <v>84</v>
      </c>
      <c r="AY227" s="293" t="s">
        <v>251</v>
      </c>
    </row>
    <row r="228" s="15" customFormat="1">
      <c r="A228" s="15"/>
      <c r="B228" s="272"/>
      <c r="C228" s="273"/>
      <c r="D228" s="251" t="s">
        <v>260</v>
      </c>
      <c r="E228" s="274" t="s">
        <v>1</v>
      </c>
      <c r="F228" s="275" t="s">
        <v>330</v>
      </c>
      <c r="G228" s="273"/>
      <c r="H228" s="274" t="s">
        <v>1</v>
      </c>
      <c r="I228" s="276"/>
      <c r="J228" s="273"/>
      <c r="K228" s="273"/>
      <c r="L228" s="277"/>
      <c r="M228" s="278"/>
      <c r="N228" s="279"/>
      <c r="O228" s="279"/>
      <c r="P228" s="279"/>
      <c r="Q228" s="279"/>
      <c r="R228" s="279"/>
      <c r="S228" s="279"/>
      <c r="T228" s="28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1" t="s">
        <v>260</v>
      </c>
      <c r="AU228" s="281" t="s">
        <v>93</v>
      </c>
      <c r="AV228" s="15" t="s">
        <v>91</v>
      </c>
      <c r="AW228" s="15" t="s">
        <v>40</v>
      </c>
      <c r="AX228" s="15" t="s">
        <v>84</v>
      </c>
      <c r="AY228" s="281" t="s">
        <v>251</v>
      </c>
    </row>
    <row r="229" s="13" customFormat="1">
      <c r="A229" s="13"/>
      <c r="B229" s="249"/>
      <c r="C229" s="250"/>
      <c r="D229" s="251" t="s">
        <v>260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260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332</v>
      </c>
      <c r="G230" s="250"/>
      <c r="H230" s="254">
        <v>56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6" customFormat="1">
      <c r="A231" s="16"/>
      <c r="B231" s="283"/>
      <c r="C231" s="284"/>
      <c r="D231" s="251" t="s">
        <v>260</v>
      </c>
      <c r="E231" s="285" t="s">
        <v>1</v>
      </c>
      <c r="F231" s="286" t="s">
        <v>329</v>
      </c>
      <c r="G231" s="284"/>
      <c r="H231" s="287">
        <v>112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3" t="s">
        <v>260</v>
      </c>
      <c r="AU231" s="293" t="s">
        <v>93</v>
      </c>
      <c r="AV231" s="16" t="s">
        <v>273</v>
      </c>
      <c r="AW231" s="16" t="s">
        <v>40</v>
      </c>
      <c r="AX231" s="16" t="s">
        <v>84</v>
      </c>
      <c r="AY231" s="293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560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2" customFormat="1" ht="16.5" customHeight="1">
      <c r="A233" s="41"/>
      <c r="B233" s="42"/>
      <c r="C233" s="294" t="s">
        <v>8</v>
      </c>
      <c r="D233" s="294" t="s">
        <v>338</v>
      </c>
      <c r="E233" s="295" t="s">
        <v>339</v>
      </c>
      <c r="F233" s="296" t="s">
        <v>340</v>
      </c>
      <c r="G233" s="297" t="s">
        <v>265</v>
      </c>
      <c r="H233" s="298">
        <v>391.88299999999998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341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342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15" customFormat="1">
      <c r="A235" s="15"/>
      <c r="B235" s="272"/>
      <c r="C235" s="273"/>
      <c r="D235" s="251" t="s">
        <v>260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260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251</v>
      </c>
    </row>
    <row r="236" s="15" customFormat="1">
      <c r="A236" s="15"/>
      <c r="B236" s="272"/>
      <c r="C236" s="273"/>
      <c r="D236" s="251" t="s">
        <v>260</v>
      </c>
      <c r="E236" s="274" t="s">
        <v>1</v>
      </c>
      <c r="F236" s="275" t="s">
        <v>325</v>
      </c>
      <c r="G236" s="273"/>
      <c r="H236" s="274" t="s">
        <v>1</v>
      </c>
      <c r="I236" s="276"/>
      <c r="J236" s="273"/>
      <c r="K236" s="273"/>
      <c r="L236" s="277"/>
      <c r="M236" s="278"/>
      <c r="N236" s="279"/>
      <c r="O236" s="279"/>
      <c r="P236" s="279"/>
      <c r="Q236" s="279"/>
      <c r="R236" s="279"/>
      <c r="S236" s="279"/>
      <c r="T236" s="28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1" t="s">
        <v>260</v>
      </c>
      <c r="AU236" s="281" t="s">
        <v>93</v>
      </c>
      <c r="AV236" s="15" t="s">
        <v>91</v>
      </c>
      <c r="AW236" s="15" t="s">
        <v>40</v>
      </c>
      <c r="AX236" s="15" t="s">
        <v>84</v>
      </c>
      <c r="AY236" s="281" t="s">
        <v>251</v>
      </c>
    </row>
    <row r="237" s="13" customFormat="1">
      <c r="A237" s="13"/>
      <c r="B237" s="249"/>
      <c r="C237" s="250"/>
      <c r="D237" s="251" t="s">
        <v>260</v>
      </c>
      <c r="E237" s="252" t="s">
        <v>1</v>
      </c>
      <c r="F237" s="253" t="s">
        <v>343</v>
      </c>
      <c r="G237" s="250"/>
      <c r="H237" s="254">
        <v>132.32400000000001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260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251</v>
      </c>
    </row>
    <row r="238" s="13" customFormat="1">
      <c r="A238" s="13"/>
      <c r="B238" s="249"/>
      <c r="C238" s="250"/>
      <c r="D238" s="251" t="s">
        <v>260</v>
      </c>
      <c r="E238" s="252" t="s">
        <v>1</v>
      </c>
      <c r="F238" s="253" t="s">
        <v>344</v>
      </c>
      <c r="G238" s="250"/>
      <c r="H238" s="254">
        <v>71.251000000000005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260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251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345</v>
      </c>
      <c r="G239" s="250"/>
      <c r="H239" s="254">
        <v>81.430000000000007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84</v>
      </c>
      <c r="AY239" s="260" t="s">
        <v>251</v>
      </c>
    </row>
    <row r="240" s="16" customFormat="1">
      <c r="A240" s="16"/>
      <c r="B240" s="283"/>
      <c r="C240" s="284"/>
      <c r="D240" s="251" t="s">
        <v>260</v>
      </c>
      <c r="E240" s="285" t="s">
        <v>1</v>
      </c>
      <c r="F240" s="286" t="s">
        <v>329</v>
      </c>
      <c r="G240" s="284"/>
      <c r="H240" s="287">
        <v>285.005</v>
      </c>
      <c r="I240" s="288"/>
      <c r="J240" s="284"/>
      <c r="K240" s="284"/>
      <c r="L240" s="289"/>
      <c r="M240" s="290"/>
      <c r="N240" s="291"/>
      <c r="O240" s="291"/>
      <c r="P240" s="291"/>
      <c r="Q240" s="291"/>
      <c r="R240" s="291"/>
      <c r="S240" s="291"/>
      <c r="T240" s="292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3" t="s">
        <v>260</v>
      </c>
      <c r="AU240" s="293" t="s">
        <v>93</v>
      </c>
      <c r="AV240" s="16" t="s">
        <v>273</v>
      </c>
      <c r="AW240" s="16" t="s">
        <v>40</v>
      </c>
      <c r="AX240" s="16" t="s">
        <v>84</v>
      </c>
      <c r="AY240" s="293" t="s">
        <v>251</v>
      </c>
    </row>
    <row r="241" s="15" customFormat="1">
      <c r="A241" s="15"/>
      <c r="B241" s="272"/>
      <c r="C241" s="273"/>
      <c r="D241" s="251" t="s">
        <v>260</v>
      </c>
      <c r="E241" s="274" t="s">
        <v>1</v>
      </c>
      <c r="F241" s="275" t="s">
        <v>330</v>
      </c>
      <c r="G241" s="273"/>
      <c r="H241" s="274" t="s">
        <v>1</v>
      </c>
      <c r="I241" s="276"/>
      <c r="J241" s="273"/>
      <c r="K241" s="273"/>
      <c r="L241" s="277"/>
      <c r="M241" s="278"/>
      <c r="N241" s="279"/>
      <c r="O241" s="279"/>
      <c r="P241" s="279"/>
      <c r="Q241" s="279"/>
      <c r="R241" s="279"/>
      <c r="S241" s="279"/>
      <c r="T241" s="28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1" t="s">
        <v>260</v>
      </c>
      <c r="AU241" s="281" t="s">
        <v>93</v>
      </c>
      <c r="AV241" s="15" t="s">
        <v>91</v>
      </c>
      <c r="AW241" s="15" t="s">
        <v>40</v>
      </c>
      <c r="AX241" s="15" t="s">
        <v>84</v>
      </c>
      <c r="AY241" s="281" t="s">
        <v>251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251</v>
      </c>
    </row>
    <row r="243" s="13" customFormat="1">
      <c r="A243" s="13"/>
      <c r="B243" s="249"/>
      <c r="C243" s="250"/>
      <c r="D243" s="251" t="s">
        <v>260</v>
      </c>
      <c r="E243" s="252" t="s">
        <v>1</v>
      </c>
      <c r="F243" s="253" t="s">
        <v>347</v>
      </c>
      <c r="G243" s="250"/>
      <c r="H243" s="254">
        <v>35.625999999999998</v>
      </c>
      <c r="I243" s="255"/>
      <c r="J243" s="250"/>
      <c r="K243" s="250"/>
      <c r="L243" s="256"/>
      <c r="M243" s="257"/>
      <c r="N243" s="258"/>
      <c r="O243" s="258"/>
      <c r="P243" s="258"/>
      <c r="Q243" s="258"/>
      <c r="R243" s="258"/>
      <c r="S243" s="258"/>
      <c r="T243" s="25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0" t="s">
        <v>260</v>
      </c>
      <c r="AU243" s="260" t="s">
        <v>93</v>
      </c>
      <c r="AV243" s="13" t="s">
        <v>93</v>
      </c>
      <c r="AW243" s="13" t="s">
        <v>40</v>
      </c>
      <c r="AX243" s="13" t="s">
        <v>84</v>
      </c>
      <c r="AY243" s="260" t="s">
        <v>251</v>
      </c>
    </row>
    <row r="244" s="16" customFormat="1">
      <c r="A244" s="16"/>
      <c r="B244" s="283"/>
      <c r="C244" s="284"/>
      <c r="D244" s="251" t="s">
        <v>260</v>
      </c>
      <c r="E244" s="285" t="s">
        <v>1</v>
      </c>
      <c r="F244" s="286" t="s">
        <v>329</v>
      </c>
      <c r="G244" s="284"/>
      <c r="H244" s="287">
        <v>71.251999999999995</v>
      </c>
      <c r="I244" s="288"/>
      <c r="J244" s="284"/>
      <c r="K244" s="284"/>
      <c r="L244" s="289"/>
      <c r="M244" s="290"/>
      <c r="N244" s="291"/>
      <c r="O244" s="291"/>
      <c r="P244" s="291"/>
      <c r="Q244" s="291"/>
      <c r="R244" s="291"/>
      <c r="S244" s="291"/>
      <c r="T244" s="292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93" t="s">
        <v>260</v>
      </c>
      <c r="AU244" s="293" t="s">
        <v>93</v>
      </c>
      <c r="AV244" s="16" t="s">
        <v>273</v>
      </c>
      <c r="AW244" s="16" t="s">
        <v>40</v>
      </c>
      <c r="AX244" s="16" t="s">
        <v>84</v>
      </c>
      <c r="AY244" s="293" t="s">
        <v>251</v>
      </c>
    </row>
    <row r="245" s="14" customFormat="1">
      <c r="A245" s="14"/>
      <c r="B245" s="261"/>
      <c r="C245" s="262"/>
      <c r="D245" s="251" t="s">
        <v>260</v>
      </c>
      <c r="E245" s="263" t="s">
        <v>1</v>
      </c>
      <c r="F245" s="264" t="s">
        <v>262</v>
      </c>
      <c r="G245" s="262"/>
      <c r="H245" s="265">
        <v>356.257</v>
      </c>
      <c r="I245" s="266"/>
      <c r="J245" s="262"/>
      <c r="K245" s="262"/>
      <c r="L245" s="267"/>
      <c r="M245" s="268"/>
      <c r="N245" s="269"/>
      <c r="O245" s="269"/>
      <c r="P245" s="269"/>
      <c r="Q245" s="269"/>
      <c r="R245" s="269"/>
      <c r="S245" s="269"/>
      <c r="T245" s="27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1" t="s">
        <v>260</v>
      </c>
      <c r="AU245" s="271" t="s">
        <v>93</v>
      </c>
      <c r="AV245" s="14" t="s">
        <v>257</v>
      </c>
      <c r="AW245" s="14" t="s">
        <v>40</v>
      </c>
      <c r="AX245" s="14" t="s">
        <v>84</v>
      </c>
      <c r="AY245" s="271" t="s">
        <v>251</v>
      </c>
    </row>
    <row r="246" s="13" customFormat="1">
      <c r="A246" s="13"/>
      <c r="B246" s="249"/>
      <c r="C246" s="250"/>
      <c r="D246" s="251" t="s">
        <v>260</v>
      </c>
      <c r="E246" s="252" t="s">
        <v>1</v>
      </c>
      <c r="F246" s="253" t="s">
        <v>348</v>
      </c>
      <c r="G246" s="250"/>
      <c r="H246" s="254">
        <v>391.88299999999998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260</v>
      </c>
      <c r="AU246" s="260" t="s">
        <v>93</v>
      </c>
      <c r="AV246" s="13" t="s">
        <v>93</v>
      </c>
      <c r="AW246" s="13" t="s">
        <v>40</v>
      </c>
      <c r="AX246" s="13" t="s">
        <v>84</v>
      </c>
      <c r="AY246" s="260" t="s">
        <v>251</v>
      </c>
    </row>
    <row r="247" s="14" customFormat="1">
      <c r="A247" s="14"/>
      <c r="B247" s="261"/>
      <c r="C247" s="262"/>
      <c r="D247" s="251" t="s">
        <v>260</v>
      </c>
      <c r="E247" s="263" t="s">
        <v>1</v>
      </c>
      <c r="F247" s="264" t="s">
        <v>262</v>
      </c>
      <c r="G247" s="262"/>
      <c r="H247" s="265">
        <v>391.88299999999998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1" t="s">
        <v>260</v>
      </c>
      <c r="AU247" s="271" t="s">
        <v>93</v>
      </c>
      <c r="AV247" s="14" t="s">
        <v>257</v>
      </c>
      <c r="AW247" s="14" t="s">
        <v>40</v>
      </c>
      <c r="AX247" s="14" t="s">
        <v>91</v>
      </c>
      <c r="AY247" s="271" t="s">
        <v>251</v>
      </c>
    </row>
    <row r="248" s="2" customFormat="1" ht="24.15" customHeight="1">
      <c r="A248" s="41"/>
      <c r="B248" s="42"/>
      <c r="C248" s="230" t="s">
        <v>349</v>
      </c>
      <c r="D248" s="230" t="s">
        <v>253</v>
      </c>
      <c r="E248" s="231" t="s">
        <v>350</v>
      </c>
      <c r="F248" s="232" t="s">
        <v>351</v>
      </c>
      <c r="G248" s="233" t="s">
        <v>298</v>
      </c>
      <c r="H248" s="234">
        <v>16.032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1.113810228</v>
      </c>
      <c r="R248" s="240">
        <f>Q248*H248</f>
        <v>17.856605575296001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352</v>
      </c>
    </row>
    <row r="249" s="2" customFormat="1">
      <c r="A249" s="41"/>
      <c r="B249" s="42"/>
      <c r="C249" s="43"/>
      <c r="D249" s="244" t="s">
        <v>258</v>
      </c>
      <c r="E249" s="43"/>
      <c r="F249" s="245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258</v>
      </c>
      <c r="AU249" s="19" t="s">
        <v>93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354</v>
      </c>
      <c r="G250" s="43"/>
      <c r="H250" s="43"/>
      <c r="I250" s="246"/>
      <c r="J250" s="43"/>
      <c r="K250" s="43"/>
      <c r="L250" s="47"/>
      <c r="M250" s="247"/>
      <c r="N250" s="248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15" customFormat="1">
      <c r="A251" s="15"/>
      <c r="B251" s="272"/>
      <c r="C251" s="273"/>
      <c r="D251" s="251" t="s">
        <v>260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260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251</v>
      </c>
    </row>
    <row r="252" s="15" customFormat="1">
      <c r="A252" s="15"/>
      <c r="B252" s="272"/>
      <c r="C252" s="273"/>
      <c r="D252" s="251" t="s">
        <v>260</v>
      </c>
      <c r="E252" s="274" t="s">
        <v>1</v>
      </c>
      <c r="F252" s="275" t="s">
        <v>325</v>
      </c>
      <c r="G252" s="273"/>
      <c r="H252" s="274" t="s">
        <v>1</v>
      </c>
      <c r="I252" s="276"/>
      <c r="J252" s="273"/>
      <c r="K252" s="273"/>
      <c r="L252" s="277"/>
      <c r="M252" s="278"/>
      <c r="N252" s="279"/>
      <c r="O252" s="279"/>
      <c r="P252" s="279"/>
      <c r="Q252" s="279"/>
      <c r="R252" s="279"/>
      <c r="S252" s="279"/>
      <c r="T252" s="28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1" t="s">
        <v>260</v>
      </c>
      <c r="AU252" s="281" t="s">
        <v>93</v>
      </c>
      <c r="AV252" s="15" t="s">
        <v>91</v>
      </c>
      <c r="AW252" s="15" t="s">
        <v>40</v>
      </c>
      <c r="AX252" s="15" t="s">
        <v>84</v>
      </c>
      <c r="AY252" s="281" t="s">
        <v>251</v>
      </c>
    </row>
    <row r="253" s="13" customFormat="1">
      <c r="A253" s="13"/>
      <c r="B253" s="249"/>
      <c r="C253" s="250"/>
      <c r="D253" s="251" t="s">
        <v>260</v>
      </c>
      <c r="E253" s="252" t="s">
        <v>1</v>
      </c>
      <c r="F253" s="253" t="s">
        <v>343</v>
      </c>
      <c r="G253" s="250"/>
      <c r="H253" s="254">
        <v>132.32400000000001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260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251</v>
      </c>
    </row>
    <row r="254" s="13" customFormat="1">
      <c r="A254" s="13"/>
      <c r="B254" s="249"/>
      <c r="C254" s="250"/>
      <c r="D254" s="251" t="s">
        <v>260</v>
      </c>
      <c r="E254" s="252" t="s">
        <v>1</v>
      </c>
      <c r="F254" s="253" t="s">
        <v>344</v>
      </c>
      <c r="G254" s="250"/>
      <c r="H254" s="254">
        <v>71.251000000000005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260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251</v>
      </c>
    </row>
    <row r="255" s="13" customFormat="1">
      <c r="A255" s="13"/>
      <c r="B255" s="249"/>
      <c r="C255" s="250"/>
      <c r="D255" s="251" t="s">
        <v>260</v>
      </c>
      <c r="E255" s="252" t="s">
        <v>1</v>
      </c>
      <c r="F255" s="253" t="s">
        <v>345</v>
      </c>
      <c r="G255" s="250"/>
      <c r="H255" s="254">
        <v>81.430000000000007</v>
      </c>
      <c r="I255" s="255"/>
      <c r="J255" s="250"/>
      <c r="K255" s="250"/>
      <c r="L255" s="256"/>
      <c r="M255" s="257"/>
      <c r="N255" s="258"/>
      <c r="O255" s="258"/>
      <c r="P255" s="258"/>
      <c r="Q255" s="258"/>
      <c r="R255" s="258"/>
      <c r="S255" s="258"/>
      <c r="T255" s="25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0" t="s">
        <v>260</v>
      </c>
      <c r="AU255" s="260" t="s">
        <v>93</v>
      </c>
      <c r="AV255" s="13" t="s">
        <v>93</v>
      </c>
      <c r="AW255" s="13" t="s">
        <v>40</v>
      </c>
      <c r="AX255" s="13" t="s">
        <v>84</v>
      </c>
      <c r="AY255" s="260" t="s">
        <v>251</v>
      </c>
    </row>
    <row r="256" s="16" customFormat="1">
      <c r="A256" s="16"/>
      <c r="B256" s="283"/>
      <c r="C256" s="284"/>
      <c r="D256" s="251" t="s">
        <v>260</v>
      </c>
      <c r="E256" s="285" t="s">
        <v>1</v>
      </c>
      <c r="F256" s="286" t="s">
        <v>329</v>
      </c>
      <c r="G256" s="284"/>
      <c r="H256" s="287">
        <v>285.005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3" t="s">
        <v>260</v>
      </c>
      <c r="AU256" s="293" t="s">
        <v>93</v>
      </c>
      <c r="AV256" s="16" t="s">
        <v>273</v>
      </c>
      <c r="AW256" s="16" t="s">
        <v>40</v>
      </c>
      <c r="AX256" s="16" t="s">
        <v>84</v>
      </c>
      <c r="AY256" s="293" t="s">
        <v>251</v>
      </c>
    </row>
    <row r="257" s="15" customFormat="1">
      <c r="A257" s="15"/>
      <c r="B257" s="272"/>
      <c r="C257" s="273"/>
      <c r="D257" s="251" t="s">
        <v>260</v>
      </c>
      <c r="E257" s="274" t="s">
        <v>1</v>
      </c>
      <c r="F257" s="275" t="s">
        <v>330</v>
      </c>
      <c r="G257" s="273"/>
      <c r="H257" s="274" t="s">
        <v>1</v>
      </c>
      <c r="I257" s="276"/>
      <c r="J257" s="273"/>
      <c r="K257" s="273"/>
      <c r="L257" s="277"/>
      <c r="M257" s="278"/>
      <c r="N257" s="279"/>
      <c r="O257" s="279"/>
      <c r="P257" s="279"/>
      <c r="Q257" s="279"/>
      <c r="R257" s="279"/>
      <c r="S257" s="279"/>
      <c r="T257" s="28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1" t="s">
        <v>260</v>
      </c>
      <c r="AU257" s="281" t="s">
        <v>93</v>
      </c>
      <c r="AV257" s="15" t="s">
        <v>91</v>
      </c>
      <c r="AW257" s="15" t="s">
        <v>40</v>
      </c>
      <c r="AX257" s="15" t="s">
        <v>84</v>
      </c>
      <c r="AY257" s="281" t="s">
        <v>251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251</v>
      </c>
    </row>
    <row r="259" s="13" customFormat="1">
      <c r="A259" s="13"/>
      <c r="B259" s="249"/>
      <c r="C259" s="250"/>
      <c r="D259" s="251" t="s">
        <v>260</v>
      </c>
      <c r="E259" s="252" t="s">
        <v>1</v>
      </c>
      <c r="F259" s="253" t="s">
        <v>347</v>
      </c>
      <c r="G259" s="250"/>
      <c r="H259" s="254">
        <v>35.625999999999998</v>
      </c>
      <c r="I259" s="255"/>
      <c r="J259" s="250"/>
      <c r="K259" s="250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260</v>
      </c>
      <c r="AU259" s="260" t="s">
        <v>93</v>
      </c>
      <c r="AV259" s="13" t="s">
        <v>93</v>
      </c>
      <c r="AW259" s="13" t="s">
        <v>40</v>
      </c>
      <c r="AX259" s="13" t="s">
        <v>84</v>
      </c>
      <c r="AY259" s="260" t="s">
        <v>251</v>
      </c>
    </row>
    <row r="260" s="16" customFormat="1">
      <c r="A260" s="16"/>
      <c r="B260" s="283"/>
      <c r="C260" s="284"/>
      <c r="D260" s="251" t="s">
        <v>260</v>
      </c>
      <c r="E260" s="285" t="s">
        <v>1</v>
      </c>
      <c r="F260" s="286" t="s">
        <v>329</v>
      </c>
      <c r="G260" s="284"/>
      <c r="H260" s="287">
        <v>71.251999999999995</v>
      </c>
      <c r="I260" s="288"/>
      <c r="J260" s="284"/>
      <c r="K260" s="284"/>
      <c r="L260" s="289"/>
      <c r="M260" s="290"/>
      <c r="N260" s="291"/>
      <c r="O260" s="291"/>
      <c r="P260" s="291"/>
      <c r="Q260" s="291"/>
      <c r="R260" s="291"/>
      <c r="S260" s="291"/>
      <c r="T260" s="292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93" t="s">
        <v>260</v>
      </c>
      <c r="AU260" s="293" t="s">
        <v>93</v>
      </c>
      <c r="AV260" s="16" t="s">
        <v>273</v>
      </c>
      <c r="AW260" s="16" t="s">
        <v>40</v>
      </c>
      <c r="AX260" s="16" t="s">
        <v>84</v>
      </c>
      <c r="AY260" s="293" t="s">
        <v>251</v>
      </c>
    </row>
    <row r="261" s="14" customFormat="1">
      <c r="A261" s="14"/>
      <c r="B261" s="261"/>
      <c r="C261" s="262"/>
      <c r="D261" s="251" t="s">
        <v>260</v>
      </c>
      <c r="E261" s="263" t="s">
        <v>1</v>
      </c>
      <c r="F261" s="264" t="s">
        <v>262</v>
      </c>
      <c r="G261" s="262"/>
      <c r="H261" s="265">
        <v>356.257</v>
      </c>
      <c r="I261" s="266"/>
      <c r="J261" s="262"/>
      <c r="K261" s="262"/>
      <c r="L261" s="267"/>
      <c r="M261" s="268"/>
      <c r="N261" s="269"/>
      <c r="O261" s="269"/>
      <c r="P261" s="269"/>
      <c r="Q261" s="269"/>
      <c r="R261" s="269"/>
      <c r="S261" s="269"/>
      <c r="T261" s="27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1" t="s">
        <v>260</v>
      </c>
      <c r="AU261" s="271" t="s">
        <v>93</v>
      </c>
      <c r="AV261" s="14" t="s">
        <v>257</v>
      </c>
      <c r="AW261" s="14" t="s">
        <v>40</v>
      </c>
      <c r="AX261" s="14" t="s">
        <v>84</v>
      </c>
      <c r="AY261" s="271" t="s">
        <v>251</v>
      </c>
    </row>
    <row r="262" s="13" customFormat="1">
      <c r="A262" s="13"/>
      <c r="B262" s="249"/>
      <c r="C262" s="250"/>
      <c r="D262" s="251" t="s">
        <v>260</v>
      </c>
      <c r="E262" s="252" t="s">
        <v>1</v>
      </c>
      <c r="F262" s="253" t="s">
        <v>355</v>
      </c>
      <c r="G262" s="250"/>
      <c r="H262" s="254">
        <v>16.032</v>
      </c>
      <c r="I262" s="255"/>
      <c r="J262" s="250"/>
      <c r="K262" s="250"/>
      <c r="L262" s="256"/>
      <c r="M262" s="257"/>
      <c r="N262" s="258"/>
      <c r="O262" s="258"/>
      <c r="P262" s="258"/>
      <c r="Q262" s="258"/>
      <c r="R262" s="258"/>
      <c r="S262" s="258"/>
      <c r="T262" s="25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0" t="s">
        <v>260</v>
      </c>
      <c r="AU262" s="260" t="s">
        <v>93</v>
      </c>
      <c r="AV262" s="13" t="s">
        <v>93</v>
      </c>
      <c r="AW262" s="13" t="s">
        <v>40</v>
      </c>
      <c r="AX262" s="13" t="s">
        <v>84</v>
      </c>
      <c r="AY262" s="260" t="s">
        <v>251</v>
      </c>
    </row>
    <row r="263" s="14" customFormat="1">
      <c r="A263" s="14"/>
      <c r="B263" s="261"/>
      <c r="C263" s="262"/>
      <c r="D263" s="251" t="s">
        <v>260</v>
      </c>
      <c r="E263" s="263" t="s">
        <v>1</v>
      </c>
      <c r="F263" s="264" t="s">
        <v>262</v>
      </c>
      <c r="G263" s="262"/>
      <c r="H263" s="265">
        <v>16.032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1" t="s">
        <v>260</v>
      </c>
      <c r="AU263" s="271" t="s">
        <v>93</v>
      </c>
      <c r="AV263" s="14" t="s">
        <v>257</v>
      </c>
      <c r="AW263" s="14" t="s">
        <v>40</v>
      </c>
      <c r="AX263" s="14" t="s">
        <v>91</v>
      </c>
      <c r="AY263" s="271" t="s">
        <v>251</v>
      </c>
    </row>
    <row r="264" s="2" customFormat="1" ht="16.5" customHeight="1">
      <c r="A264" s="41"/>
      <c r="B264" s="42"/>
      <c r="C264" s="230" t="s">
        <v>299</v>
      </c>
      <c r="D264" s="230" t="s">
        <v>253</v>
      </c>
      <c r="E264" s="231" t="s">
        <v>356</v>
      </c>
      <c r="F264" s="232" t="s">
        <v>357</v>
      </c>
      <c r="G264" s="233" t="s">
        <v>265</v>
      </c>
      <c r="H264" s="234">
        <v>12.526999999999999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2.3010222040000001</v>
      </c>
      <c r="R264" s="240">
        <f>Q264*H264</f>
        <v>28.824905149507998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93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358</v>
      </c>
    </row>
    <row r="265" s="2" customFormat="1">
      <c r="A265" s="41"/>
      <c r="B265" s="42"/>
      <c r="C265" s="43"/>
      <c r="D265" s="244" t="s">
        <v>258</v>
      </c>
      <c r="E265" s="43"/>
      <c r="F265" s="245" t="s">
        <v>359</v>
      </c>
      <c r="G265" s="43"/>
      <c r="H265" s="43"/>
      <c r="I265" s="246"/>
      <c r="J265" s="43"/>
      <c r="K265" s="43"/>
      <c r="L265" s="47"/>
      <c r="M265" s="247"/>
      <c r="N265" s="248"/>
      <c r="O265" s="94"/>
      <c r="P265" s="94"/>
      <c r="Q265" s="94"/>
      <c r="R265" s="94"/>
      <c r="S265" s="94"/>
      <c r="T265" s="9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19" t="s">
        <v>258</v>
      </c>
      <c r="AU265" s="19" t="s">
        <v>93</v>
      </c>
    </row>
    <row r="266" s="13" customFormat="1">
      <c r="A266" s="13"/>
      <c r="B266" s="249"/>
      <c r="C266" s="250"/>
      <c r="D266" s="251" t="s">
        <v>260</v>
      </c>
      <c r="E266" s="252" t="s">
        <v>1</v>
      </c>
      <c r="F266" s="253" t="s">
        <v>360</v>
      </c>
      <c r="G266" s="250"/>
      <c r="H266" s="254">
        <v>12.526999999999999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93</v>
      </c>
      <c r="AV266" s="13" t="s">
        <v>93</v>
      </c>
      <c r="AW266" s="13" t="s">
        <v>40</v>
      </c>
      <c r="AX266" s="13" t="s">
        <v>84</v>
      </c>
      <c r="AY266" s="260" t="s">
        <v>251</v>
      </c>
    </row>
    <row r="267" s="14" customFormat="1">
      <c r="A267" s="14"/>
      <c r="B267" s="261"/>
      <c r="C267" s="262"/>
      <c r="D267" s="251" t="s">
        <v>260</v>
      </c>
      <c r="E267" s="263" t="s">
        <v>1</v>
      </c>
      <c r="F267" s="264" t="s">
        <v>262</v>
      </c>
      <c r="G267" s="262"/>
      <c r="H267" s="265">
        <v>12.526999999999999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1" t="s">
        <v>260</v>
      </c>
      <c r="AU267" s="271" t="s">
        <v>93</v>
      </c>
      <c r="AV267" s="14" t="s">
        <v>257</v>
      </c>
      <c r="AW267" s="14" t="s">
        <v>40</v>
      </c>
      <c r="AX267" s="14" t="s">
        <v>91</v>
      </c>
      <c r="AY267" s="271" t="s">
        <v>251</v>
      </c>
    </row>
    <row r="268" s="2" customFormat="1" ht="24.15" customHeight="1">
      <c r="A268" s="41"/>
      <c r="B268" s="42"/>
      <c r="C268" s="230" t="s">
        <v>361</v>
      </c>
      <c r="D268" s="230" t="s">
        <v>253</v>
      </c>
      <c r="E268" s="231" t="s">
        <v>362</v>
      </c>
      <c r="F268" s="232" t="s">
        <v>363</v>
      </c>
      <c r="G268" s="233" t="s">
        <v>265</v>
      </c>
      <c r="H268" s="234">
        <v>115.237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2.5018722040000001</v>
      </c>
      <c r="R268" s="240">
        <f>Q268*H268</f>
        <v>288.30824717234799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93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364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365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93</v>
      </c>
    </row>
    <row r="270" s="15" customFormat="1">
      <c r="A270" s="15"/>
      <c r="B270" s="272"/>
      <c r="C270" s="273"/>
      <c r="D270" s="251" t="s">
        <v>260</v>
      </c>
      <c r="E270" s="274" t="s">
        <v>1</v>
      </c>
      <c r="F270" s="275" t="s">
        <v>267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260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251</v>
      </c>
    </row>
    <row r="271" s="15" customFormat="1">
      <c r="A271" s="15"/>
      <c r="B271" s="272"/>
      <c r="C271" s="273"/>
      <c r="D271" s="251" t="s">
        <v>260</v>
      </c>
      <c r="E271" s="274" t="s">
        <v>1</v>
      </c>
      <c r="F271" s="275" t="s">
        <v>366</v>
      </c>
      <c r="G271" s="273"/>
      <c r="H271" s="274" t="s">
        <v>1</v>
      </c>
      <c r="I271" s="276"/>
      <c r="J271" s="273"/>
      <c r="K271" s="273"/>
      <c r="L271" s="277"/>
      <c r="M271" s="278"/>
      <c r="N271" s="279"/>
      <c r="O271" s="279"/>
      <c r="P271" s="279"/>
      <c r="Q271" s="279"/>
      <c r="R271" s="279"/>
      <c r="S271" s="279"/>
      <c r="T271" s="28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81" t="s">
        <v>260</v>
      </c>
      <c r="AU271" s="281" t="s">
        <v>93</v>
      </c>
      <c r="AV271" s="15" t="s">
        <v>91</v>
      </c>
      <c r="AW271" s="15" t="s">
        <v>40</v>
      </c>
      <c r="AX271" s="15" t="s">
        <v>84</v>
      </c>
      <c r="AY271" s="281" t="s">
        <v>251</v>
      </c>
    </row>
    <row r="272" s="13" customFormat="1">
      <c r="A272" s="13"/>
      <c r="B272" s="249"/>
      <c r="C272" s="250"/>
      <c r="D272" s="251" t="s">
        <v>260</v>
      </c>
      <c r="E272" s="252" t="s">
        <v>1</v>
      </c>
      <c r="F272" s="253" t="s">
        <v>367</v>
      </c>
      <c r="G272" s="250"/>
      <c r="H272" s="254">
        <v>1.147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260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251</v>
      </c>
    </row>
    <row r="273" s="13" customFormat="1">
      <c r="A273" s="13"/>
      <c r="B273" s="249"/>
      <c r="C273" s="250"/>
      <c r="D273" s="251" t="s">
        <v>260</v>
      </c>
      <c r="E273" s="252" t="s">
        <v>1</v>
      </c>
      <c r="F273" s="253" t="s">
        <v>368</v>
      </c>
      <c r="G273" s="250"/>
      <c r="H273" s="254">
        <v>73.078000000000003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260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251</v>
      </c>
    </row>
    <row r="274" s="13" customFormat="1">
      <c r="A274" s="13"/>
      <c r="B274" s="249"/>
      <c r="C274" s="250"/>
      <c r="D274" s="251" t="s">
        <v>260</v>
      </c>
      <c r="E274" s="252" t="s">
        <v>1</v>
      </c>
      <c r="F274" s="253" t="s">
        <v>369</v>
      </c>
      <c r="G274" s="250"/>
      <c r="H274" s="254">
        <v>6.5540000000000003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260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251</v>
      </c>
    </row>
    <row r="275" s="13" customFormat="1">
      <c r="A275" s="13"/>
      <c r="B275" s="249"/>
      <c r="C275" s="250"/>
      <c r="D275" s="251" t="s">
        <v>260</v>
      </c>
      <c r="E275" s="252" t="s">
        <v>1</v>
      </c>
      <c r="F275" s="253" t="s">
        <v>370</v>
      </c>
      <c r="G275" s="250"/>
      <c r="H275" s="254">
        <v>32.567999999999998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260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251</v>
      </c>
    </row>
    <row r="276" s="13" customFormat="1">
      <c r="A276" s="13"/>
      <c r="B276" s="249"/>
      <c r="C276" s="250"/>
      <c r="D276" s="251" t="s">
        <v>260</v>
      </c>
      <c r="E276" s="252" t="s">
        <v>1</v>
      </c>
      <c r="F276" s="253" t="s">
        <v>371</v>
      </c>
      <c r="G276" s="250"/>
      <c r="H276" s="254">
        <v>0.99299999999999999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260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251</v>
      </c>
    </row>
    <row r="277" s="13" customFormat="1">
      <c r="A277" s="13"/>
      <c r="B277" s="249"/>
      <c r="C277" s="250"/>
      <c r="D277" s="251" t="s">
        <v>260</v>
      </c>
      <c r="E277" s="252" t="s">
        <v>1</v>
      </c>
      <c r="F277" s="253" t="s">
        <v>372</v>
      </c>
      <c r="G277" s="250"/>
      <c r="H277" s="254">
        <v>0.89700000000000002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93</v>
      </c>
      <c r="AV277" s="13" t="s">
        <v>93</v>
      </c>
      <c r="AW277" s="13" t="s">
        <v>40</v>
      </c>
      <c r="AX277" s="13" t="s">
        <v>84</v>
      </c>
      <c r="AY277" s="260" t="s">
        <v>251</v>
      </c>
    </row>
    <row r="278" s="14" customFormat="1">
      <c r="A278" s="14"/>
      <c r="B278" s="261"/>
      <c r="C278" s="262"/>
      <c r="D278" s="251" t="s">
        <v>260</v>
      </c>
      <c r="E278" s="263" t="s">
        <v>1</v>
      </c>
      <c r="F278" s="264" t="s">
        <v>262</v>
      </c>
      <c r="G278" s="262"/>
      <c r="H278" s="265">
        <v>115.237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1" t="s">
        <v>260</v>
      </c>
      <c r="AU278" s="271" t="s">
        <v>93</v>
      </c>
      <c r="AV278" s="14" t="s">
        <v>257</v>
      </c>
      <c r="AW278" s="14" t="s">
        <v>40</v>
      </c>
      <c r="AX278" s="14" t="s">
        <v>91</v>
      </c>
      <c r="AY278" s="271" t="s">
        <v>251</v>
      </c>
    </row>
    <row r="279" s="2" customFormat="1" ht="24.15" customHeight="1">
      <c r="A279" s="41"/>
      <c r="B279" s="42"/>
      <c r="C279" s="230" t="s">
        <v>304</v>
      </c>
      <c r="D279" s="230" t="s">
        <v>253</v>
      </c>
      <c r="E279" s="231" t="s">
        <v>373</v>
      </c>
      <c r="F279" s="232" t="s">
        <v>374</v>
      </c>
      <c r="G279" s="233" t="s">
        <v>265</v>
      </c>
      <c r="H279" s="234">
        <v>396.07900000000001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2.5018722040000001</v>
      </c>
      <c r="R279" s="240">
        <f>Q279*H279</f>
        <v>990.93904068811605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93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375</v>
      </c>
    </row>
    <row r="280" s="2" customFormat="1">
      <c r="A280" s="41"/>
      <c r="B280" s="42"/>
      <c r="C280" s="43"/>
      <c r="D280" s="244" t="s">
        <v>258</v>
      </c>
      <c r="E280" s="43"/>
      <c r="F280" s="245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258</v>
      </c>
      <c r="AU280" s="19" t="s">
        <v>93</v>
      </c>
    </row>
    <row r="281" s="2" customFormat="1">
      <c r="A281" s="41"/>
      <c r="B281" s="42"/>
      <c r="C281" s="43"/>
      <c r="D281" s="251" t="s">
        <v>289</v>
      </c>
      <c r="E281" s="43"/>
      <c r="F281" s="282" t="s">
        <v>377</v>
      </c>
      <c r="G281" s="43"/>
      <c r="H281" s="43"/>
      <c r="I281" s="246"/>
      <c r="J281" s="43"/>
      <c r="K281" s="43"/>
      <c r="L281" s="47"/>
      <c r="M281" s="247"/>
      <c r="N281" s="248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9" t="s">
        <v>289</v>
      </c>
      <c r="AU281" s="19" t="s">
        <v>93</v>
      </c>
    </row>
    <row r="282" s="15" customFormat="1">
      <c r="A282" s="15"/>
      <c r="B282" s="272"/>
      <c r="C282" s="273"/>
      <c r="D282" s="251" t="s">
        <v>260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260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251</v>
      </c>
    </row>
    <row r="283" s="15" customFormat="1">
      <c r="A283" s="15"/>
      <c r="B283" s="272"/>
      <c r="C283" s="273"/>
      <c r="D283" s="251" t="s">
        <v>260</v>
      </c>
      <c r="E283" s="274" t="s">
        <v>1</v>
      </c>
      <c r="F283" s="275" t="s">
        <v>379</v>
      </c>
      <c r="G283" s="273"/>
      <c r="H283" s="274" t="s">
        <v>1</v>
      </c>
      <c r="I283" s="276"/>
      <c r="J283" s="273"/>
      <c r="K283" s="273"/>
      <c r="L283" s="277"/>
      <c r="M283" s="278"/>
      <c r="N283" s="279"/>
      <c r="O283" s="279"/>
      <c r="P283" s="279"/>
      <c r="Q283" s="279"/>
      <c r="R283" s="279"/>
      <c r="S283" s="279"/>
      <c r="T283" s="280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1" t="s">
        <v>260</v>
      </c>
      <c r="AU283" s="281" t="s">
        <v>93</v>
      </c>
      <c r="AV283" s="15" t="s">
        <v>91</v>
      </c>
      <c r="AW283" s="15" t="s">
        <v>40</v>
      </c>
      <c r="AX283" s="15" t="s">
        <v>84</v>
      </c>
      <c r="AY283" s="281" t="s">
        <v>251</v>
      </c>
    </row>
    <row r="284" s="13" customFormat="1">
      <c r="A284" s="13"/>
      <c r="B284" s="249"/>
      <c r="C284" s="250"/>
      <c r="D284" s="251" t="s">
        <v>260</v>
      </c>
      <c r="E284" s="252" t="s">
        <v>1</v>
      </c>
      <c r="F284" s="253" t="s">
        <v>380</v>
      </c>
      <c r="G284" s="250"/>
      <c r="H284" s="254">
        <v>3.7989999999999999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260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251</v>
      </c>
    </row>
    <row r="285" s="13" customFormat="1">
      <c r="A285" s="13"/>
      <c r="B285" s="249"/>
      <c r="C285" s="250"/>
      <c r="D285" s="251" t="s">
        <v>260</v>
      </c>
      <c r="E285" s="252" t="s">
        <v>1</v>
      </c>
      <c r="F285" s="253" t="s">
        <v>381</v>
      </c>
      <c r="G285" s="250"/>
      <c r="H285" s="254">
        <v>265.27199999999999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251</v>
      </c>
    </row>
    <row r="286" s="13" customFormat="1">
      <c r="A286" s="13"/>
      <c r="B286" s="249"/>
      <c r="C286" s="250"/>
      <c r="D286" s="251" t="s">
        <v>260</v>
      </c>
      <c r="E286" s="252" t="s">
        <v>1</v>
      </c>
      <c r="F286" s="253" t="s">
        <v>382</v>
      </c>
      <c r="G286" s="250"/>
      <c r="H286" s="254">
        <v>14.628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260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251</v>
      </c>
    </row>
    <row r="287" s="13" customFormat="1">
      <c r="A287" s="13"/>
      <c r="B287" s="249"/>
      <c r="C287" s="250"/>
      <c r="D287" s="251" t="s">
        <v>260</v>
      </c>
      <c r="E287" s="252" t="s">
        <v>1</v>
      </c>
      <c r="F287" s="253" t="s">
        <v>383</v>
      </c>
      <c r="G287" s="250"/>
      <c r="H287" s="254">
        <v>5.7000000000000002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260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251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384</v>
      </c>
      <c r="G288" s="250"/>
      <c r="H288" s="254">
        <v>92.778000000000006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251</v>
      </c>
    </row>
    <row r="289" s="13" customFormat="1">
      <c r="A289" s="13"/>
      <c r="B289" s="249"/>
      <c r="C289" s="250"/>
      <c r="D289" s="251" t="s">
        <v>260</v>
      </c>
      <c r="E289" s="252" t="s">
        <v>1</v>
      </c>
      <c r="F289" s="253" t="s">
        <v>385</v>
      </c>
      <c r="G289" s="250"/>
      <c r="H289" s="254">
        <v>13.901999999999999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260</v>
      </c>
      <c r="AU289" s="260" t="s">
        <v>93</v>
      </c>
      <c r="AV289" s="13" t="s">
        <v>93</v>
      </c>
      <c r="AW289" s="13" t="s">
        <v>40</v>
      </c>
      <c r="AX289" s="13" t="s">
        <v>84</v>
      </c>
      <c r="AY289" s="260" t="s">
        <v>251</v>
      </c>
    </row>
    <row r="290" s="14" customFormat="1">
      <c r="A290" s="14"/>
      <c r="B290" s="261"/>
      <c r="C290" s="262"/>
      <c r="D290" s="251" t="s">
        <v>260</v>
      </c>
      <c r="E290" s="263" t="s">
        <v>1</v>
      </c>
      <c r="F290" s="264" t="s">
        <v>262</v>
      </c>
      <c r="G290" s="262"/>
      <c r="H290" s="265">
        <v>396.07900000000001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1" t="s">
        <v>260</v>
      </c>
      <c r="AU290" s="271" t="s">
        <v>93</v>
      </c>
      <c r="AV290" s="14" t="s">
        <v>257</v>
      </c>
      <c r="AW290" s="14" t="s">
        <v>40</v>
      </c>
      <c r="AX290" s="14" t="s">
        <v>91</v>
      </c>
      <c r="AY290" s="271" t="s">
        <v>251</v>
      </c>
    </row>
    <row r="291" s="2" customFormat="1" ht="16.5" customHeight="1">
      <c r="A291" s="41"/>
      <c r="B291" s="42"/>
      <c r="C291" s="230" t="s">
        <v>386</v>
      </c>
      <c r="D291" s="230" t="s">
        <v>253</v>
      </c>
      <c r="E291" s="231" t="s">
        <v>387</v>
      </c>
      <c r="F291" s="232" t="s">
        <v>388</v>
      </c>
      <c r="G291" s="233" t="s">
        <v>389</v>
      </c>
      <c r="H291" s="234">
        <v>180.43600000000001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0.0024719</v>
      </c>
      <c r="R291" s="240">
        <f>Q291*H291</f>
        <v>0.44601974840000003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93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390</v>
      </c>
    </row>
    <row r="292" s="2" customFormat="1">
      <c r="A292" s="41"/>
      <c r="B292" s="42"/>
      <c r="C292" s="43"/>
      <c r="D292" s="244" t="s">
        <v>258</v>
      </c>
      <c r="E292" s="43"/>
      <c r="F292" s="245" t="s">
        <v>391</v>
      </c>
      <c r="G292" s="43"/>
      <c r="H292" s="43"/>
      <c r="I292" s="246"/>
      <c r="J292" s="43"/>
      <c r="K292" s="43"/>
      <c r="L292" s="47"/>
      <c r="M292" s="247"/>
      <c r="N292" s="248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9" t="s">
        <v>258</v>
      </c>
      <c r="AU292" s="19" t="s">
        <v>93</v>
      </c>
    </row>
    <row r="293" s="15" customFormat="1">
      <c r="A293" s="15"/>
      <c r="B293" s="272"/>
      <c r="C293" s="273"/>
      <c r="D293" s="251" t="s">
        <v>260</v>
      </c>
      <c r="E293" s="274" t="s">
        <v>1</v>
      </c>
      <c r="F293" s="275" t="s">
        <v>378</v>
      </c>
      <c r="G293" s="273"/>
      <c r="H293" s="274" t="s">
        <v>1</v>
      </c>
      <c r="I293" s="276"/>
      <c r="J293" s="273"/>
      <c r="K293" s="273"/>
      <c r="L293" s="277"/>
      <c r="M293" s="278"/>
      <c r="N293" s="279"/>
      <c r="O293" s="279"/>
      <c r="P293" s="279"/>
      <c r="Q293" s="279"/>
      <c r="R293" s="279"/>
      <c r="S293" s="279"/>
      <c r="T293" s="28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81" t="s">
        <v>260</v>
      </c>
      <c r="AU293" s="281" t="s">
        <v>93</v>
      </c>
      <c r="AV293" s="15" t="s">
        <v>91</v>
      </c>
      <c r="AW293" s="15" t="s">
        <v>40</v>
      </c>
      <c r="AX293" s="15" t="s">
        <v>84</v>
      </c>
      <c r="AY293" s="281" t="s">
        <v>251</v>
      </c>
    </row>
    <row r="294" s="13" customFormat="1">
      <c r="A294" s="13"/>
      <c r="B294" s="249"/>
      <c r="C294" s="250"/>
      <c r="D294" s="251" t="s">
        <v>260</v>
      </c>
      <c r="E294" s="252" t="s">
        <v>1</v>
      </c>
      <c r="F294" s="253" t="s">
        <v>392</v>
      </c>
      <c r="G294" s="250"/>
      <c r="H294" s="254">
        <v>5.016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260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251</v>
      </c>
    </row>
    <row r="295" s="13" customFormat="1">
      <c r="A295" s="13"/>
      <c r="B295" s="249"/>
      <c r="C295" s="250"/>
      <c r="D295" s="251" t="s">
        <v>260</v>
      </c>
      <c r="E295" s="252" t="s">
        <v>1</v>
      </c>
      <c r="F295" s="253" t="s">
        <v>393</v>
      </c>
      <c r="G295" s="250"/>
      <c r="H295" s="254">
        <v>100.86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260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251</v>
      </c>
    </row>
    <row r="296" s="13" customFormat="1">
      <c r="A296" s="13"/>
      <c r="B296" s="249"/>
      <c r="C296" s="250"/>
      <c r="D296" s="251" t="s">
        <v>260</v>
      </c>
      <c r="E296" s="252" t="s">
        <v>1</v>
      </c>
      <c r="F296" s="253" t="s">
        <v>394</v>
      </c>
      <c r="G296" s="250"/>
      <c r="H296" s="254">
        <v>17.808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260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251</v>
      </c>
    </row>
    <row r="297" s="13" customFormat="1">
      <c r="A297" s="13"/>
      <c r="B297" s="249"/>
      <c r="C297" s="250"/>
      <c r="D297" s="251" t="s">
        <v>260</v>
      </c>
      <c r="E297" s="252" t="s">
        <v>1</v>
      </c>
      <c r="F297" s="253" t="s">
        <v>395</v>
      </c>
      <c r="G297" s="250"/>
      <c r="H297" s="254">
        <v>8.1899999999999995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260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251</v>
      </c>
    </row>
    <row r="298" s="13" customFormat="1">
      <c r="A298" s="13"/>
      <c r="B298" s="249"/>
      <c r="C298" s="250"/>
      <c r="D298" s="251" t="s">
        <v>260</v>
      </c>
      <c r="E298" s="252" t="s">
        <v>1</v>
      </c>
      <c r="F298" s="253" t="s">
        <v>396</v>
      </c>
      <c r="G298" s="250"/>
      <c r="H298" s="254">
        <v>32.881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260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251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397</v>
      </c>
      <c r="G299" s="250"/>
      <c r="H299" s="254">
        <v>15.680999999999999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93</v>
      </c>
      <c r="AV299" s="13" t="s">
        <v>93</v>
      </c>
      <c r="AW299" s="13" t="s">
        <v>40</v>
      </c>
      <c r="AX299" s="13" t="s">
        <v>84</v>
      </c>
      <c r="AY299" s="260" t="s">
        <v>251</v>
      </c>
    </row>
    <row r="300" s="14" customFormat="1">
      <c r="A300" s="14"/>
      <c r="B300" s="261"/>
      <c r="C300" s="262"/>
      <c r="D300" s="251" t="s">
        <v>260</v>
      </c>
      <c r="E300" s="263" t="s">
        <v>1</v>
      </c>
      <c r="F300" s="264" t="s">
        <v>262</v>
      </c>
      <c r="G300" s="262"/>
      <c r="H300" s="265">
        <v>180.43600000000001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260</v>
      </c>
      <c r="AU300" s="271" t="s">
        <v>93</v>
      </c>
      <c r="AV300" s="14" t="s">
        <v>257</v>
      </c>
      <c r="AW300" s="14" t="s">
        <v>40</v>
      </c>
      <c r="AX300" s="14" t="s">
        <v>91</v>
      </c>
      <c r="AY300" s="271" t="s">
        <v>251</v>
      </c>
    </row>
    <row r="301" s="2" customFormat="1" ht="16.5" customHeight="1">
      <c r="A301" s="41"/>
      <c r="B301" s="42"/>
      <c r="C301" s="230" t="s">
        <v>309</v>
      </c>
      <c r="D301" s="230" t="s">
        <v>253</v>
      </c>
      <c r="E301" s="231" t="s">
        <v>398</v>
      </c>
      <c r="F301" s="232" t="s">
        <v>399</v>
      </c>
      <c r="G301" s="233" t="s">
        <v>389</v>
      </c>
      <c r="H301" s="234">
        <v>180.43600000000001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93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400</v>
      </c>
    </row>
    <row r="302" s="2" customFormat="1">
      <c r="A302" s="41"/>
      <c r="B302" s="42"/>
      <c r="C302" s="43"/>
      <c r="D302" s="244" t="s">
        <v>258</v>
      </c>
      <c r="E302" s="43"/>
      <c r="F302" s="245" t="s">
        <v>401</v>
      </c>
      <c r="G302" s="43"/>
      <c r="H302" s="43"/>
      <c r="I302" s="246"/>
      <c r="J302" s="43"/>
      <c r="K302" s="43"/>
      <c r="L302" s="47"/>
      <c r="M302" s="247"/>
      <c r="N302" s="248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9" t="s">
        <v>258</v>
      </c>
      <c r="AU302" s="19" t="s">
        <v>93</v>
      </c>
    </row>
    <row r="303" s="15" customFormat="1">
      <c r="A303" s="15"/>
      <c r="B303" s="272"/>
      <c r="C303" s="273"/>
      <c r="D303" s="251" t="s">
        <v>260</v>
      </c>
      <c r="E303" s="274" t="s">
        <v>1</v>
      </c>
      <c r="F303" s="275" t="s">
        <v>378</v>
      </c>
      <c r="G303" s="273"/>
      <c r="H303" s="274" t="s">
        <v>1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1" t="s">
        <v>260</v>
      </c>
      <c r="AU303" s="281" t="s">
        <v>93</v>
      </c>
      <c r="AV303" s="15" t="s">
        <v>91</v>
      </c>
      <c r="AW303" s="15" t="s">
        <v>40</v>
      </c>
      <c r="AX303" s="15" t="s">
        <v>84</v>
      </c>
      <c r="AY303" s="281" t="s">
        <v>251</v>
      </c>
    </row>
    <row r="304" s="13" customFormat="1">
      <c r="A304" s="13"/>
      <c r="B304" s="249"/>
      <c r="C304" s="250"/>
      <c r="D304" s="251" t="s">
        <v>260</v>
      </c>
      <c r="E304" s="252" t="s">
        <v>1</v>
      </c>
      <c r="F304" s="253" t="s">
        <v>392</v>
      </c>
      <c r="G304" s="250"/>
      <c r="H304" s="254">
        <v>5.016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260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251</v>
      </c>
    </row>
    <row r="305" s="13" customFormat="1">
      <c r="A305" s="13"/>
      <c r="B305" s="249"/>
      <c r="C305" s="250"/>
      <c r="D305" s="251" t="s">
        <v>260</v>
      </c>
      <c r="E305" s="252" t="s">
        <v>1</v>
      </c>
      <c r="F305" s="253" t="s">
        <v>393</v>
      </c>
      <c r="G305" s="250"/>
      <c r="H305" s="254">
        <v>100.86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260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251</v>
      </c>
    </row>
    <row r="306" s="13" customFormat="1">
      <c r="A306" s="13"/>
      <c r="B306" s="249"/>
      <c r="C306" s="250"/>
      <c r="D306" s="251" t="s">
        <v>260</v>
      </c>
      <c r="E306" s="252" t="s">
        <v>1</v>
      </c>
      <c r="F306" s="253" t="s">
        <v>394</v>
      </c>
      <c r="G306" s="250"/>
      <c r="H306" s="254">
        <v>17.808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260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251</v>
      </c>
    </row>
    <row r="307" s="13" customFormat="1">
      <c r="A307" s="13"/>
      <c r="B307" s="249"/>
      <c r="C307" s="250"/>
      <c r="D307" s="251" t="s">
        <v>260</v>
      </c>
      <c r="E307" s="252" t="s">
        <v>1</v>
      </c>
      <c r="F307" s="253" t="s">
        <v>395</v>
      </c>
      <c r="G307" s="250"/>
      <c r="H307" s="254">
        <v>8.1899999999999995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260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251</v>
      </c>
    </row>
    <row r="308" s="13" customFormat="1">
      <c r="A308" s="13"/>
      <c r="B308" s="249"/>
      <c r="C308" s="250"/>
      <c r="D308" s="251" t="s">
        <v>260</v>
      </c>
      <c r="E308" s="252" t="s">
        <v>1</v>
      </c>
      <c r="F308" s="253" t="s">
        <v>396</v>
      </c>
      <c r="G308" s="250"/>
      <c r="H308" s="254">
        <v>32.881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260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251</v>
      </c>
    </row>
    <row r="309" s="13" customFormat="1">
      <c r="A309" s="13"/>
      <c r="B309" s="249"/>
      <c r="C309" s="250"/>
      <c r="D309" s="251" t="s">
        <v>260</v>
      </c>
      <c r="E309" s="252" t="s">
        <v>1</v>
      </c>
      <c r="F309" s="253" t="s">
        <v>397</v>
      </c>
      <c r="G309" s="250"/>
      <c r="H309" s="254">
        <v>15.680999999999999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260</v>
      </c>
      <c r="AU309" s="260" t="s">
        <v>93</v>
      </c>
      <c r="AV309" s="13" t="s">
        <v>93</v>
      </c>
      <c r="AW309" s="13" t="s">
        <v>40</v>
      </c>
      <c r="AX309" s="13" t="s">
        <v>84</v>
      </c>
      <c r="AY309" s="260" t="s">
        <v>251</v>
      </c>
    </row>
    <row r="310" s="14" customFormat="1">
      <c r="A310" s="14"/>
      <c r="B310" s="261"/>
      <c r="C310" s="262"/>
      <c r="D310" s="251" t="s">
        <v>260</v>
      </c>
      <c r="E310" s="263" t="s">
        <v>1</v>
      </c>
      <c r="F310" s="264" t="s">
        <v>262</v>
      </c>
      <c r="G310" s="262"/>
      <c r="H310" s="265">
        <v>180.43600000000001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1" t="s">
        <v>260</v>
      </c>
      <c r="AU310" s="271" t="s">
        <v>93</v>
      </c>
      <c r="AV310" s="14" t="s">
        <v>257</v>
      </c>
      <c r="AW310" s="14" t="s">
        <v>40</v>
      </c>
      <c r="AX310" s="14" t="s">
        <v>91</v>
      </c>
      <c r="AY310" s="271" t="s">
        <v>251</v>
      </c>
    </row>
    <row r="311" s="2" customFormat="1" ht="21.75" customHeight="1">
      <c r="A311" s="41"/>
      <c r="B311" s="42"/>
      <c r="C311" s="230" t="s">
        <v>402</v>
      </c>
      <c r="D311" s="230" t="s">
        <v>253</v>
      </c>
      <c r="E311" s="231" t="s">
        <v>403</v>
      </c>
      <c r="F311" s="232" t="s">
        <v>404</v>
      </c>
      <c r="G311" s="233" t="s">
        <v>298</v>
      </c>
      <c r="H311" s="234">
        <v>47.529000000000003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1.0606207999999999</v>
      </c>
      <c r="R311" s="240">
        <f>Q311*H311</f>
        <v>50.410246003200001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93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405</v>
      </c>
    </row>
    <row r="312" s="2" customFormat="1">
      <c r="A312" s="41"/>
      <c r="B312" s="42"/>
      <c r="C312" s="43"/>
      <c r="D312" s="244" t="s">
        <v>258</v>
      </c>
      <c r="E312" s="43"/>
      <c r="F312" s="245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258</v>
      </c>
      <c r="AU312" s="19" t="s">
        <v>93</v>
      </c>
    </row>
    <row r="313" s="2" customFormat="1">
      <c r="A313" s="41"/>
      <c r="B313" s="42"/>
      <c r="C313" s="43"/>
      <c r="D313" s="251" t="s">
        <v>289</v>
      </c>
      <c r="E313" s="43"/>
      <c r="F313" s="282" t="s">
        <v>407</v>
      </c>
      <c r="G313" s="43"/>
      <c r="H313" s="43"/>
      <c r="I313" s="246"/>
      <c r="J313" s="43"/>
      <c r="K313" s="43"/>
      <c r="L313" s="47"/>
      <c r="M313" s="247"/>
      <c r="N313" s="248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9" t="s">
        <v>289</v>
      </c>
      <c r="AU313" s="19" t="s">
        <v>93</v>
      </c>
    </row>
    <row r="314" s="15" customFormat="1">
      <c r="A314" s="15"/>
      <c r="B314" s="272"/>
      <c r="C314" s="273"/>
      <c r="D314" s="251" t="s">
        <v>260</v>
      </c>
      <c r="E314" s="274" t="s">
        <v>1</v>
      </c>
      <c r="F314" s="275" t="s">
        <v>378</v>
      </c>
      <c r="G314" s="273"/>
      <c r="H314" s="274" t="s">
        <v>1</v>
      </c>
      <c r="I314" s="276"/>
      <c r="J314" s="273"/>
      <c r="K314" s="273"/>
      <c r="L314" s="277"/>
      <c r="M314" s="278"/>
      <c r="N314" s="279"/>
      <c r="O314" s="279"/>
      <c r="P314" s="279"/>
      <c r="Q314" s="279"/>
      <c r="R314" s="279"/>
      <c r="S314" s="279"/>
      <c r="T314" s="280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81" t="s">
        <v>260</v>
      </c>
      <c r="AU314" s="281" t="s">
        <v>93</v>
      </c>
      <c r="AV314" s="15" t="s">
        <v>91</v>
      </c>
      <c r="AW314" s="15" t="s">
        <v>40</v>
      </c>
      <c r="AX314" s="15" t="s">
        <v>84</v>
      </c>
      <c r="AY314" s="281" t="s">
        <v>251</v>
      </c>
    </row>
    <row r="315" s="13" customFormat="1">
      <c r="A315" s="13"/>
      <c r="B315" s="249"/>
      <c r="C315" s="250"/>
      <c r="D315" s="251" t="s">
        <v>260</v>
      </c>
      <c r="E315" s="252" t="s">
        <v>1</v>
      </c>
      <c r="F315" s="253" t="s">
        <v>380</v>
      </c>
      <c r="G315" s="250"/>
      <c r="H315" s="254">
        <v>3.7989999999999999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260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251</v>
      </c>
    </row>
    <row r="316" s="13" customFormat="1">
      <c r="A316" s="13"/>
      <c r="B316" s="249"/>
      <c r="C316" s="250"/>
      <c r="D316" s="251" t="s">
        <v>260</v>
      </c>
      <c r="E316" s="252" t="s">
        <v>1</v>
      </c>
      <c r="F316" s="253" t="s">
        <v>381</v>
      </c>
      <c r="G316" s="250"/>
      <c r="H316" s="254">
        <v>265.27199999999999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260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251</v>
      </c>
    </row>
    <row r="317" s="13" customFormat="1">
      <c r="A317" s="13"/>
      <c r="B317" s="249"/>
      <c r="C317" s="250"/>
      <c r="D317" s="251" t="s">
        <v>260</v>
      </c>
      <c r="E317" s="252" t="s">
        <v>1</v>
      </c>
      <c r="F317" s="253" t="s">
        <v>382</v>
      </c>
      <c r="G317" s="250"/>
      <c r="H317" s="254">
        <v>14.628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260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251</v>
      </c>
    </row>
    <row r="318" s="13" customFormat="1">
      <c r="A318" s="13"/>
      <c r="B318" s="249"/>
      <c r="C318" s="250"/>
      <c r="D318" s="251" t="s">
        <v>260</v>
      </c>
      <c r="E318" s="252" t="s">
        <v>1</v>
      </c>
      <c r="F318" s="253" t="s">
        <v>383</v>
      </c>
      <c r="G318" s="250"/>
      <c r="H318" s="254">
        <v>5.7000000000000002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260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251</v>
      </c>
    </row>
    <row r="319" s="13" customFormat="1">
      <c r="A319" s="13"/>
      <c r="B319" s="249"/>
      <c r="C319" s="250"/>
      <c r="D319" s="251" t="s">
        <v>260</v>
      </c>
      <c r="E319" s="252" t="s">
        <v>1</v>
      </c>
      <c r="F319" s="253" t="s">
        <v>384</v>
      </c>
      <c r="G319" s="250"/>
      <c r="H319" s="254">
        <v>92.778000000000006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260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251</v>
      </c>
    </row>
    <row r="320" s="13" customFormat="1">
      <c r="A320" s="13"/>
      <c r="B320" s="249"/>
      <c r="C320" s="250"/>
      <c r="D320" s="251" t="s">
        <v>260</v>
      </c>
      <c r="E320" s="252" t="s">
        <v>1</v>
      </c>
      <c r="F320" s="253" t="s">
        <v>385</v>
      </c>
      <c r="G320" s="250"/>
      <c r="H320" s="254">
        <v>13.901999999999999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260</v>
      </c>
      <c r="AU320" s="260" t="s">
        <v>93</v>
      </c>
      <c r="AV320" s="13" t="s">
        <v>93</v>
      </c>
      <c r="AW320" s="13" t="s">
        <v>40</v>
      </c>
      <c r="AX320" s="13" t="s">
        <v>84</v>
      </c>
      <c r="AY320" s="260" t="s">
        <v>251</v>
      </c>
    </row>
    <row r="321" s="14" customFormat="1">
      <c r="A321" s="14"/>
      <c r="B321" s="261"/>
      <c r="C321" s="262"/>
      <c r="D321" s="251" t="s">
        <v>260</v>
      </c>
      <c r="E321" s="263" t="s">
        <v>1</v>
      </c>
      <c r="F321" s="264" t="s">
        <v>262</v>
      </c>
      <c r="G321" s="262"/>
      <c r="H321" s="265">
        <v>396.07900000000001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1" t="s">
        <v>260</v>
      </c>
      <c r="AU321" s="271" t="s">
        <v>93</v>
      </c>
      <c r="AV321" s="14" t="s">
        <v>257</v>
      </c>
      <c r="AW321" s="14" t="s">
        <v>40</v>
      </c>
      <c r="AX321" s="14" t="s">
        <v>84</v>
      </c>
      <c r="AY321" s="271" t="s">
        <v>251</v>
      </c>
    </row>
    <row r="322" s="13" customFormat="1">
      <c r="A322" s="13"/>
      <c r="B322" s="249"/>
      <c r="C322" s="250"/>
      <c r="D322" s="251" t="s">
        <v>260</v>
      </c>
      <c r="E322" s="252" t="s">
        <v>1</v>
      </c>
      <c r="F322" s="253" t="s">
        <v>408</v>
      </c>
      <c r="G322" s="250"/>
      <c r="H322" s="254">
        <v>47.529000000000003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260</v>
      </c>
      <c r="AU322" s="260" t="s">
        <v>93</v>
      </c>
      <c r="AV322" s="13" t="s">
        <v>93</v>
      </c>
      <c r="AW322" s="13" t="s">
        <v>40</v>
      </c>
      <c r="AX322" s="13" t="s">
        <v>84</v>
      </c>
      <c r="AY322" s="260" t="s">
        <v>251</v>
      </c>
    </row>
    <row r="323" s="14" customFormat="1">
      <c r="A323" s="14"/>
      <c r="B323" s="261"/>
      <c r="C323" s="262"/>
      <c r="D323" s="251" t="s">
        <v>260</v>
      </c>
      <c r="E323" s="263" t="s">
        <v>1</v>
      </c>
      <c r="F323" s="264" t="s">
        <v>262</v>
      </c>
      <c r="G323" s="262"/>
      <c r="H323" s="265">
        <v>47.529000000000003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1" t="s">
        <v>260</v>
      </c>
      <c r="AU323" s="271" t="s">
        <v>93</v>
      </c>
      <c r="AV323" s="14" t="s">
        <v>257</v>
      </c>
      <c r="AW323" s="14" t="s">
        <v>40</v>
      </c>
      <c r="AX323" s="14" t="s">
        <v>91</v>
      </c>
      <c r="AY323" s="271" t="s">
        <v>251</v>
      </c>
    </row>
    <row r="324" s="2" customFormat="1" ht="16.5" customHeight="1">
      <c r="A324" s="41"/>
      <c r="B324" s="42"/>
      <c r="C324" s="230" t="s">
        <v>409</v>
      </c>
      <c r="D324" s="230" t="s">
        <v>253</v>
      </c>
      <c r="E324" s="231" t="s">
        <v>410</v>
      </c>
      <c r="F324" s="232" t="s">
        <v>411</v>
      </c>
      <c r="G324" s="233" t="s">
        <v>298</v>
      </c>
      <c r="H324" s="234">
        <v>11.523999999999999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1.0627727797</v>
      </c>
      <c r="R324" s="240">
        <f>Q324*H324</f>
        <v>12.247393513262798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93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412</v>
      </c>
    </row>
    <row r="325" s="2" customFormat="1">
      <c r="A325" s="41"/>
      <c r="B325" s="42"/>
      <c r="C325" s="43"/>
      <c r="D325" s="244" t="s">
        <v>258</v>
      </c>
      <c r="E325" s="43"/>
      <c r="F325" s="245" t="s">
        <v>413</v>
      </c>
      <c r="G325" s="43"/>
      <c r="H325" s="43"/>
      <c r="I325" s="246"/>
      <c r="J325" s="43"/>
      <c r="K325" s="43"/>
      <c r="L325" s="47"/>
      <c r="M325" s="247"/>
      <c r="N325" s="248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9" t="s">
        <v>258</v>
      </c>
      <c r="AU325" s="19" t="s">
        <v>93</v>
      </c>
    </row>
    <row r="326" s="15" customFormat="1">
      <c r="A326" s="15"/>
      <c r="B326" s="272"/>
      <c r="C326" s="273"/>
      <c r="D326" s="251" t="s">
        <v>260</v>
      </c>
      <c r="E326" s="274" t="s">
        <v>1</v>
      </c>
      <c r="F326" s="275" t="s">
        <v>267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260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251</v>
      </c>
    </row>
    <row r="327" s="15" customFormat="1">
      <c r="A327" s="15"/>
      <c r="B327" s="272"/>
      <c r="C327" s="273"/>
      <c r="D327" s="251" t="s">
        <v>260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260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251</v>
      </c>
    </row>
    <row r="328" s="15" customFormat="1">
      <c r="A328" s="15"/>
      <c r="B328" s="272"/>
      <c r="C328" s="273"/>
      <c r="D328" s="251" t="s">
        <v>260</v>
      </c>
      <c r="E328" s="274" t="s">
        <v>1</v>
      </c>
      <c r="F328" s="275" t="s">
        <v>415</v>
      </c>
      <c r="G328" s="273"/>
      <c r="H328" s="274" t="s">
        <v>1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1" t="s">
        <v>260</v>
      </c>
      <c r="AU328" s="281" t="s">
        <v>93</v>
      </c>
      <c r="AV328" s="15" t="s">
        <v>91</v>
      </c>
      <c r="AW328" s="15" t="s">
        <v>40</v>
      </c>
      <c r="AX328" s="15" t="s">
        <v>84</v>
      </c>
      <c r="AY328" s="281" t="s">
        <v>251</v>
      </c>
    </row>
    <row r="329" s="13" customFormat="1">
      <c r="A329" s="13"/>
      <c r="B329" s="249"/>
      <c r="C329" s="250"/>
      <c r="D329" s="251" t="s">
        <v>260</v>
      </c>
      <c r="E329" s="252" t="s">
        <v>1</v>
      </c>
      <c r="F329" s="253" t="s">
        <v>416</v>
      </c>
      <c r="G329" s="250"/>
      <c r="H329" s="254">
        <v>0.11500000000000001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260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251</v>
      </c>
    </row>
    <row r="330" s="13" customFormat="1">
      <c r="A330" s="13"/>
      <c r="B330" s="249"/>
      <c r="C330" s="250"/>
      <c r="D330" s="251" t="s">
        <v>260</v>
      </c>
      <c r="E330" s="252" t="s">
        <v>1</v>
      </c>
      <c r="F330" s="253" t="s">
        <v>417</v>
      </c>
      <c r="G330" s="250"/>
      <c r="H330" s="254">
        <v>7.3079999999999998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260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251</v>
      </c>
    </row>
    <row r="331" s="13" customFormat="1">
      <c r="A331" s="13"/>
      <c r="B331" s="249"/>
      <c r="C331" s="250"/>
      <c r="D331" s="251" t="s">
        <v>260</v>
      </c>
      <c r="E331" s="252" t="s">
        <v>1</v>
      </c>
      <c r="F331" s="253" t="s">
        <v>418</v>
      </c>
      <c r="G331" s="250"/>
      <c r="H331" s="254">
        <v>0.65500000000000003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260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251</v>
      </c>
    </row>
    <row r="332" s="13" customFormat="1">
      <c r="A332" s="13"/>
      <c r="B332" s="249"/>
      <c r="C332" s="250"/>
      <c r="D332" s="251" t="s">
        <v>260</v>
      </c>
      <c r="E332" s="252" t="s">
        <v>1</v>
      </c>
      <c r="F332" s="253" t="s">
        <v>419</v>
      </c>
      <c r="G332" s="250"/>
      <c r="H332" s="254">
        <v>3.2570000000000001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260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251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420</v>
      </c>
      <c r="G333" s="250"/>
      <c r="H333" s="254">
        <v>0.099000000000000005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251</v>
      </c>
    </row>
    <row r="334" s="13" customFormat="1">
      <c r="A334" s="13"/>
      <c r="B334" s="249"/>
      <c r="C334" s="250"/>
      <c r="D334" s="251" t="s">
        <v>260</v>
      </c>
      <c r="E334" s="252" t="s">
        <v>1</v>
      </c>
      <c r="F334" s="253" t="s">
        <v>421</v>
      </c>
      <c r="G334" s="250"/>
      <c r="H334" s="254">
        <v>0.089999999999999997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260</v>
      </c>
      <c r="AU334" s="260" t="s">
        <v>93</v>
      </c>
      <c r="AV334" s="13" t="s">
        <v>93</v>
      </c>
      <c r="AW334" s="13" t="s">
        <v>40</v>
      </c>
      <c r="AX334" s="13" t="s">
        <v>84</v>
      </c>
      <c r="AY334" s="260" t="s">
        <v>251</v>
      </c>
    </row>
    <row r="335" s="14" customFormat="1">
      <c r="A335" s="14"/>
      <c r="B335" s="261"/>
      <c r="C335" s="262"/>
      <c r="D335" s="251" t="s">
        <v>260</v>
      </c>
      <c r="E335" s="263" t="s">
        <v>1</v>
      </c>
      <c r="F335" s="264" t="s">
        <v>262</v>
      </c>
      <c r="G335" s="262"/>
      <c r="H335" s="265">
        <v>11.523999999999999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71" t="s">
        <v>260</v>
      </c>
      <c r="AU335" s="271" t="s">
        <v>93</v>
      </c>
      <c r="AV335" s="14" t="s">
        <v>257</v>
      </c>
      <c r="AW335" s="14" t="s">
        <v>40</v>
      </c>
      <c r="AX335" s="14" t="s">
        <v>91</v>
      </c>
      <c r="AY335" s="271" t="s">
        <v>251</v>
      </c>
    </row>
    <row r="336" s="2" customFormat="1" ht="16.5" customHeight="1">
      <c r="A336" s="41"/>
      <c r="B336" s="42"/>
      <c r="C336" s="230" t="s">
        <v>7</v>
      </c>
      <c r="D336" s="230" t="s">
        <v>253</v>
      </c>
      <c r="E336" s="231" t="s">
        <v>422</v>
      </c>
      <c r="F336" s="232" t="s">
        <v>423</v>
      </c>
      <c r="G336" s="233" t="s">
        <v>265</v>
      </c>
      <c r="H336" s="234">
        <v>97.885999999999996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2.5018722040000001</v>
      </c>
      <c r="R336" s="240">
        <f>Q336*H336</f>
        <v>244.898262560744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93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424</v>
      </c>
    </row>
    <row r="337" s="2" customFormat="1">
      <c r="A337" s="41"/>
      <c r="B337" s="42"/>
      <c r="C337" s="43"/>
      <c r="D337" s="244" t="s">
        <v>258</v>
      </c>
      <c r="E337" s="43"/>
      <c r="F337" s="245" t="s">
        <v>425</v>
      </c>
      <c r="G337" s="43"/>
      <c r="H337" s="43"/>
      <c r="I337" s="246"/>
      <c r="J337" s="43"/>
      <c r="K337" s="43"/>
      <c r="L337" s="47"/>
      <c r="M337" s="247"/>
      <c r="N337" s="248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9" t="s">
        <v>258</v>
      </c>
      <c r="AU337" s="19" t="s">
        <v>93</v>
      </c>
    </row>
    <row r="338" s="15" customFormat="1">
      <c r="A338" s="15"/>
      <c r="B338" s="272"/>
      <c r="C338" s="273"/>
      <c r="D338" s="251" t="s">
        <v>260</v>
      </c>
      <c r="E338" s="274" t="s">
        <v>1</v>
      </c>
      <c r="F338" s="275" t="s">
        <v>426</v>
      </c>
      <c r="G338" s="273"/>
      <c r="H338" s="274" t="s">
        <v>1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81" t="s">
        <v>260</v>
      </c>
      <c r="AU338" s="281" t="s">
        <v>93</v>
      </c>
      <c r="AV338" s="15" t="s">
        <v>91</v>
      </c>
      <c r="AW338" s="15" t="s">
        <v>40</v>
      </c>
      <c r="AX338" s="15" t="s">
        <v>84</v>
      </c>
      <c r="AY338" s="281" t="s">
        <v>251</v>
      </c>
    </row>
    <row r="339" s="13" customFormat="1">
      <c r="A339" s="13"/>
      <c r="B339" s="249"/>
      <c r="C339" s="250"/>
      <c r="D339" s="251" t="s">
        <v>260</v>
      </c>
      <c r="E339" s="252" t="s">
        <v>1</v>
      </c>
      <c r="F339" s="253" t="s">
        <v>427</v>
      </c>
      <c r="G339" s="250"/>
      <c r="H339" s="254">
        <v>25.699999999999999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260</v>
      </c>
      <c r="AU339" s="260" t="s">
        <v>93</v>
      </c>
      <c r="AV339" s="13" t="s">
        <v>93</v>
      </c>
      <c r="AW339" s="13" t="s">
        <v>40</v>
      </c>
      <c r="AX339" s="13" t="s">
        <v>84</v>
      </c>
      <c r="AY339" s="260" t="s">
        <v>251</v>
      </c>
    </row>
    <row r="340" s="15" customFormat="1">
      <c r="A340" s="15"/>
      <c r="B340" s="272"/>
      <c r="C340" s="273"/>
      <c r="D340" s="251" t="s">
        <v>260</v>
      </c>
      <c r="E340" s="274" t="s">
        <v>1</v>
      </c>
      <c r="F340" s="275" t="s">
        <v>428</v>
      </c>
      <c r="G340" s="273"/>
      <c r="H340" s="274" t="s">
        <v>1</v>
      </c>
      <c r="I340" s="276"/>
      <c r="J340" s="273"/>
      <c r="K340" s="273"/>
      <c r="L340" s="277"/>
      <c r="M340" s="278"/>
      <c r="N340" s="279"/>
      <c r="O340" s="279"/>
      <c r="P340" s="279"/>
      <c r="Q340" s="279"/>
      <c r="R340" s="279"/>
      <c r="S340" s="279"/>
      <c r="T340" s="280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1" t="s">
        <v>260</v>
      </c>
      <c r="AU340" s="281" t="s">
        <v>93</v>
      </c>
      <c r="AV340" s="15" t="s">
        <v>91</v>
      </c>
      <c r="AW340" s="15" t="s">
        <v>40</v>
      </c>
      <c r="AX340" s="15" t="s">
        <v>84</v>
      </c>
      <c r="AY340" s="281" t="s">
        <v>251</v>
      </c>
    </row>
    <row r="341" s="13" customFormat="1">
      <c r="A341" s="13"/>
      <c r="B341" s="249"/>
      <c r="C341" s="250"/>
      <c r="D341" s="251" t="s">
        <v>260</v>
      </c>
      <c r="E341" s="252" t="s">
        <v>1</v>
      </c>
      <c r="F341" s="253" t="s">
        <v>429</v>
      </c>
      <c r="G341" s="250"/>
      <c r="H341" s="254">
        <v>56.113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260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251</v>
      </c>
    </row>
    <row r="342" s="13" customFormat="1">
      <c r="A342" s="13"/>
      <c r="B342" s="249"/>
      <c r="C342" s="250"/>
      <c r="D342" s="251" t="s">
        <v>260</v>
      </c>
      <c r="E342" s="252" t="s">
        <v>1</v>
      </c>
      <c r="F342" s="253" t="s">
        <v>430</v>
      </c>
      <c r="G342" s="250"/>
      <c r="H342" s="254">
        <v>16.073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260</v>
      </c>
      <c r="AU342" s="260" t="s">
        <v>93</v>
      </c>
      <c r="AV342" s="13" t="s">
        <v>93</v>
      </c>
      <c r="AW342" s="13" t="s">
        <v>40</v>
      </c>
      <c r="AX342" s="13" t="s">
        <v>84</v>
      </c>
      <c r="AY342" s="260" t="s">
        <v>251</v>
      </c>
    </row>
    <row r="343" s="14" customFormat="1">
      <c r="A343" s="14"/>
      <c r="B343" s="261"/>
      <c r="C343" s="262"/>
      <c r="D343" s="251" t="s">
        <v>260</v>
      </c>
      <c r="E343" s="263" t="s">
        <v>1</v>
      </c>
      <c r="F343" s="264" t="s">
        <v>262</v>
      </c>
      <c r="G343" s="262"/>
      <c r="H343" s="265">
        <v>97.885999999999996</v>
      </c>
      <c r="I343" s="266"/>
      <c r="J343" s="262"/>
      <c r="K343" s="262"/>
      <c r="L343" s="267"/>
      <c r="M343" s="268"/>
      <c r="N343" s="269"/>
      <c r="O343" s="269"/>
      <c r="P343" s="269"/>
      <c r="Q343" s="269"/>
      <c r="R343" s="269"/>
      <c r="S343" s="269"/>
      <c r="T343" s="27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1" t="s">
        <v>260</v>
      </c>
      <c r="AU343" s="271" t="s">
        <v>93</v>
      </c>
      <c r="AV343" s="14" t="s">
        <v>257</v>
      </c>
      <c r="AW343" s="14" t="s">
        <v>40</v>
      </c>
      <c r="AX343" s="14" t="s">
        <v>91</v>
      </c>
      <c r="AY343" s="271" t="s">
        <v>251</v>
      </c>
    </row>
    <row r="344" s="2" customFormat="1" ht="24.15" customHeight="1">
      <c r="A344" s="41"/>
      <c r="B344" s="42"/>
      <c r="C344" s="230" t="s">
        <v>322</v>
      </c>
      <c r="D344" s="230" t="s">
        <v>253</v>
      </c>
      <c r="E344" s="231" t="s">
        <v>431</v>
      </c>
      <c r="F344" s="232" t="s">
        <v>432</v>
      </c>
      <c r="G344" s="233" t="s">
        <v>265</v>
      </c>
      <c r="H344" s="234">
        <v>24.129999999999999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2.5018722040000001</v>
      </c>
      <c r="R344" s="240">
        <f>Q344*H344</f>
        <v>60.370176282519999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257</v>
      </c>
      <c r="AT344" s="242" t="s">
        <v>253</v>
      </c>
      <c r="AU344" s="242" t="s">
        <v>93</v>
      </c>
      <c r="AY344" s="19" t="s">
        <v>251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257</v>
      </c>
      <c r="BM344" s="242" t="s">
        <v>433</v>
      </c>
    </row>
    <row r="345" s="2" customFormat="1">
      <c r="A345" s="41"/>
      <c r="B345" s="42"/>
      <c r="C345" s="43"/>
      <c r="D345" s="244" t="s">
        <v>258</v>
      </c>
      <c r="E345" s="43"/>
      <c r="F345" s="245" t="s">
        <v>434</v>
      </c>
      <c r="G345" s="43"/>
      <c r="H345" s="43"/>
      <c r="I345" s="246"/>
      <c r="J345" s="43"/>
      <c r="K345" s="43"/>
      <c r="L345" s="47"/>
      <c r="M345" s="247"/>
      <c r="N345" s="248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9" t="s">
        <v>258</v>
      </c>
      <c r="AU345" s="19" t="s">
        <v>93</v>
      </c>
    </row>
    <row r="346" s="15" customFormat="1">
      <c r="A346" s="15"/>
      <c r="B346" s="272"/>
      <c r="C346" s="273"/>
      <c r="D346" s="251" t="s">
        <v>260</v>
      </c>
      <c r="E346" s="274" t="s">
        <v>1</v>
      </c>
      <c r="F346" s="275" t="s">
        <v>435</v>
      </c>
      <c r="G346" s="273"/>
      <c r="H346" s="274" t="s">
        <v>1</v>
      </c>
      <c r="I346" s="276"/>
      <c r="J346" s="273"/>
      <c r="K346" s="273"/>
      <c r="L346" s="277"/>
      <c r="M346" s="278"/>
      <c r="N346" s="279"/>
      <c r="O346" s="279"/>
      <c r="P346" s="279"/>
      <c r="Q346" s="279"/>
      <c r="R346" s="279"/>
      <c r="S346" s="279"/>
      <c r="T346" s="280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81" t="s">
        <v>260</v>
      </c>
      <c r="AU346" s="281" t="s">
        <v>93</v>
      </c>
      <c r="AV346" s="15" t="s">
        <v>91</v>
      </c>
      <c r="AW346" s="15" t="s">
        <v>40</v>
      </c>
      <c r="AX346" s="15" t="s">
        <v>84</v>
      </c>
      <c r="AY346" s="281" t="s">
        <v>251</v>
      </c>
    </row>
    <row r="347" s="13" customFormat="1">
      <c r="A347" s="13"/>
      <c r="B347" s="249"/>
      <c r="C347" s="250"/>
      <c r="D347" s="251" t="s">
        <v>260</v>
      </c>
      <c r="E347" s="252" t="s">
        <v>1</v>
      </c>
      <c r="F347" s="253" t="s">
        <v>436</v>
      </c>
      <c r="G347" s="250"/>
      <c r="H347" s="254">
        <v>24.129999999999999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260</v>
      </c>
      <c r="AU347" s="260" t="s">
        <v>93</v>
      </c>
      <c r="AV347" s="13" t="s">
        <v>93</v>
      </c>
      <c r="AW347" s="13" t="s">
        <v>40</v>
      </c>
      <c r="AX347" s="13" t="s">
        <v>84</v>
      </c>
      <c r="AY347" s="260" t="s">
        <v>251</v>
      </c>
    </row>
    <row r="348" s="14" customFormat="1">
      <c r="A348" s="14"/>
      <c r="B348" s="261"/>
      <c r="C348" s="262"/>
      <c r="D348" s="251" t="s">
        <v>260</v>
      </c>
      <c r="E348" s="263" t="s">
        <v>1</v>
      </c>
      <c r="F348" s="264" t="s">
        <v>262</v>
      </c>
      <c r="G348" s="262"/>
      <c r="H348" s="265">
        <v>24.129999999999999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260</v>
      </c>
      <c r="AU348" s="271" t="s">
        <v>93</v>
      </c>
      <c r="AV348" s="14" t="s">
        <v>257</v>
      </c>
      <c r="AW348" s="14" t="s">
        <v>40</v>
      </c>
      <c r="AX348" s="14" t="s">
        <v>91</v>
      </c>
      <c r="AY348" s="271" t="s">
        <v>251</v>
      </c>
    </row>
    <row r="349" s="2" customFormat="1" ht="16.5" customHeight="1">
      <c r="A349" s="41"/>
      <c r="B349" s="42"/>
      <c r="C349" s="230" t="s">
        <v>437</v>
      </c>
      <c r="D349" s="230" t="s">
        <v>253</v>
      </c>
      <c r="E349" s="231" t="s">
        <v>438</v>
      </c>
      <c r="F349" s="232" t="s">
        <v>439</v>
      </c>
      <c r="G349" s="233" t="s">
        <v>389</v>
      </c>
      <c r="H349" s="234">
        <v>328.89800000000002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0.0026919000000000001</v>
      </c>
      <c r="R349" s="240">
        <f>Q349*H349</f>
        <v>0.88536052620000005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93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440</v>
      </c>
    </row>
    <row r="350" s="2" customFormat="1">
      <c r="A350" s="41"/>
      <c r="B350" s="42"/>
      <c r="C350" s="43"/>
      <c r="D350" s="244" t="s">
        <v>258</v>
      </c>
      <c r="E350" s="43"/>
      <c r="F350" s="245" t="s">
        <v>441</v>
      </c>
      <c r="G350" s="43"/>
      <c r="H350" s="43"/>
      <c r="I350" s="246"/>
      <c r="J350" s="43"/>
      <c r="K350" s="43"/>
      <c r="L350" s="47"/>
      <c r="M350" s="247"/>
      <c r="N350" s="248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9" t="s">
        <v>258</v>
      </c>
      <c r="AU350" s="19" t="s">
        <v>93</v>
      </c>
    </row>
    <row r="351" s="15" customFormat="1">
      <c r="A351" s="15"/>
      <c r="B351" s="272"/>
      <c r="C351" s="273"/>
      <c r="D351" s="251" t="s">
        <v>260</v>
      </c>
      <c r="E351" s="274" t="s">
        <v>1</v>
      </c>
      <c r="F351" s="275" t="s">
        <v>426</v>
      </c>
      <c r="G351" s="273"/>
      <c r="H351" s="274" t="s">
        <v>1</v>
      </c>
      <c r="I351" s="276"/>
      <c r="J351" s="273"/>
      <c r="K351" s="273"/>
      <c r="L351" s="277"/>
      <c r="M351" s="278"/>
      <c r="N351" s="279"/>
      <c r="O351" s="279"/>
      <c r="P351" s="279"/>
      <c r="Q351" s="279"/>
      <c r="R351" s="279"/>
      <c r="S351" s="279"/>
      <c r="T351" s="280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1" t="s">
        <v>260</v>
      </c>
      <c r="AU351" s="281" t="s">
        <v>93</v>
      </c>
      <c r="AV351" s="15" t="s">
        <v>91</v>
      </c>
      <c r="AW351" s="15" t="s">
        <v>40</v>
      </c>
      <c r="AX351" s="15" t="s">
        <v>84</v>
      </c>
      <c r="AY351" s="281" t="s">
        <v>251</v>
      </c>
    </row>
    <row r="352" s="13" customFormat="1">
      <c r="A352" s="13"/>
      <c r="B352" s="249"/>
      <c r="C352" s="250"/>
      <c r="D352" s="251" t="s">
        <v>260</v>
      </c>
      <c r="E352" s="252" t="s">
        <v>1</v>
      </c>
      <c r="F352" s="253" t="s">
        <v>442</v>
      </c>
      <c r="G352" s="250"/>
      <c r="H352" s="254">
        <v>85.665000000000006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260</v>
      </c>
      <c r="AU352" s="260" t="s">
        <v>93</v>
      </c>
      <c r="AV352" s="13" t="s">
        <v>93</v>
      </c>
      <c r="AW352" s="13" t="s">
        <v>40</v>
      </c>
      <c r="AX352" s="13" t="s">
        <v>84</v>
      </c>
      <c r="AY352" s="260" t="s">
        <v>251</v>
      </c>
    </row>
    <row r="353" s="15" customFormat="1">
      <c r="A353" s="15"/>
      <c r="B353" s="272"/>
      <c r="C353" s="273"/>
      <c r="D353" s="251" t="s">
        <v>260</v>
      </c>
      <c r="E353" s="274" t="s">
        <v>1</v>
      </c>
      <c r="F353" s="275" t="s">
        <v>428</v>
      </c>
      <c r="G353" s="273"/>
      <c r="H353" s="274" t="s">
        <v>1</v>
      </c>
      <c r="I353" s="276"/>
      <c r="J353" s="273"/>
      <c r="K353" s="273"/>
      <c r="L353" s="277"/>
      <c r="M353" s="278"/>
      <c r="N353" s="279"/>
      <c r="O353" s="279"/>
      <c r="P353" s="279"/>
      <c r="Q353" s="279"/>
      <c r="R353" s="279"/>
      <c r="S353" s="279"/>
      <c r="T353" s="28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81" t="s">
        <v>260</v>
      </c>
      <c r="AU353" s="281" t="s">
        <v>93</v>
      </c>
      <c r="AV353" s="15" t="s">
        <v>91</v>
      </c>
      <c r="AW353" s="15" t="s">
        <v>40</v>
      </c>
      <c r="AX353" s="15" t="s">
        <v>84</v>
      </c>
      <c r="AY353" s="281" t="s">
        <v>251</v>
      </c>
    </row>
    <row r="354" s="13" customFormat="1">
      <c r="A354" s="13"/>
      <c r="B354" s="249"/>
      <c r="C354" s="250"/>
      <c r="D354" s="251" t="s">
        <v>260</v>
      </c>
      <c r="E354" s="252" t="s">
        <v>1</v>
      </c>
      <c r="F354" s="253" t="s">
        <v>443</v>
      </c>
      <c r="G354" s="250"/>
      <c r="H354" s="254">
        <v>130.625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260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251</v>
      </c>
    </row>
    <row r="355" s="13" customFormat="1">
      <c r="A355" s="13"/>
      <c r="B355" s="249"/>
      <c r="C355" s="250"/>
      <c r="D355" s="251" t="s">
        <v>260</v>
      </c>
      <c r="E355" s="252" t="s">
        <v>1</v>
      </c>
      <c r="F355" s="253" t="s">
        <v>444</v>
      </c>
      <c r="G355" s="250"/>
      <c r="H355" s="254">
        <v>28.335999999999999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260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251</v>
      </c>
    </row>
    <row r="356" s="13" customFormat="1">
      <c r="A356" s="13"/>
      <c r="B356" s="249"/>
      <c r="C356" s="250"/>
      <c r="D356" s="251" t="s">
        <v>260</v>
      </c>
      <c r="E356" s="252" t="s">
        <v>1</v>
      </c>
      <c r="F356" s="253" t="s">
        <v>445</v>
      </c>
      <c r="G356" s="250"/>
      <c r="H356" s="254">
        <v>84.272000000000006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260</v>
      </c>
      <c r="AU356" s="260" t="s">
        <v>93</v>
      </c>
      <c r="AV356" s="13" t="s">
        <v>93</v>
      </c>
      <c r="AW356" s="13" t="s">
        <v>40</v>
      </c>
      <c r="AX356" s="13" t="s">
        <v>84</v>
      </c>
      <c r="AY356" s="260" t="s">
        <v>251</v>
      </c>
    </row>
    <row r="357" s="14" customFormat="1">
      <c r="A357" s="14"/>
      <c r="B357" s="261"/>
      <c r="C357" s="262"/>
      <c r="D357" s="251" t="s">
        <v>260</v>
      </c>
      <c r="E357" s="263" t="s">
        <v>1</v>
      </c>
      <c r="F357" s="264" t="s">
        <v>262</v>
      </c>
      <c r="G357" s="262"/>
      <c r="H357" s="265">
        <v>328.89800000000002</v>
      </c>
      <c r="I357" s="266"/>
      <c r="J357" s="262"/>
      <c r="K357" s="262"/>
      <c r="L357" s="267"/>
      <c r="M357" s="268"/>
      <c r="N357" s="269"/>
      <c r="O357" s="269"/>
      <c r="P357" s="269"/>
      <c r="Q357" s="269"/>
      <c r="R357" s="269"/>
      <c r="S357" s="269"/>
      <c r="T357" s="27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1" t="s">
        <v>260</v>
      </c>
      <c r="AU357" s="271" t="s">
        <v>93</v>
      </c>
      <c r="AV357" s="14" t="s">
        <v>257</v>
      </c>
      <c r="AW357" s="14" t="s">
        <v>40</v>
      </c>
      <c r="AX357" s="14" t="s">
        <v>91</v>
      </c>
      <c r="AY357" s="271" t="s">
        <v>251</v>
      </c>
    </row>
    <row r="358" s="2" customFormat="1" ht="16.5" customHeight="1">
      <c r="A358" s="41"/>
      <c r="B358" s="42"/>
      <c r="C358" s="230" t="s">
        <v>336</v>
      </c>
      <c r="D358" s="230" t="s">
        <v>253</v>
      </c>
      <c r="E358" s="231" t="s">
        <v>446</v>
      </c>
      <c r="F358" s="232" t="s">
        <v>447</v>
      </c>
      <c r="G358" s="233" t="s">
        <v>389</v>
      </c>
      <c r="H358" s="234">
        <v>328.89800000000002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257</v>
      </c>
      <c r="AT358" s="242" t="s">
        <v>253</v>
      </c>
      <c r="AU358" s="242" t="s">
        <v>93</v>
      </c>
      <c r="AY358" s="19" t="s">
        <v>251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257</v>
      </c>
      <c r="BM358" s="242" t="s">
        <v>448</v>
      </c>
    </row>
    <row r="359" s="2" customFormat="1">
      <c r="A359" s="41"/>
      <c r="B359" s="42"/>
      <c r="C359" s="43"/>
      <c r="D359" s="244" t="s">
        <v>258</v>
      </c>
      <c r="E359" s="43"/>
      <c r="F359" s="245" t="s">
        <v>449</v>
      </c>
      <c r="G359" s="43"/>
      <c r="H359" s="43"/>
      <c r="I359" s="246"/>
      <c r="J359" s="43"/>
      <c r="K359" s="43"/>
      <c r="L359" s="47"/>
      <c r="M359" s="247"/>
      <c r="N359" s="248"/>
      <c r="O359" s="94"/>
      <c r="P359" s="94"/>
      <c r="Q359" s="94"/>
      <c r="R359" s="94"/>
      <c r="S359" s="94"/>
      <c r="T359" s="95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19" t="s">
        <v>258</v>
      </c>
      <c r="AU359" s="19" t="s">
        <v>93</v>
      </c>
    </row>
    <row r="360" s="15" customFormat="1">
      <c r="A360" s="15"/>
      <c r="B360" s="272"/>
      <c r="C360" s="273"/>
      <c r="D360" s="251" t="s">
        <v>260</v>
      </c>
      <c r="E360" s="274" t="s">
        <v>1</v>
      </c>
      <c r="F360" s="275" t="s">
        <v>426</v>
      </c>
      <c r="G360" s="273"/>
      <c r="H360" s="274" t="s">
        <v>1</v>
      </c>
      <c r="I360" s="276"/>
      <c r="J360" s="273"/>
      <c r="K360" s="273"/>
      <c r="L360" s="277"/>
      <c r="M360" s="278"/>
      <c r="N360" s="279"/>
      <c r="O360" s="279"/>
      <c r="P360" s="279"/>
      <c r="Q360" s="279"/>
      <c r="R360" s="279"/>
      <c r="S360" s="279"/>
      <c r="T360" s="28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1" t="s">
        <v>260</v>
      </c>
      <c r="AU360" s="281" t="s">
        <v>93</v>
      </c>
      <c r="AV360" s="15" t="s">
        <v>91</v>
      </c>
      <c r="AW360" s="15" t="s">
        <v>40</v>
      </c>
      <c r="AX360" s="15" t="s">
        <v>84</v>
      </c>
      <c r="AY360" s="281" t="s">
        <v>251</v>
      </c>
    </row>
    <row r="361" s="13" customFormat="1">
      <c r="A361" s="13"/>
      <c r="B361" s="249"/>
      <c r="C361" s="250"/>
      <c r="D361" s="251" t="s">
        <v>260</v>
      </c>
      <c r="E361" s="252" t="s">
        <v>1</v>
      </c>
      <c r="F361" s="253" t="s">
        <v>442</v>
      </c>
      <c r="G361" s="250"/>
      <c r="H361" s="254">
        <v>85.665000000000006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260</v>
      </c>
      <c r="AU361" s="260" t="s">
        <v>93</v>
      </c>
      <c r="AV361" s="13" t="s">
        <v>93</v>
      </c>
      <c r="AW361" s="13" t="s">
        <v>40</v>
      </c>
      <c r="AX361" s="13" t="s">
        <v>84</v>
      </c>
      <c r="AY361" s="260" t="s">
        <v>251</v>
      </c>
    </row>
    <row r="362" s="15" customFormat="1">
      <c r="A362" s="15"/>
      <c r="B362" s="272"/>
      <c r="C362" s="273"/>
      <c r="D362" s="251" t="s">
        <v>260</v>
      </c>
      <c r="E362" s="274" t="s">
        <v>1</v>
      </c>
      <c r="F362" s="275" t="s">
        <v>428</v>
      </c>
      <c r="G362" s="273"/>
      <c r="H362" s="274" t="s">
        <v>1</v>
      </c>
      <c r="I362" s="276"/>
      <c r="J362" s="273"/>
      <c r="K362" s="273"/>
      <c r="L362" s="277"/>
      <c r="M362" s="278"/>
      <c r="N362" s="279"/>
      <c r="O362" s="279"/>
      <c r="P362" s="279"/>
      <c r="Q362" s="279"/>
      <c r="R362" s="279"/>
      <c r="S362" s="279"/>
      <c r="T362" s="280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1" t="s">
        <v>260</v>
      </c>
      <c r="AU362" s="281" t="s">
        <v>93</v>
      </c>
      <c r="AV362" s="15" t="s">
        <v>91</v>
      </c>
      <c r="AW362" s="15" t="s">
        <v>40</v>
      </c>
      <c r="AX362" s="15" t="s">
        <v>84</v>
      </c>
      <c r="AY362" s="281" t="s">
        <v>251</v>
      </c>
    </row>
    <row r="363" s="13" customFormat="1">
      <c r="A363" s="13"/>
      <c r="B363" s="249"/>
      <c r="C363" s="250"/>
      <c r="D363" s="251" t="s">
        <v>260</v>
      </c>
      <c r="E363" s="252" t="s">
        <v>1</v>
      </c>
      <c r="F363" s="253" t="s">
        <v>443</v>
      </c>
      <c r="G363" s="250"/>
      <c r="H363" s="254">
        <v>130.625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260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251</v>
      </c>
    </row>
    <row r="364" s="13" customFormat="1">
      <c r="A364" s="13"/>
      <c r="B364" s="249"/>
      <c r="C364" s="250"/>
      <c r="D364" s="251" t="s">
        <v>260</v>
      </c>
      <c r="E364" s="252" t="s">
        <v>1</v>
      </c>
      <c r="F364" s="253" t="s">
        <v>444</v>
      </c>
      <c r="G364" s="250"/>
      <c r="H364" s="254">
        <v>28.335999999999999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260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251</v>
      </c>
    </row>
    <row r="365" s="13" customFormat="1">
      <c r="A365" s="13"/>
      <c r="B365" s="249"/>
      <c r="C365" s="250"/>
      <c r="D365" s="251" t="s">
        <v>260</v>
      </c>
      <c r="E365" s="252" t="s">
        <v>1</v>
      </c>
      <c r="F365" s="253" t="s">
        <v>445</v>
      </c>
      <c r="G365" s="250"/>
      <c r="H365" s="254">
        <v>84.272000000000006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260</v>
      </c>
      <c r="AU365" s="260" t="s">
        <v>93</v>
      </c>
      <c r="AV365" s="13" t="s">
        <v>93</v>
      </c>
      <c r="AW365" s="13" t="s">
        <v>40</v>
      </c>
      <c r="AX365" s="13" t="s">
        <v>84</v>
      </c>
      <c r="AY365" s="260" t="s">
        <v>251</v>
      </c>
    </row>
    <row r="366" s="14" customFormat="1">
      <c r="A366" s="14"/>
      <c r="B366" s="261"/>
      <c r="C366" s="262"/>
      <c r="D366" s="251" t="s">
        <v>260</v>
      </c>
      <c r="E366" s="263" t="s">
        <v>1</v>
      </c>
      <c r="F366" s="264" t="s">
        <v>262</v>
      </c>
      <c r="G366" s="262"/>
      <c r="H366" s="265">
        <v>328.89800000000002</v>
      </c>
      <c r="I366" s="266"/>
      <c r="J366" s="262"/>
      <c r="K366" s="262"/>
      <c r="L366" s="267"/>
      <c r="M366" s="268"/>
      <c r="N366" s="269"/>
      <c r="O366" s="269"/>
      <c r="P366" s="269"/>
      <c r="Q366" s="269"/>
      <c r="R366" s="269"/>
      <c r="S366" s="269"/>
      <c r="T366" s="27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1" t="s">
        <v>260</v>
      </c>
      <c r="AU366" s="271" t="s">
        <v>93</v>
      </c>
      <c r="AV366" s="14" t="s">
        <v>257</v>
      </c>
      <c r="AW366" s="14" t="s">
        <v>40</v>
      </c>
      <c r="AX366" s="14" t="s">
        <v>91</v>
      </c>
      <c r="AY366" s="271" t="s">
        <v>251</v>
      </c>
    </row>
    <row r="367" s="2" customFormat="1" ht="21.75" customHeight="1">
      <c r="A367" s="41"/>
      <c r="B367" s="42"/>
      <c r="C367" s="230" t="s">
        <v>450</v>
      </c>
      <c r="D367" s="230" t="s">
        <v>253</v>
      </c>
      <c r="E367" s="231" t="s">
        <v>451</v>
      </c>
      <c r="F367" s="232" t="s">
        <v>452</v>
      </c>
      <c r="G367" s="233" t="s">
        <v>298</v>
      </c>
      <c r="H367" s="234">
        <v>2.4129999999999998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1.0606207999999999</v>
      </c>
      <c r="R367" s="240">
        <f>Q367*H367</f>
        <v>2.5592779903999996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93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453</v>
      </c>
    </row>
    <row r="368" s="2" customFormat="1">
      <c r="A368" s="41"/>
      <c r="B368" s="42"/>
      <c r="C368" s="43"/>
      <c r="D368" s="244" t="s">
        <v>258</v>
      </c>
      <c r="E368" s="43"/>
      <c r="F368" s="245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258</v>
      </c>
      <c r="AU368" s="19" t="s">
        <v>93</v>
      </c>
    </row>
    <row r="369" s="2" customFormat="1">
      <c r="A369" s="41"/>
      <c r="B369" s="42"/>
      <c r="C369" s="43"/>
      <c r="D369" s="251" t="s">
        <v>289</v>
      </c>
      <c r="E369" s="43"/>
      <c r="F369" s="282" t="s">
        <v>455</v>
      </c>
      <c r="G369" s="43"/>
      <c r="H369" s="43"/>
      <c r="I369" s="246"/>
      <c r="J369" s="43"/>
      <c r="K369" s="43"/>
      <c r="L369" s="47"/>
      <c r="M369" s="247"/>
      <c r="N369" s="248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9" t="s">
        <v>289</v>
      </c>
      <c r="AU369" s="19" t="s">
        <v>93</v>
      </c>
    </row>
    <row r="370" s="2" customFormat="1" ht="24.15" customHeight="1">
      <c r="A370" s="41"/>
      <c r="B370" s="42"/>
      <c r="C370" s="230" t="s">
        <v>341</v>
      </c>
      <c r="D370" s="230" t="s">
        <v>253</v>
      </c>
      <c r="E370" s="231" t="s">
        <v>456</v>
      </c>
      <c r="F370" s="232" t="s">
        <v>457</v>
      </c>
      <c r="G370" s="233" t="s">
        <v>265</v>
      </c>
      <c r="H370" s="234">
        <v>7.8399999999999999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2.5018722040000001</v>
      </c>
      <c r="R370" s="240">
        <f>Q370*H370</f>
        <v>19.614678079360001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257</v>
      </c>
      <c r="AT370" s="242" t="s">
        <v>253</v>
      </c>
      <c r="AU370" s="242" t="s">
        <v>93</v>
      </c>
      <c r="AY370" s="19" t="s">
        <v>251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257</v>
      </c>
      <c r="BM370" s="242" t="s">
        <v>458</v>
      </c>
    </row>
    <row r="371" s="2" customFormat="1">
      <c r="A371" s="41"/>
      <c r="B371" s="42"/>
      <c r="C371" s="43"/>
      <c r="D371" s="244" t="s">
        <v>258</v>
      </c>
      <c r="E371" s="43"/>
      <c r="F371" s="245" t="s">
        <v>459</v>
      </c>
      <c r="G371" s="43"/>
      <c r="H371" s="43"/>
      <c r="I371" s="246"/>
      <c r="J371" s="43"/>
      <c r="K371" s="43"/>
      <c r="L371" s="47"/>
      <c r="M371" s="247"/>
      <c r="N371" s="248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9" t="s">
        <v>258</v>
      </c>
      <c r="AU371" s="19" t="s">
        <v>93</v>
      </c>
    </row>
    <row r="372" s="15" customFormat="1">
      <c r="A372" s="15"/>
      <c r="B372" s="272"/>
      <c r="C372" s="273"/>
      <c r="D372" s="251" t="s">
        <v>260</v>
      </c>
      <c r="E372" s="274" t="s">
        <v>1</v>
      </c>
      <c r="F372" s="275" t="s">
        <v>460</v>
      </c>
      <c r="G372" s="273"/>
      <c r="H372" s="274" t="s">
        <v>1</v>
      </c>
      <c r="I372" s="276"/>
      <c r="J372" s="273"/>
      <c r="K372" s="273"/>
      <c r="L372" s="277"/>
      <c r="M372" s="278"/>
      <c r="N372" s="279"/>
      <c r="O372" s="279"/>
      <c r="P372" s="279"/>
      <c r="Q372" s="279"/>
      <c r="R372" s="279"/>
      <c r="S372" s="279"/>
      <c r="T372" s="280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81" t="s">
        <v>260</v>
      </c>
      <c r="AU372" s="281" t="s">
        <v>93</v>
      </c>
      <c r="AV372" s="15" t="s">
        <v>91</v>
      </c>
      <c r="AW372" s="15" t="s">
        <v>40</v>
      </c>
      <c r="AX372" s="15" t="s">
        <v>84</v>
      </c>
      <c r="AY372" s="281" t="s">
        <v>251</v>
      </c>
    </row>
    <row r="373" s="13" customFormat="1">
      <c r="A373" s="13"/>
      <c r="B373" s="249"/>
      <c r="C373" s="250"/>
      <c r="D373" s="251" t="s">
        <v>260</v>
      </c>
      <c r="E373" s="252" t="s">
        <v>1</v>
      </c>
      <c r="F373" s="253" t="s">
        <v>461</v>
      </c>
      <c r="G373" s="250"/>
      <c r="H373" s="254">
        <v>7.8399999999999999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260</v>
      </c>
      <c r="AU373" s="260" t="s">
        <v>93</v>
      </c>
      <c r="AV373" s="13" t="s">
        <v>93</v>
      </c>
      <c r="AW373" s="13" t="s">
        <v>40</v>
      </c>
      <c r="AX373" s="13" t="s">
        <v>84</v>
      </c>
      <c r="AY373" s="260" t="s">
        <v>251</v>
      </c>
    </row>
    <row r="374" s="14" customFormat="1">
      <c r="A374" s="14"/>
      <c r="B374" s="261"/>
      <c r="C374" s="262"/>
      <c r="D374" s="251" t="s">
        <v>260</v>
      </c>
      <c r="E374" s="263" t="s">
        <v>1</v>
      </c>
      <c r="F374" s="264" t="s">
        <v>262</v>
      </c>
      <c r="G374" s="262"/>
      <c r="H374" s="265">
        <v>7.8399999999999999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1" t="s">
        <v>260</v>
      </c>
      <c r="AU374" s="271" t="s">
        <v>93</v>
      </c>
      <c r="AV374" s="14" t="s">
        <v>257</v>
      </c>
      <c r="AW374" s="14" t="s">
        <v>40</v>
      </c>
      <c r="AX374" s="14" t="s">
        <v>91</v>
      </c>
      <c r="AY374" s="271" t="s">
        <v>251</v>
      </c>
    </row>
    <row r="375" s="2" customFormat="1" ht="16.5" customHeight="1">
      <c r="A375" s="41"/>
      <c r="B375" s="42"/>
      <c r="C375" s="230" t="s">
        <v>462</v>
      </c>
      <c r="D375" s="230" t="s">
        <v>253</v>
      </c>
      <c r="E375" s="231" t="s">
        <v>463</v>
      </c>
      <c r="F375" s="232" t="s">
        <v>464</v>
      </c>
      <c r="G375" s="233" t="s">
        <v>389</v>
      </c>
      <c r="H375" s="234">
        <v>44.799999999999997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0.0026369000000000002</v>
      </c>
      <c r="R375" s="240">
        <f>Q375*H375</f>
        <v>0.11813311999999999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93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465</v>
      </c>
    </row>
    <row r="376" s="2" customFormat="1">
      <c r="A376" s="41"/>
      <c r="B376" s="42"/>
      <c r="C376" s="43"/>
      <c r="D376" s="244" t="s">
        <v>258</v>
      </c>
      <c r="E376" s="43"/>
      <c r="F376" s="245" t="s">
        <v>466</v>
      </c>
      <c r="G376" s="43"/>
      <c r="H376" s="43"/>
      <c r="I376" s="246"/>
      <c r="J376" s="43"/>
      <c r="K376" s="43"/>
      <c r="L376" s="47"/>
      <c r="M376" s="247"/>
      <c r="N376" s="248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9" t="s">
        <v>258</v>
      </c>
      <c r="AU376" s="19" t="s">
        <v>93</v>
      </c>
    </row>
    <row r="377" s="15" customFormat="1">
      <c r="A377" s="15"/>
      <c r="B377" s="272"/>
      <c r="C377" s="273"/>
      <c r="D377" s="251" t="s">
        <v>260</v>
      </c>
      <c r="E377" s="274" t="s">
        <v>1</v>
      </c>
      <c r="F377" s="275" t="s">
        <v>460</v>
      </c>
      <c r="G377" s="273"/>
      <c r="H377" s="274" t="s">
        <v>1</v>
      </c>
      <c r="I377" s="276"/>
      <c r="J377" s="273"/>
      <c r="K377" s="273"/>
      <c r="L377" s="277"/>
      <c r="M377" s="278"/>
      <c r="N377" s="279"/>
      <c r="O377" s="279"/>
      <c r="P377" s="279"/>
      <c r="Q377" s="279"/>
      <c r="R377" s="279"/>
      <c r="S377" s="279"/>
      <c r="T377" s="280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1" t="s">
        <v>260</v>
      </c>
      <c r="AU377" s="281" t="s">
        <v>93</v>
      </c>
      <c r="AV377" s="15" t="s">
        <v>91</v>
      </c>
      <c r="AW377" s="15" t="s">
        <v>40</v>
      </c>
      <c r="AX377" s="15" t="s">
        <v>84</v>
      </c>
      <c r="AY377" s="281" t="s">
        <v>251</v>
      </c>
    </row>
    <row r="378" s="13" customFormat="1">
      <c r="A378" s="13"/>
      <c r="B378" s="249"/>
      <c r="C378" s="250"/>
      <c r="D378" s="251" t="s">
        <v>260</v>
      </c>
      <c r="E378" s="252" t="s">
        <v>1</v>
      </c>
      <c r="F378" s="253" t="s">
        <v>467</v>
      </c>
      <c r="G378" s="250"/>
      <c r="H378" s="254">
        <v>44.799999999999997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260</v>
      </c>
      <c r="AU378" s="260" t="s">
        <v>93</v>
      </c>
      <c r="AV378" s="13" t="s">
        <v>93</v>
      </c>
      <c r="AW378" s="13" t="s">
        <v>40</v>
      </c>
      <c r="AX378" s="13" t="s">
        <v>84</v>
      </c>
      <c r="AY378" s="260" t="s">
        <v>251</v>
      </c>
    </row>
    <row r="379" s="14" customFormat="1">
      <c r="A379" s="14"/>
      <c r="B379" s="261"/>
      <c r="C379" s="262"/>
      <c r="D379" s="251" t="s">
        <v>260</v>
      </c>
      <c r="E379" s="263" t="s">
        <v>1</v>
      </c>
      <c r="F379" s="264" t="s">
        <v>262</v>
      </c>
      <c r="G379" s="262"/>
      <c r="H379" s="265">
        <v>44.799999999999997</v>
      </c>
      <c r="I379" s="266"/>
      <c r="J379" s="262"/>
      <c r="K379" s="262"/>
      <c r="L379" s="267"/>
      <c r="M379" s="268"/>
      <c r="N379" s="269"/>
      <c r="O379" s="269"/>
      <c r="P379" s="269"/>
      <c r="Q379" s="269"/>
      <c r="R379" s="269"/>
      <c r="S379" s="269"/>
      <c r="T379" s="27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1" t="s">
        <v>260</v>
      </c>
      <c r="AU379" s="271" t="s">
        <v>93</v>
      </c>
      <c r="AV379" s="14" t="s">
        <v>257</v>
      </c>
      <c r="AW379" s="14" t="s">
        <v>40</v>
      </c>
      <c r="AX379" s="14" t="s">
        <v>91</v>
      </c>
      <c r="AY379" s="271" t="s">
        <v>251</v>
      </c>
    </row>
    <row r="380" s="2" customFormat="1" ht="16.5" customHeight="1">
      <c r="A380" s="41"/>
      <c r="B380" s="42"/>
      <c r="C380" s="230" t="s">
        <v>352</v>
      </c>
      <c r="D380" s="230" t="s">
        <v>253</v>
      </c>
      <c r="E380" s="231" t="s">
        <v>468</v>
      </c>
      <c r="F380" s="232" t="s">
        <v>469</v>
      </c>
      <c r="G380" s="233" t="s">
        <v>389</v>
      </c>
      <c r="H380" s="234">
        <v>44.799999999999997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93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470</v>
      </c>
    </row>
    <row r="381" s="2" customFormat="1">
      <c r="A381" s="41"/>
      <c r="B381" s="42"/>
      <c r="C381" s="43"/>
      <c r="D381" s="244" t="s">
        <v>258</v>
      </c>
      <c r="E381" s="43"/>
      <c r="F381" s="245" t="s">
        <v>471</v>
      </c>
      <c r="G381" s="43"/>
      <c r="H381" s="43"/>
      <c r="I381" s="246"/>
      <c r="J381" s="43"/>
      <c r="K381" s="43"/>
      <c r="L381" s="47"/>
      <c r="M381" s="247"/>
      <c r="N381" s="248"/>
      <c r="O381" s="94"/>
      <c r="P381" s="94"/>
      <c r="Q381" s="94"/>
      <c r="R381" s="94"/>
      <c r="S381" s="94"/>
      <c r="T381" s="95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19" t="s">
        <v>258</v>
      </c>
      <c r="AU381" s="19" t="s">
        <v>93</v>
      </c>
    </row>
    <row r="382" s="15" customFormat="1">
      <c r="A382" s="15"/>
      <c r="B382" s="272"/>
      <c r="C382" s="273"/>
      <c r="D382" s="251" t="s">
        <v>260</v>
      </c>
      <c r="E382" s="274" t="s">
        <v>1</v>
      </c>
      <c r="F382" s="275" t="s">
        <v>460</v>
      </c>
      <c r="G382" s="273"/>
      <c r="H382" s="274" t="s">
        <v>1</v>
      </c>
      <c r="I382" s="276"/>
      <c r="J382" s="273"/>
      <c r="K382" s="273"/>
      <c r="L382" s="277"/>
      <c r="M382" s="278"/>
      <c r="N382" s="279"/>
      <c r="O382" s="279"/>
      <c r="P382" s="279"/>
      <c r="Q382" s="279"/>
      <c r="R382" s="279"/>
      <c r="S382" s="279"/>
      <c r="T382" s="280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1" t="s">
        <v>260</v>
      </c>
      <c r="AU382" s="281" t="s">
        <v>93</v>
      </c>
      <c r="AV382" s="15" t="s">
        <v>91</v>
      </c>
      <c r="AW382" s="15" t="s">
        <v>40</v>
      </c>
      <c r="AX382" s="15" t="s">
        <v>84</v>
      </c>
      <c r="AY382" s="281" t="s">
        <v>251</v>
      </c>
    </row>
    <row r="383" s="13" customFormat="1">
      <c r="A383" s="13"/>
      <c r="B383" s="249"/>
      <c r="C383" s="250"/>
      <c r="D383" s="251" t="s">
        <v>260</v>
      </c>
      <c r="E383" s="252" t="s">
        <v>1</v>
      </c>
      <c r="F383" s="253" t="s">
        <v>467</v>
      </c>
      <c r="G383" s="250"/>
      <c r="H383" s="254">
        <v>44.799999999999997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260</v>
      </c>
      <c r="AU383" s="260" t="s">
        <v>93</v>
      </c>
      <c r="AV383" s="13" t="s">
        <v>93</v>
      </c>
      <c r="AW383" s="13" t="s">
        <v>40</v>
      </c>
      <c r="AX383" s="13" t="s">
        <v>84</v>
      </c>
      <c r="AY383" s="260" t="s">
        <v>251</v>
      </c>
    </row>
    <row r="384" s="14" customFormat="1">
      <c r="A384" s="14"/>
      <c r="B384" s="261"/>
      <c r="C384" s="262"/>
      <c r="D384" s="251" t="s">
        <v>260</v>
      </c>
      <c r="E384" s="263" t="s">
        <v>1</v>
      </c>
      <c r="F384" s="264" t="s">
        <v>262</v>
      </c>
      <c r="G384" s="262"/>
      <c r="H384" s="265">
        <v>44.799999999999997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260</v>
      </c>
      <c r="AU384" s="271" t="s">
        <v>93</v>
      </c>
      <c r="AV384" s="14" t="s">
        <v>257</v>
      </c>
      <c r="AW384" s="14" t="s">
        <v>40</v>
      </c>
      <c r="AX384" s="14" t="s">
        <v>91</v>
      </c>
      <c r="AY384" s="271" t="s">
        <v>251</v>
      </c>
    </row>
    <row r="385" s="2" customFormat="1" ht="21.75" customHeight="1">
      <c r="A385" s="41"/>
      <c r="B385" s="42"/>
      <c r="C385" s="230" t="s">
        <v>472</v>
      </c>
      <c r="D385" s="230" t="s">
        <v>253</v>
      </c>
      <c r="E385" s="231" t="s">
        <v>473</v>
      </c>
      <c r="F385" s="232" t="s">
        <v>474</v>
      </c>
      <c r="G385" s="233" t="s">
        <v>298</v>
      </c>
      <c r="H385" s="234">
        <v>1.1759999999999999</v>
      </c>
      <c r="I385" s="235"/>
      <c r="J385" s="236">
        <f>ROUND(I385*H385,2)</f>
        <v>0</v>
      </c>
      <c r="K385" s="237"/>
      <c r="L385" s="47"/>
      <c r="M385" s="238" t="s">
        <v>1</v>
      </c>
      <c r="N385" s="239" t="s">
        <v>49</v>
      </c>
      <c r="O385" s="94"/>
      <c r="P385" s="240">
        <f>O385*H385</f>
        <v>0</v>
      </c>
      <c r="Q385" s="240">
        <v>1.0606207999999999</v>
      </c>
      <c r="R385" s="240">
        <f>Q385*H385</f>
        <v>1.2472900607999999</v>
      </c>
      <c r="S385" s="240">
        <v>0</v>
      </c>
      <c r="T385" s="24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42" t="s">
        <v>257</v>
      </c>
      <c r="AT385" s="242" t="s">
        <v>253</v>
      </c>
      <c r="AU385" s="242" t="s">
        <v>93</v>
      </c>
      <c r="AY385" s="19" t="s">
        <v>251</v>
      </c>
      <c r="BE385" s="243">
        <f>IF(N385="základní",J385,0)</f>
        <v>0</v>
      </c>
      <c r="BF385" s="243">
        <f>IF(N385="snížená",J385,0)</f>
        <v>0</v>
      </c>
      <c r="BG385" s="243">
        <f>IF(N385="zákl. přenesená",J385,0)</f>
        <v>0</v>
      </c>
      <c r="BH385" s="243">
        <f>IF(N385="sníž. přenesená",J385,0)</f>
        <v>0</v>
      </c>
      <c r="BI385" s="243">
        <f>IF(N385="nulová",J385,0)</f>
        <v>0</v>
      </c>
      <c r="BJ385" s="19" t="s">
        <v>91</v>
      </c>
      <c r="BK385" s="243">
        <f>ROUND(I385*H385,2)</f>
        <v>0</v>
      </c>
      <c r="BL385" s="19" t="s">
        <v>257</v>
      </c>
      <c r="BM385" s="242" t="s">
        <v>475</v>
      </c>
    </row>
    <row r="386" s="2" customFormat="1">
      <c r="A386" s="41"/>
      <c r="B386" s="42"/>
      <c r="C386" s="43"/>
      <c r="D386" s="244" t="s">
        <v>258</v>
      </c>
      <c r="E386" s="43"/>
      <c r="F386" s="245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258</v>
      </c>
      <c r="AU386" s="19" t="s">
        <v>93</v>
      </c>
    </row>
    <row r="387" s="2" customFormat="1">
      <c r="A387" s="41"/>
      <c r="B387" s="42"/>
      <c r="C387" s="43"/>
      <c r="D387" s="251" t="s">
        <v>289</v>
      </c>
      <c r="E387" s="43"/>
      <c r="F387" s="282" t="s">
        <v>477</v>
      </c>
      <c r="G387" s="43"/>
      <c r="H387" s="43"/>
      <c r="I387" s="246"/>
      <c r="J387" s="43"/>
      <c r="K387" s="43"/>
      <c r="L387" s="47"/>
      <c r="M387" s="247"/>
      <c r="N387" s="248"/>
      <c r="O387" s="94"/>
      <c r="P387" s="94"/>
      <c r="Q387" s="94"/>
      <c r="R387" s="94"/>
      <c r="S387" s="94"/>
      <c r="T387" s="95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19" t="s">
        <v>289</v>
      </c>
      <c r="AU387" s="19" t="s">
        <v>93</v>
      </c>
    </row>
    <row r="388" s="2" customFormat="1" ht="24.15" customHeight="1">
      <c r="A388" s="41"/>
      <c r="B388" s="42"/>
      <c r="C388" s="230" t="s">
        <v>358</v>
      </c>
      <c r="D388" s="230" t="s">
        <v>253</v>
      </c>
      <c r="E388" s="231" t="s">
        <v>478</v>
      </c>
      <c r="F388" s="232" t="s">
        <v>479</v>
      </c>
      <c r="G388" s="233" t="s">
        <v>389</v>
      </c>
      <c r="H388" s="234">
        <v>212.726</v>
      </c>
      <c r="I388" s="235"/>
      <c r="J388" s="236">
        <f>ROUND(I388*H388,2)</f>
        <v>0</v>
      </c>
      <c r="K388" s="237"/>
      <c r="L388" s="47"/>
      <c r="M388" s="238" t="s">
        <v>1</v>
      </c>
      <c r="N388" s="239" t="s">
        <v>49</v>
      </c>
      <c r="O388" s="94"/>
      <c r="P388" s="240">
        <f>O388*H388</f>
        <v>0</v>
      </c>
      <c r="Q388" s="240">
        <v>0.36276977999999999</v>
      </c>
      <c r="R388" s="240">
        <f>Q388*H388</f>
        <v>77.170564220279999</v>
      </c>
      <c r="S388" s="240">
        <v>0</v>
      </c>
      <c r="T388" s="24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42" t="s">
        <v>257</v>
      </c>
      <c r="AT388" s="242" t="s">
        <v>253</v>
      </c>
      <c r="AU388" s="242" t="s">
        <v>93</v>
      </c>
      <c r="AY388" s="19" t="s">
        <v>251</v>
      </c>
      <c r="BE388" s="243">
        <f>IF(N388="základní",J388,0)</f>
        <v>0</v>
      </c>
      <c r="BF388" s="243">
        <f>IF(N388="snížená",J388,0)</f>
        <v>0</v>
      </c>
      <c r="BG388" s="243">
        <f>IF(N388="zákl. přenesená",J388,0)</f>
        <v>0</v>
      </c>
      <c r="BH388" s="243">
        <f>IF(N388="sníž. přenesená",J388,0)</f>
        <v>0</v>
      </c>
      <c r="BI388" s="243">
        <f>IF(N388="nulová",J388,0)</f>
        <v>0</v>
      </c>
      <c r="BJ388" s="19" t="s">
        <v>91</v>
      </c>
      <c r="BK388" s="243">
        <f>ROUND(I388*H388,2)</f>
        <v>0</v>
      </c>
      <c r="BL388" s="19" t="s">
        <v>257</v>
      </c>
      <c r="BM388" s="242" t="s">
        <v>480</v>
      </c>
    </row>
    <row r="389" s="2" customFormat="1">
      <c r="A389" s="41"/>
      <c r="B389" s="42"/>
      <c r="C389" s="43"/>
      <c r="D389" s="244" t="s">
        <v>258</v>
      </c>
      <c r="E389" s="43"/>
      <c r="F389" s="245" t="s">
        <v>481</v>
      </c>
      <c r="G389" s="43"/>
      <c r="H389" s="43"/>
      <c r="I389" s="246"/>
      <c r="J389" s="43"/>
      <c r="K389" s="43"/>
      <c r="L389" s="47"/>
      <c r="M389" s="247"/>
      <c r="N389" s="248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9" t="s">
        <v>258</v>
      </c>
      <c r="AU389" s="19" t="s">
        <v>93</v>
      </c>
    </row>
    <row r="390" s="13" customFormat="1">
      <c r="A390" s="13"/>
      <c r="B390" s="249"/>
      <c r="C390" s="250"/>
      <c r="D390" s="251" t="s">
        <v>260</v>
      </c>
      <c r="E390" s="252" t="s">
        <v>1</v>
      </c>
      <c r="F390" s="253" t="s">
        <v>482</v>
      </c>
      <c r="G390" s="250"/>
      <c r="H390" s="254">
        <v>48.412999999999997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260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251</v>
      </c>
    </row>
    <row r="391" s="13" customFormat="1">
      <c r="A391" s="13"/>
      <c r="B391" s="249"/>
      <c r="C391" s="250"/>
      <c r="D391" s="251" t="s">
        <v>260</v>
      </c>
      <c r="E391" s="252" t="s">
        <v>1</v>
      </c>
      <c r="F391" s="253" t="s">
        <v>483</v>
      </c>
      <c r="G391" s="250"/>
      <c r="H391" s="254">
        <v>49.084000000000003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260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251</v>
      </c>
    </row>
    <row r="392" s="13" customFormat="1">
      <c r="A392" s="13"/>
      <c r="B392" s="249"/>
      <c r="C392" s="250"/>
      <c r="D392" s="251" t="s">
        <v>260</v>
      </c>
      <c r="E392" s="252" t="s">
        <v>1</v>
      </c>
      <c r="F392" s="253" t="s">
        <v>484</v>
      </c>
      <c r="G392" s="250"/>
      <c r="H392" s="254">
        <v>31.050000000000001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260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251</v>
      </c>
    </row>
    <row r="393" s="13" customFormat="1">
      <c r="A393" s="13"/>
      <c r="B393" s="249"/>
      <c r="C393" s="250"/>
      <c r="D393" s="251" t="s">
        <v>260</v>
      </c>
      <c r="E393" s="252" t="s">
        <v>1</v>
      </c>
      <c r="F393" s="253" t="s">
        <v>485</v>
      </c>
      <c r="G393" s="250"/>
      <c r="H393" s="254">
        <v>39.485999999999997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260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251</v>
      </c>
    </row>
    <row r="394" s="13" customFormat="1">
      <c r="A394" s="13"/>
      <c r="B394" s="249"/>
      <c r="C394" s="250"/>
      <c r="D394" s="251" t="s">
        <v>260</v>
      </c>
      <c r="E394" s="252" t="s">
        <v>1</v>
      </c>
      <c r="F394" s="253" t="s">
        <v>486</v>
      </c>
      <c r="G394" s="250"/>
      <c r="H394" s="254">
        <v>36.469000000000001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260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251</v>
      </c>
    </row>
    <row r="395" s="13" customFormat="1">
      <c r="A395" s="13"/>
      <c r="B395" s="249"/>
      <c r="C395" s="250"/>
      <c r="D395" s="251" t="s">
        <v>260</v>
      </c>
      <c r="E395" s="252" t="s">
        <v>1</v>
      </c>
      <c r="F395" s="253" t="s">
        <v>487</v>
      </c>
      <c r="G395" s="250"/>
      <c r="H395" s="254">
        <v>8.2240000000000002</v>
      </c>
      <c r="I395" s="255"/>
      <c r="J395" s="250"/>
      <c r="K395" s="250"/>
      <c r="L395" s="256"/>
      <c r="M395" s="257"/>
      <c r="N395" s="258"/>
      <c r="O395" s="258"/>
      <c r="P395" s="258"/>
      <c r="Q395" s="258"/>
      <c r="R395" s="258"/>
      <c r="S395" s="258"/>
      <c r="T395" s="25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0" t="s">
        <v>260</v>
      </c>
      <c r="AU395" s="260" t="s">
        <v>93</v>
      </c>
      <c r="AV395" s="13" t="s">
        <v>93</v>
      </c>
      <c r="AW395" s="13" t="s">
        <v>40</v>
      </c>
      <c r="AX395" s="13" t="s">
        <v>84</v>
      </c>
      <c r="AY395" s="260" t="s">
        <v>251</v>
      </c>
    </row>
    <row r="396" s="14" customFormat="1">
      <c r="A396" s="14"/>
      <c r="B396" s="261"/>
      <c r="C396" s="262"/>
      <c r="D396" s="251" t="s">
        <v>260</v>
      </c>
      <c r="E396" s="263" t="s">
        <v>1</v>
      </c>
      <c r="F396" s="264" t="s">
        <v>262</v>
      </c>
      <c r="G396" s="262"/>
      <c r="H396" s="265">
        <v>212.726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1" t="s">
        <v>260</v>
      </c>
      <c r="AU396" s="271" t="s">
        <v>93</v>
      </c>
      <c r="AV396" s="14" t="s">
        <v>257</v>
      </c>
      <c r="AW396" s="14" t="s">
        <v>40</v>
      </c>
      <c r="AX396" s="14" t="s">
        <v>91</v>
      </c>
      <c r="AY396" s="271" t="s">
        <v>251</v>
      </c>
    </row>
    <row r="397" s="2" customFormat="1" ht="24.15" customHeight="1">
      <c r="A397" s="41"/>
      <c r="B397" s="42"/>
      <c r="C397" s="230" t="s">
        <v>488</v>
      </c>
      <c r="D397" s="230" t="s">
        <v>253</v>
      </c>
      <c r="E397" s="231" t="s">
        <v>489</v>
      </c>
      <c r="F397" s="232" t="s">
        <v>490</v>
      </c>
      <c r="G397" s="233" t="s">
        <v>298</v>
      </c>
      <c r="H397" s="234">
        <v>2.1269999999999998</v>
      </c>
      <c r="I397" s="235"/>
      <c r="J397" s="236">
        <f>ROUND(I397*H397,2)</f>
        <v>0</v>
      </c>
      <c r="K397" s="237"/>
      <c r="L397" s="47"/>
      <c r="M397" s="238" t="s">
        <v>1</v>
      </c>
      <c r="N397" s="239" t="s">
        <v>49</v>
      </c>
      <c r="O397" s="94"/>
      <c r="P397" s="240">
        <f>O397*H397</f>
        <v>0</v>
      </c>
      <c r="Q397" s="240">
        <v>1.05940312</v>
      </c>
      <c r="R397" s="240">
        <f>Q397*H397</f>
        <v>2.2533504362399999</v>
      </c>
      <c r="S397" s="240">
        <v>0</v>
      </c>
      <c r="T397" s="24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42" t="s">
        <v>257</v>
      </c>
      <c r="AT397" s="242" t="s">
        <v>253</v>
      </c>
      <c r="AU397" s="242" t="s">
        <v>93</v>
      </c>
      <c r="AY397" s="19" t="s">
        <v>251</v>
      </c>
      <c r="BE397" s="243">
        <f>IF(N397="základní",J397,0)</f>
        <v>0</v>
      </c>
      <c r="BF397" s="243">
        <f>IF(N397="snížená",J397,0)</f>
        <v>0</v>
      </c>
      <c r="BG397" s="243">
        <f>IF(N397="zákl. přenesená",J397,0)</f>
        <v>0</v>
      </c>
      <c r="BH397" s="243">
        <f>IF(N397="sníž. přenesená",J397,0)</f>
        <v>0</v>
      </c>
      <c r="BI397" s="243">
        <f>IF(N397="nulová",J397,0)</f>
        <v>0</v>
      </c>
      <c r="BJ397" s="19" t="s">
        <v>91</v>
      </c>
      <c r="BK397" s="243">
        <f>ROUND(I397*H397,2)</f>
        <v>0</v>
      </c>
      <c r="BL397" s="19" t="s">
        <v>257</v>
      </c>
      <c r="BM397" s="242" t="s">
        <v>491</v>
      </c>
    </row>
    <row r="398" s="2" customFormat="1">
      <c r="A398" s="41"/>
      <c r="B398" s="42"/>
      <c r="C398" s="43"/>
      <c r="D398" s="244" t="s">
        <v>258</v>
      </c>
      <c r="E398" s="43"/>
      <c r="F398" s="245" t="s">
        <v>492</v>
      </c>
      <c r="G398" s="43"/>
      <c r="H398" s="43"/>
      <c r="I398" s="246"/>
      <c r="J398" s="43"/>
      <c r="K398" s="43"/>
      <c r="L398" s="47"/>
      <c r="M398" s="247"/>
      <c r="N398" s="248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9" t="s">
        <v>258</v>
      </c>
      <c r="AU398" s="19" t="s">
        <v>93</v>
      </c>
    </row>
    <row r="399" s="13" customFormat="1">
      <c r="A399" s="13"/>
      <c r="B399" s="249"/>
      <c r="C399" s="250"/>
      <c r="D399" s="251" t="s">
        <v>260</v>
      </c>
      <c r="E399" s="252" t="s">
        <v>1</v>
      </c>
      <c r="F399" s="253" t="s">
        <v>493</v>
      </c>
      <c r="G399" s="250"/>
      <c r="H399" s="254">
        <v>2.1269999999999998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260</v>
      </c>
      <c r="AU399" s="260" t="s">
        <v>93</v>
      </c>
      <c r="AV399" s="13" t="s">
        <v>93</v>
      </c>
      <c r="AW399" s="13" t="s">
        <v>40</v>
      </c>
      <c r="AX399" s="13" t="s">
        <v>84</v>
      </c>
      <c r="AY399" s="260" t="s">
        <v>251</v>
      </c>
    </row>
    <row r="400" s="14" customFormat="1">
      <c r="A400" s="14"/>
      <c r="B400" s="261"/>
      <c r="C400" s="262"/>
      <c r="D400" s="251" t="s">
        <v>260</v>
      </c>
      <c r="E400" s="263" t="s">
        <v>1</v>
      </c>
      <c r="F400" s="264" t="s">
        <v>262</v>
      </c>
      <c r="G400" s="262"/>
      <c r="H400" s="265">
        <v>2.1269999999999998</v>
      </c>
      <c r="I400" s="266"/>
      <c r="J400" s="262"/>
      <c r="K400" s="262"/>
      <c r="L400" s="267"/>
      <c r="M400" s="268"/>
      <c r="N400" s="269"/>
      <c r="O400" s="269"/>
      <c r="P400" s="269"/>
      <c r="Q400" s="269"/>
      <c r="R400" s="269"/>
      <c r="S400" s="269"/>
      <c r="T400" s="27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1" t="s">
        <v>260</v>
      </c>
      <c r="AU400" s="271" t="s">
        <v>93</v>
      </c>
      <c r="AV400" s="14" t="s">
        <v>257</v>
      </c>
      <c r="AW400" s="14" t="s">
        <v>40</v>
      </c>
      <c r="AX400" s="14" t="s">
        <v>91</v>
      </c>
      <c r="AY400" s="271" t="s">
        <v>251</v>
      </c>
    </row>
    <row r="401" s="12" customFormat="1" ht="22.8" customHeight="1">
      <c r="A401" s="12"/>
      <c r="B401" s="214"/>
      <c r="C401" s="215"/>
      <c r="D401" s="216" t="s">
        <v>83</v>
      </c>
      <c r="E401" s="228" t="s">
        <v>273</v>
      </c>
      <c r="F401" s="228" t="s">
        <v>494</v>
      </c>
      <c r="G401" s="215"/>
      <c r="H401" s="215"/>
      <c r="I401" s="218"/>
      <c r="J401" s="229">
        <f>BK401</f>
        <v>0</v>
      </c>
      <c r="K401" s="215"/>
      <c r="L401" s="220"/>
      <c r="M401" s="221"/>
      <c r="N401" s="222"/>
      <c r="O401" s="222"/>
      <c r="P401" s="223">
        <f>SUM(P402:P634)</f>
        <v>0</v>
      </c>
      <c r="Q401" s="222"/>
      <c r="R401" s="223">
        <f>SUM(R402:R634)</f>
        <v>4067.5966526580005</v>
      </c>
      <c r="S401" s="222"/>
      <c r="T401" s="224">
        <f>SUM(T402:T634)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5" t="s">
        <v>91</v>
      </c>
      <c r="AT401" s="226" t="s">
        <v>83</v>
      </c>
      <c r="AU401" s="226" t="s">
        <v>91</v>
      </c>
      <c r="AY401" s="225" t="s">
        <v>251</v>
      </c>
      <c r="BK401" s="227">
        <f>SUM(BK402:BK634)</f>
        <v>0</v>
      </c>
    </row>
    <row r="402" s="2" customFormat="1" ht="16.5" customHeight="1">
      <c r="A402" s="41"/>
      <c r="B402" s="42"/>
      <c r="C402" s="230" t="s">
        <v>364</v>
      </c>
      <c r="D402" s="230" t="s">
        <v>253</v>
      </c>
      <c r="E402" s="231" t="s">
        <v>495</v>
      </c>
      <c r="F402" s="232" t="s">
        <v>496</v>
      </c>
      <c r="G402" s="233" t="s">
        <v>265</v>
      </c>
      <c r="H402" s="234">
        <v>1476.0250000000001</v>
      </c>
      <c r="I402" s="235"/>
      <c r="J402" s="236">
        <f>ROUND(I402*H402,2)</f>
        <v>0</v>
      </c>
      <c r="K402" s="237"/>
      <c r="L402" s="47"/>
      <c r="M402" s="238" t="s">
        <v>1</v>
      </c>
      <c r="N402" s="239" t="s">
        <v>49</v>
      </c>
      <c r="O402" s="94"/>
      <c r="P402" s="240">
        <f>O402*H402</f>
        <v>0</v>
      </c>
      <c r="Q402" s="240">
        <v>2.5018722040000001</v>
      </c>
      <c r="R402" s="240">
        <f>Q402*H402</f>
        <v>3692.8259199091003</v>
      </c>
      <c r="S402" s="240">
        <v>0</v>
      </c>
      <c r="T402" s="24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42" t="s">
        <v>257</v>
      </c>
      <c r="AT402" s="242" t="s">
        <v>253</v>
      </c>
      <c r="AU402" s="242" t="s">
        <v>93</v>
      </c>
      <c r="AY402" s="19" t="s">
        <v>251</v>
      </c>
      <c r="BE402" s="243">
        <f>IF(N402="základní",J402,0)</f>
        <v>0</v>
      </c>
      <c r="BF402" s="243">
        <f>IF(N402="snížená",J402,0)</f>
        <v>0</v>
      </c>
      <c r="BG402" s="243">
        <f>IF(N402="zákl. přenesená",J402,0)</f>
        <v>0</v>
      </c>
      <c r="BH402" s="243">
        <f>IF(N402="sníž. přenesená",J402,0)</f>
        <v>0</v>
      </c>
      <c r="BI402" s="243">
        <f>IF(N402="nulová",J402,0)</f>
        <v>0</v>
      </c>
      <c r="BJ402" s="19" t="s">
        <v>91</v>
      </c>
      <c r="BK402" s="243">
        <f>ROUND(I402*H402,2)</f>
        <v>0</v>
      </c>
      <c r="BL402" s="19" t="s">
        <v>257</v>
      </c>
      <c r="BM402" s="242" t="s">
        <v>497</v>
      </c>
    </row>
    <row r="403" s="2" customFormat="1">
      <c r="A403" s="41"/>
      <c r="B403" s="42"/>
      <c r="C403" s="43"/>
      <c r="D403" s="244" t="s">
        <v>258</v>
      </c>
      <c r="E403" s="43"/>
      <c r="F403" s="245" t="s">
        <v>498</v>
      </c>
      <c r="G403" s="43"/>
      <c r="H403" s="43"/>
      <c r="I403" s="246"/>
      <c r="J403" s="43"/>
      <c r="K403" s="43"/>
      <c r="L403" s="47"/>
      <c r="M403" s="247"/>
      <c r="N403" s="248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9" t="s">
        <v>258</v>
      </c>
      <c r="AU403" s="19" t="s">
        <v>93</v>
      </c>
    </row>
    <row r="404" s="15" customFormat="1">
      <c r="A404" s="15"/>
      <c r="B404" s="272"/>
      <c r="C404" s="273"/>
      <c r="D404" s="251" t="s">
        <v>260</v>
      </c>
      <c r="E404" s="274" t="s">
        <v>1</v>
      </c>
      <c r="F404" s="275" t="s">
        <v>499</v>
      </c>
      <c r="G404" s="273"/>
      <c r="H404" s="274" t="s">
        <v>1</v>
      </c>
      <c r="I404" s="276"/>
      <c r="J404" s="273"/>
      <c r="K404" s="273"/>
      <c r="L404" s="277"/>
      <c r="M404" s="278"/>
      <c r="N404" s="279"/>
      <c r="O404" s="279"/>
      <c r="P404" s="279"/>
      <c r="Q404" s="279"/>
      <c r="R404" s="279"/>
      <c r="S404" s="279"/>
      <c r="T404" s="280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1" t="s">
        <v>260</v>
      </c>
      <c r="AU404" s="281" t="s">
        <v>93</v>
      </c>
      <c r="AV404" s="15" t="s">
        <v>91</v>
      </c>
      <c r="AW404" s="15" t="s">
        <v>40</v>
      </c>
      <c r="AX404" s="15" t="s">
        <v>84</v>
      </c>
      <c r="AY404" s="281" t="s">
        <v>251</v>
      </c>
    </row>
    <row r="405" s="13" customFormat="1">
      <c r="A405" s="13"/>
      <c r="B405" s="249"/>
      <c r="C405" s="250"/>
      <c r="D405" s="251" t="s">
        <v>260</v>
      </c>
      <c r="E405" s="252" t="s">
        <v>1</v>
      </c>
      <c r="F405" s="253" t="s">
        <v>500</v>
      </c>
      <c r="G405" s="250"/>
      <c r="H405" s="254">
        <v>112.884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260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251</v>
      </c>
    </row>
    <row r="406" s="13" customFormat="1">
      <c r="A406" s="13"/>
      <c r="B406" s="249"/>
      <c r="C406" s="250"/>
      <c r="D406" s="251" t="s">
        <v>260</v>
      </c>
      <c r="E406" s="252" t="s">
        <v>1</v>
      </c>
      <c r="F406" s="253" t="s">
        <v>501</v>
      </c>
      <c r="G406" s="250"/>
      <c r="H406" s="254">
        <v>121.789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260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251</v>
      </c>
    </row>
    <row r="407" s="13" customFormat="1">
      <c r="A407" s="13"/>
      <c r="B407" s="249"/>
      <c r="C407" s="250"/>
      <c r="D407" s="251" t="s">
        <v>260</v>
      </c>
      <c r="E407" s="252" t="s">
        <v>1</v>
      </c>
      <c r="F407" s="253" t="s">
        <v>502</v>
      </c>
      <c r="G407" s="250"/>
      <c r="H407" s="254">
        <v>3.9039999999999999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260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251</v>
      </c>
    </row>
    <row r="408" s="13" customFormat="1">
      <c r="A408" s="13"/>
      <c r="B408" s="249"/>
      <c r="C408" s="250"/>
      <c r="D408" s="251" t="s">
        <v>260</v>
      </c>
      <c r="E408" s="252" t="s">
        <v>1</v>
      </c>
      <c r="F408" s="253" t="s">
        <v>503</v>
      </c>
      <c r="G408" s="250"/>
      <c r="H408" s="254">
        <v>69.897000000000006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260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251</v>
      </c>
    </row>
    <row r="409" s="13" customFormat="1">
      <c r="A409" s="13"/>
      <c r="B409" s="249"/>
      <c r="C409" s="250"/>
      <c r="D409" s="251" t="s">
        <v>260</v>
      </c>
      <c r="E409" s="252" t="s">
        <v>1</v>
      </c>
      <c r="F409" s="253" t="s">
        <v>504</v>
      </c>
      <c r="G409" s="250"/>
      <c r="H409" s="254">
        <v>5.1879999999999997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260</v>
      </c>
      <c r="AU409" s="260" t="s">
        <v>93</v>
      </c>
      <c r="AV409" s="13" t="s">
        <v>93</v>
      </c>
      <c r="AW409" s="13" t="s">
        <v>40</v>
      </c>
      <c r="AX409" s="13" t="s">
        <v>84</v>
      </c>
      <c r="AY409" s="260" t="s">
        <v>251</v>
      </c>
    </row>
    <row r="410" s="16" customFormat="1">
      <c r="A410" s="16"/>
      <c r="B410" s="283"/>
      <c r="C410" s="284"/>
      <c r="D410" s="251" t="s">
        <v>260</v>
      </c>
      <c r="E410" s="285" t="s">
        <v>1</v>
      </c>
      <c r="F410" s="286" t="s">
        <v>329</v>
      </c>
      <c r="G410" s="284"/>
      <c r="H410" s="287">
        <v>313.66199999999998</v>
      </c>
      <c r="I410" s="288"/>
      <c r="J410" s="284"/>
      <c r="K410" s="284"/>
      <c r="L410" s="289"/>
      <c r="M410" s="290"/>
      <c r="N410" s="291"/>
      <c r="O410" s="291"/>
      <c r="P410" s="291"/>
      <c r="Q410" s="291"/>
      <c r="R410" s="291"/>
      <c r="S410" s="291"/>
      <c r="T410" s="292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3" t="s">
        <v>260</v>
      </c>
      <c r="AU410" s="293" t="s">
        <v>93</v>
      </c>
      <c r="AV410" s="16" t="s">
        <v>273</v>
      </c>
      <c r="AW410" s="16" t="s">
        <v>40</v>
      </c>
      <c r="AX410" s="16" t="s">
        <v>84</v>
      </c>
      <c r="AY410" s="293" t="s">
        <v>251</v>
      </c>
    </row>
    <row r="411" s="15" customFormat="1">
      <c r="A411" s="15"/>
      <c r="B411" s="272"/>
      <c r="C411" s="273"/>
      <c r="D411" s="251" t="s">
        <v>260</v>
      </c>
      <c r="E411" s="274" t="s">
        <v>1</v>
      </c>
      <c r="F411" s="275" t="s">
        <v>505</v>
      </c>
      <c r="G411" s="273"/>
      <c r="H411" s="274" t="s">
        <v>1</v>
      </c>
      <c r="I411" s="276"/>
      <c r="J411" s="273"/>
      <c r="K411" s="273"/>
      <c r="L411" s="277"/>
      <c r="M411" s="278"/>
      <c r="N411" s="279"/>
      <c r="O411" s="279"/>
      <c r="P411" s="279"/>
      <c r="Q411" s="279"/>
      <c r="R411" s="279"/>
      <c r="S411" s="279"/>
      <c r="T411" s="28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1" t="s">
        <v>260</v>
      </c>
      <c r="AU411" s="281" t="s">
        <v>93</v>
      </c>
      <c r="AV411" s="15" t="s">
        <v>91</v>
      </c>
      <c r="AW411" s="15" t="s">
        <v>40</v>
      </c>
      <c r="AX411" s="15" t="s">
        <v>84</v>
      </c>
      <c r="AY411" s="281" t="s">
        <v>251</v>
      </c>
    </row>
    <row r="412" s="13" customFormat="1">
      <c r="A412" s="13"/>
      <c r="B412" s="249"/>
      <c r="C412" s="250"/>
      <c r="D412" s="251" t="s">
        <v>260</v>
      </c>
      <c r="E412" s="252" t="s">
        <v>1</v>
      </c>
      <c r="F412" s="253" t="s">
        <v>506</v>
      </c>
      <c r="G412" s="250"/>
      <c r="H412" s="254">
        <v>67.625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260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251</v>
      </c>
    </row>
    <row r="413" s="13" customFormat="1">
      <c r="A413" s="13"/>
      <c r="B413" s="249"/>
      <c r="C413" s="250"/>
      <c r="D413" s="251" t="s">
        <v>260</v>
      </c>
      <c r="E413" s="252" t="s">
        <v>1</v>
      </c>
      <c r="F413" s="253" t="s">
        <v>507</v>
      </c>
      <c r="G413" s="250"/>
      <c r="H413" s="254">
        <v>26.331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260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251</v>
      </c>
    </row>
    <row r="414" s="13" customFormat="1">
      <c r="A414" s="13"/>
      <c r="B414" s="249"/>
      <c r="C414" s="250"/>
      <c r="D414" s="251" t="s">
        <v>260</v>
      </c>
      <c r="E414" s="252" t="s">
        <v>1</v>
      </c>
      <c r="F414" s="253" t="s">
        <v>508</v>
      </c>
      <c r="G414" s="250"/>
      <c r="H414" s="254">
        <v>113.456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260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251</v>
      </c>
    </row>
    <row r="415" s="13" customFormat="1">
      <c r="A415" s="13"/>
      <c r="B415" s="249"/>
      <c r="C415" s="250"/>
      <c r="D415" s="251" t="s">
        <v>260</v>
      </c>
      <c r="E415" s="252" t="s">
        <v>1</v>
      </c>
      <c r="F415" s="253" t="s">
        <v>509</v>
      </c>
      <c r="G415" s="250"/>
      <c r="H415" s="254">
        <v>5.0090000000000003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260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251</v>
      </c>
    </row>
    <row r="416" s="13" customFormat="1">
      <c r="A416" s="13"/>
      <c r="B416" s="249"/>
      <c r="C416" s="250"/>
      <c r="D416" s="251" t="s">
        <v>260</v>
      </c>
      <c r="E416" s="252" t="s">
        <v>1</v>
      </c>
      <c r="F416" s="253" t="s">
        <v>510</v>
      </c>
      <c r="G416" s="250"/>
      <c r="H416" s="254">
        <v>38.573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260</v>
      </c>
      <c r="AU416" s="260" t="s">
        <v>93</v>
      </c>
      <c r="AV416" s="13" t="s">
        <v>93</v>
      </c>
      <c r="AW416" s="13" t="s">
        <v>40</v>
      </c>
      <c r="AX416" s="13" t="s">
        <v>84</v>
      </c>
      <c r="AY416" s="260" t="s">
        <v>251</v>
      </c>
    </row>
    <row r="417" s="16" customFormat="1">
      <c r="A417" s="16"/>
      <c r="B417" s="283"/>
      <c r="C417" s="284"/>
      <c r="D417" s="251" t="s">
        <v>260</v>
      </c>
      <c r="E417" s="285" t="s">
        <v>1</v>
      </c>
      <c r="F417" s="286" t="s">
        <v>329</v>
      </c>
      <c r="G417" s="284"/>
      <c r="H417" s="287">
        <v>250.994</v>
      </c>
      <c r="I417" s="288"/>
      <c r="J417" s="284"/>
      <c r="K417" s="284"/>
      <c r="L417" s="289"/>
      <c r="M417" s="290"/>
      <c r="N417" s="291"/>
      <c r="O417" s="291"/>
      <c r="P417" s="291"/>
      <c r="Q417" s="291"/>
      <c r="R417" s="291"/>
      <c r="S417" s="291"/>
      <c r="T417" s="292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93" t="s">
        <v>260</v>
      </c>
      <c r="AU417" s="293" t="s">
        <v>93</v>
      </c>
      <c r="AV417" s="16" t="s">
        <v>273</v>
      </c>
      <c r="AW417" s="16" t="s">
        <v>40</v>
      </c>
      <c r="AX417" s="16" t="s">
        <v>84</v>
      </c>
      <c r="AY417" s="293" t="s">
        <v>251</v>
      </c>
    </row>
    <row r="418" s="15" customFormat="1">
      <c r="A418" s="15"/>
      <c r="B418" s="272"/>
      <c r="C418" s="273"/>
      <c r="D418" s="251" t="s">
        <v>260</v>
      </c>
      <c r="E418" s="274" t="s">
        <v>1</v>
      </c>
      <c r="F418" s="275" t="s">
        <v>511</v>
      </c>
      <c r="G418" s="273"/>
      <c r="H418" s="274" t="s">
        <v>1</v>
      </c>
      <c r="I418" s="276"/>
      <c r="J418" s="273"/>
      <c r="K418" s="273"/>
      <c r="L418" s="277"/>
      <c r="M418" s="278"/>
      <c r="N418" s="279"/>
      <c r="O418" s="279"/>
      <c r="P418" s="279"/>
      <c r="Q418" s="279"/>
      <c r="R418" s="279"/>
      <c r="S418" s="279"/>
      <c r="T418" s="28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1" t="s">
        <v>260</v>
      </c>
      <c r="AU418" s="281" t="s">
        <v>93</v>
      </c>
      <c r="AV418" s="15" t="s">
        <v>91</v>
      </c>
      <c r="AW418" s="15" t="s">
        <v>40</v>
      </c>
      <c r="AX418" s="15" t="s">
        <v>84</v>
      </c>
      <c r="AY418" s="281" t="s">
        <v>251</v>
      </c>
    </row>
    <row r="419" s="13" customFormat="1">
      <c r="A419" s="13"/>
      <c r="B419" s="249"/>
      <c r="C419" s="250"/>
      <c r="D419" s="251" t="s">
        <v>260</v>
      </c>
      <c r="E419" s="252" t="s">
        <v>1</v>
      </c>
      <c r="F419" s="253" t="s">
        <v>512</v>
      </c>
      <c r="G419" s="250"/>
      <c r="H419" s="254">
        <v>64.906999999999996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260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251</v>
      </c>
    </row>
    <row r="420" s="13" customFormat="1">
      <c r="A420" s="13"/>
      <c r="B420" s="249"/>
      <c r="C420" s="250"/>
      <c r="D420" s="251" t="s">
        <v>260</v>
      </c>
      <c r="E420" s="252" t="s">
        <v>1</v>
      </c>
      <c r="F420" s="253" t="s">
        <v>513</v>
      </c>
      <c r="G420" s="250"/>
      <c r="H420" s="254">
        <v>24.292999999999999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260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251</v>
      </c>
    </row>
    <row r="421" s="13" customFormat="1">
      <c r="A421" s="13"/>
      <c r="B421" s="249"/>
      <c r="C421" s="250"/>
      <c r="D421" s="251" t="s">
        <v>260</v>
      </c>
      <c r="E421" s="252" t="s">
        <v>1</v>
      </c>
      <c r="F421" s="253" t="s">
        <v>514</v>
      </c>
      <c r="G421" s="250"/>
      <c r="H421" s="254">
        <v>109.434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260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251</v>
      </c>
    </row>
    <row r="422" s="13" customFormat="1">
      <c r="A422" s="13"/>
      <c r="B422" s="249"/>
      <c r="C422" s="250"/>
      <c r="D422" s="251" t="s">
        <v>260</v>
      </c>
      <c r="E422" s="252" t="s">
        <v>1</v>
      </c>
      <c r="F422" s="253" t="s">
        <v>515</v>
      </c>
      <c r="G422" s="250"/>
      <c r="H422" s="254">
        <v>6.8659999999999997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260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251</v>
      </c>
    </row>
    <row r="423" s="13" customFormat="1">
      <c r="A423" s="13"/>
      <c r="B423" s="249"/>
      <c r="C423" s="250"/>
      <c r="D423" s="251" t="s">
        <v>260</v>
      </c>
      <c r="E423" s="252" t="s">
        <v>1</v>
      </c>
      <c r="F423" s="253" t="s">
        <v>516</v>
      </c>
      <c r="G423" s="250"/>
      <c r="H423" s="254">
        <v>37.228999999999999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260</v>
      </c>
      <c r="AU423" s="260" t="s">
        <v>93</v>
      </c>
      <c r="AV423" s="13" t="s">
        <v>93</v>
      </c>
      <c r="AW423" s="13" t="s">
        <v>40</v>
      </c>
      <c r="AX423" s="13" t="s">
        <v>84</v>
      </c>
      <c r="AY423" s="260" t="s">
        <v>251</v>
      </c>
    </row>
    <row r="424" s="16" customFormat="1">
      <c r="A424" s="16"/>
      <c r="B424" s="283"/>
      <c r="C424" s="284"/>
      <c r="D424" s="251" t="s">
        <v>260</v>
      </c>
      <c r="E424" s="285" t="s">
        <v>1</v>
      </c>
      <c r="F424" s="286" t="s">
        <v>329</v>
      </c>
      <c r="G424" s="284"/>
      <c r="H424" s="287">
        <v>242.72900000000001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93" t="s">
        <v>260</v>
      </c>
      <c r="AU424" s="293" t="s">
        <v>93</v>
      </c>
      <c r="AV424" s="16" t="s">
        <v>273</v>
      </c>
      <c r="AW424" s="16" t="s">
        <v>40</v>
      </c>
      <c r="AX424" s="16" t="s">
        <v>84</v>
      </c>
      <c r="AY424" s="293" t="s">
        <v>251</v>
      </c>
    </row>
    <row r="425" s="15" customFormat="1">
      <c r="A425" s="15"/>
      <c r="B425" s="272"/>
      <c r="C425" s="273"/>
      <c r="D425" s="251" t="s">
        <v>260</v>
      </c>
      <c r="E425" s="274" t="s">
        <v>1</v>
      </c>
      <c r="F425" s="275" t="s">
        <v>517</v>
      </c>
      <c r="G425" s="273"/>
      <c r="H425" s="274" t="s">
        <v>1</v>
      </c>
      <c r="I425" s="276"/>
      <c r="J425" s="273"/>
      <c r="K425" s="273"/>
      <c r="L425" s="277"/>
      <c r="M425" s="278"/>
      <c r="N425" s="279"/>
      <c r="O425" s="279"/>
      <c r="P425" s="279"/>
      <c r="Q425" s="279"/>
      <c r="R425" s="279"/>
      <c r="S425" s="279"/>
      <c r="T425" s="28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81" t="s">
        <v>260</v>
      </c>
      <c r="AU425" s="281" t="s">
        <v>93</v>
      </c>
      <c r="AV425" s="15" t="s">
        <v>91</v>
      </c>
      <c r="AW425" s="15" t="s">
        <v>40</v>
      </c>
      <c r="AX425" s="15" t="s">
        <v>84</v>
      </c>
      <c r="AY425" s="281" t="s">
        <v>251</v>
      </c>
    </row>
    <row r="426" s="13" customFormat="1">
      <c r="A426" s="13"/>
      <c r="B426" s="249"/>
      <c r="C426" s="250"/>
      <c r="D426" s="251" t="s">
        <v>260</v>
      </c>
      <c r="E426" s="252" t="s">
        <v>1</v>
      </c>
      <c r="F426" s="253" t="s">
        <v>512</v>
      </c>
      <c r="G426" s="250"/>
      <c r="H426" s="254">
        <v>64.906999999999996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260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251</v>
      </c>
    </row>
    <row r="427" s="13" customFormat="1">
      <c r="A427" s="13"/>
      <c r="B427" s="249"/>
      <c r="C427" s="250"/>
      <c r="D427" s="251" t="s">
        <v>260</v>
      </c>
      <c r="E427" s="252" t="s">
        <v>1</v>
      </c>
      <c r="F427" s="253" t="s">
        <v>513</v>
      </c>
      <c r="G427" s="250"/>
      <c r="H427" s="254">
        <v>24.292999999999999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260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251</v>
      </c>
    </row>
    <row r="428" s="13" customFormat="1">
      <c r="A428" s="13"/>
      <c r="B428" s="249"/>
      <c r="C428" s="250"/>
      <c r="D428" s="251" t="s">
        <v>260</v>
      </c>
      <c r="E428" s="252" t="s">
        <v>1</v>
      </c>
      <c r="F428" s="253" t="s">
        <v>514</v>
      </c>
      <c r="G428" s="250"/>
      <c r="H428" s="254">
        <v>109.434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260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251</v>
      </c>
    </row>
    <row r="429" s="13" customFormat="1">
      <c r="A429" s="13"/>
      <c r="B429" s="249"/>
      <c r="C429" s="250"/>
      <c r="D429" s="251" t="s">
        <v>260</v>
      </c>
      <c r="E429" s="252" t="s">
        <v>1</v>
      </c>
      <c r="F429" s="253" t="s">
        <v>515</v>
      </c>
      <c r="G429" s="250"/>
      <c r="H429" s="254">
        <v>6.8659999999999997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260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251</v>
      </c>
    </row>
    <row r="430" s="13" customFormat="1">
      <c r="A430" s="13"/>
      <c r="B430" s="249"/>
      <c r="C430" s="250"/>
      <c r="D430" s="251" t="s">
        <v>260</v>
      </c>
      <c r="E430" s="252" t="s">
        <v>1</v>
      </c>
      <c r="F430" s="253" t="s">
        <v>518</v>
      </c>
      <c r="G430" s="250"/>
      <c r="H430" s="254">
        <v>9.3070000000000004</v>
      </c>
      <c r="I430" s="255"/>
      <c r="J430" s="250"/>
      <c r="K430" s="250"/>
      <c r="L430" s="256"/>
      <c r="M430" s="257"/>
      <c r="N430" s="258"/>
      <c r="O430" s="258"/>
      <c r="P430" s="258"/>
      <c r="Q430" s="258"/>
      <c r="R430" s="258"/>
      <c r="S430" s="258"/>
      <c r="T430" s="25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0" t="s">
        <v>260</v>
      </c>
      <c r="AU430" s="260" t="s">
        <v>93</v>
      </c>
      <c r="AV430" s="13" t="s">
        <v>93</v>
      </c>
      <c r="AW430" s="13" t="s">
        <v>40</v>
      </c>
      <c r="AX430" s="13" t="s">
        <v>84</v>
      </c>
      <c r="AY430" s="260" t="s">
        <v>251</v>
      </c>
    </row>
    <row r="431" s="16" customFormat="1">
      <c r="A431" s="16"/>
      <c r="B431" s="283"/>
      <c r="C431" s="284"/>
      <c r="D431" s="251" t="s">
        <v>260</v>
      </c>
      <c r="E431" s="285" t="s">
        <v>1</v>
      </c>
      <c r="F431" s="286" t="s">
        <v>329</v>
      </c>
      <c r="G431" s="284"/>
      <c r="H431" s="287">
        <v>214.80699999999999</v>
      </c>
      <c r="I431" s="288"/>
      <c r="J431" s="284"/>
      <c r="K431" s="284"/>
      <c r="L431" s="289"/>
      <c r="M431" s="290"/>
      <c r="N431" s="291"/>
      <c r="O431" s="291"/>
      <c r="P431" s="291"/>
      <c r="Q431" s="291"/>
      <c r="R431" s="291"/>
      <c r="S431" s="291"/>
      <c r="T431" s="292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93" t="s">
        <v>260</v>
      </c>
      <c r="AU431" s="293" t="s">
        <v>93</v>
      </c>
      <c r="AV431" s="16" t="s">
        <v>273</v>
      </c>
      <c r="AW431" s="16" t="s">
        <v>40</v>
      </c>
      <c r="AX431" s="16" t="s">
        <v>84</v>
      </c>
      <c r="AY431" s="293" t="s">
        <v>251</v>
      </c>
    </row>
    <row r="432" s="15" customFormat="1">
      <c r="A432" s="15"/>
      <c r="B432" s="272"/>
      <c r="C432" s="273"/>
      <c r="D432" s="251" t="s">
        <v>260</v>
      </c>
      <c r="E432" s="274" t="s">
        <v>1</v>
      </c>
      <c r="F432" s="275" t="s">
        <v>519</v>
      </c>
      <c r="G432" s="273"/>
      <c r="H432" s="274" t="s">
        <v>1</v>
      </c>
      <c r="I432" s="276"/>
      <c r="J432" s="273"/>
      <c r="K432" s="273"/>
      <c r="L432" s="277"/>
      <c r="M432" s="278"/>
      <c r="N432" s="279"/>
      <c r="O432" s="279"/>
      <c r="P432" s="279"/>
      <c r="Q432" s="279"/>
      <c r="R432" s="279"/>
      <c r="S432" s="279"/>
      <c r="T432" s="280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1" t="s">
        <v>260</v>
      </c>
      <c r="AU432" s="281" t="s">
        <v>93</v>
      </c>
      <c r="AV432" s="15" t="s">
        <v>91</v>
      </c>
      <c r="AW432" s="15" t="s">
        <v>40</v>
      </c>
      <c r="AX432" s="15" t="s">
        <v>84</v>
      </c>
      <c r="AY432" s="281" t="s">
        <v>251</v>
      </c>
    </row>
    <row r="433" s="13" customFormat="1">
      <c r="A433" s="13"/>
      <c r="B433" s="249"/>
      <c r="C433" s="250"/>
      <c r="D433" s="251" t="s">
        <v>260</v>
      </c>
      <c r="E433" s="252" t="s">
        <v>1</v>
      </c>
      <c r="F433" s="253" t="s">
        <v>512</v>
      </c>
      <c r="G433" s="250"/>
      <c r="H433" s="254">
        <v>64.906999999999996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260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251</v>
      </c>
    </row>
    <row r="434" s="13" customFormat="1">
      <c r="A434" s="13"/>
      <c r="B434" s="249"/>
      <c r="C434" s="250"/>
      <c r="D434" s="251" t="s">
        <v>260</v>
      </c>
      <c r="E434" s="252" t="s">
        <v>1</v>
      </c>
      <c r="F434" s="253" t="s">
        <v>513</v>
      </c>
      <c r="G434" s="250"/>
      <c r="H434" s="254">
        <v>24.292999999999999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260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251</v>
      </c>
    </row>
    <row r="435" s="13" customFormat="1">
      <c r="A435" s="13"/>
      <c r="B435" s="249"/>
      <c r="C435" s="250"/>
      <c r="D435" s="251" t="s">
        <v>260</v>
      </c>
      <c r="E435" s="252" t="s">
        <v>1</v>
      </c>
      <c r="F435" s="253" t="s">
        <v>514</v>
      </c>
      <c r="G435" s="250"/>
      <c r="H435" s="254">
        <v>109.434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260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251</v>
      </c>
    </row>
    <row r="436" s="13" customFormat="1">
      <c r="A436" s="13"/>
      <c r="B436" s="249"/>
      <c r="C436" s="250"/>
      <c r="D436" s="251" t="s">
        <v>260</v>
      </c>
      <c r="E436" s="252" t="s">
        <v>1</v>
      </c>
      <c r="F436" s="253" t="s">
        <v>515</v>
      </c>
      <c r="G436" s="250"/>
      <c r="H436" s="254">
        <v>6.8659999999999997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260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251</v>
      </c>
    </row>
    <row r="437" s="13" customFormat="1">
      <c r="A437" s="13"/>
      <c r="B437" s="249"/>
      <c r="C437" s="250"/>
      <c r="D437" s="251" t="s">
        <v>260</v>
      </c>
      <c r="E437" s="252" t="s">
        <v>1</v>
      </c>
      <c r="F437" s="253" t="s">
        <v>518</v>
      </c>
      <c r="G437" s="250"/>
      <c r="H437" s="254">
        <v>9.3070000000000004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260</v>
      </c>
      <c r="AU437" s="260" t="s">
        <v>93</v>
      </c>
      <c r="AV437" s="13" t="s">
        <v>93</v>
      </c>
      <c r="AW437" s="13" t="s">
        <v>40</v>
      </c>
      <c r="AX437" s="13" t="s">
        <v>84</v>
      </c>
      <c r="AY437" s="260" t="s">
        <v>251</v>
      </c>
    </row>
    <row r="438" s="16" customFormat="1">
      <c r="A438" s="16"/>
      <c r="B438" s="283"/>
      <c r="C438" s="284"/>
      <c r="D438" s="251" t="s">
        <v>260</v>
      </c>
      <c r="E438" s="285" t="s">
        <v>1</v>
      </c>
      <c r="F438" s="286" t="s">
        <v>329</v>
      </c>
      <c r="G438" s="284"/>
      <c r="H438" s="287">
        <v>214.80699999999999</v>
      </c>
      <c r="I438" s="288"/>
      <c r="J438" s="284"/>
      <c r="K438" s="284"/>
      <c r="L438" s="289"/>
      <c r="M438" s="290"/>
      <c r="N438" s="291"/>
      <c r="O438" s="291"/>
      <c r="P438" s="291"/>
      <c r="Q438" s="291"/>
      <c r="R438" s="291"/>
      <c r="S438" s="291"/>
      <c r="T438" s="292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3" t="s">
        <v>260</v>
      </c>
      <c r="AU438" s="293" t="s">
        <v>93</v>
      </c>
      <c r="AV438" s="16" t="s">
        <v>273</v>
      </c>
      <c r="AW438" s="16" t="s">
        <v>40</v>
      </c>
      <c r="AX438" s="16" t="s">
        <v>84</v>
      </c>
      <c r="AY438" s="293" t="s">
        <v>251</v>
      </c>
    </row>
    <row r="439" s="15" customFormat="1">
      <c r="A439" s="15"/>
      <c r="B439" s="272"/>
      <c r="C439" s="273"/>
      <c r="D439" s="251" t="s">
        <v>260</v>
      </c>
      <c r="E439" s="274" t="s">
        <v>1</v>
      </c>
      <c r="F439" s="275" t="s">
        <v>520</v>
      </c>
      <c r="G439" s="273"/>
      <c r="H439" s="274" t="s">
        <v>1</v>
      </c>
      <c r="I439" s="276"/>
      <c r="J439" s="273"/>
      <c r="K439" s="273"/>
      <c r="L439" s="277"/>
      <c r="M439" s="278"/>
      <c r="N439" s="279"/>
      <c r="O439" s="279"/>
      <c r="P439" s="279"/>
      <c r="Q439" s="279"/>
      <c r="R439" s="279"/>
      <c r="S439" s="279"/>
      <c r="T439" s="280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1" t="s">
        <v>260</v>
      </c>
      <c r="AU439" s="281" t="s">
        <v>93</v>
      </c>
      <c r="AV439" s="15" t="s">
        <v>91</v>
      </c>
      <c r="AW439" s="15" t="s">
        <v>40</v>
      </c>
      <c r="AX439" s="15" t="s">
        <v>84</v>
      </c>
      <c r="AY439" s="281" t="s">
        <v>251</v>
      </c>
    </row>
    <row r="440" s="13" customFormat="1">
      <c r="A440" s="13"/>
      <c r="B440" s="249"/>
      <c r="C440" s="250"/>
      <c r="D440" s="251" t="s">
        <v>260</v>
      </c>
      <c r="E440" s="252" t="s">
        <v>1</v>
      </c>
      <c r="F440" s="253" t="s">
        <v>512</v>
      </c>
      <c r="G440" s="250"/>
      <c r="H440" s="254">
        <v>64.906999999999996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260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251</v>
      </c>
    </row>
    <row r="441" s="13" customFormat="1">
      <c r="A441" s="13"/>
      <c r="B441" s="249"/>
      <c r="C441" s="250"/>
      <c r="D441" s="251" t="s">
        <v>260</v>
      </c>
      <c r="E441" s="252" t="s">
        <v>1</v>
      </c>
      <c r="F441" s="253" t="s">
        <v>513</v>
      </c>
      <c r="G441" s="250"/>
      <c r="H441" s="254">
        <v>24.292999999999999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260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251</v>
      </c>
    </row>
    <row r="442" s="13" customFormat="1">
      <c r="A442" s="13"/>
      <c r="B442" s="249"/>
      <c r="C442" s="250"/>
      <c r="D442" s="251" t="s">
        <v>260</v>
      </c>
      <c r="E442" s="252" t="s">
        <v>1</v>
      </c>
      <c r="F442" s="253" t="s">
        <v>514</v>
      </c>
      <c r="G442" s="250"/>
      <c r="H442" s="254">
        <v>109.434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260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251</v>
      </c>
    </row>
    <row r="443" s="13" customFormat="1">
      <c r="A443" s="13"/>
      <c r="B443" s="249"/>
      <c r="C443" s="250"/>
      <c r="D443" s="251" t="s">
        <v>260</v>
      </c>
      <c r="E443" s="252" t="s">
        <v>1</v>
      </c>
      <c r="F443" s="253" t="s">
        <v>515</v>
      </c>
      <c r="G443" s="250"/>
      <c r="H443" s="254">
        <v>6.8659999999999997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260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251</v>
      </c>
    </row>
    <row r="444" s="13" customFormat="1">
      <c r="A444" s="13"/>
      <c r="B444" s="249"/>
      <c r="C444" s="250"/>
      <c r="D444" s="251" t="s">
        <v>260</v>
      </c>
      <c r="E444" s="252" t="s">
        <v>1</v>
      </c>
      <c r="F444" s="253" t="s">
        <v>518</v>
      </c>
      <c r="G444" s="250"/>
      <c r="H444" s="254">
        <v>9.3070000000000004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260</v>
      </c>
      <c r="AU444" s="260" t="s">
        <v>93</v>
      </c>
      <c r="AV444" s="13" t="s">
        <v>93</v>
      </c>
      <c r="AW444" s="13" t="s">
        <v>40</v>
      </c>
      <c r="AX444" s="13" t="s">
        <v>84</v>
      </c>
      <c r="AY444" s="260" t="s">
        <v>251</v>
      </c>
    </row>
    <row r="445" s="16" customFormat="1">
      <c r="A445" s="16"/>
      <c r="B445" s="283"/>
      <c r="C445" s="284"/>
      <c r="D445" s="251" t="s">
        <v>260</v>
      </c>
      <c r="E445" s="285" t="s">
        <v>1</v>
      </c>
      <c r="F445" s="286" t="s">
        <v>329</v>
      </c>
      <c r="G445" s="284"/>
      <c r="H445" s="287">
        <v>214.80699999999999</v>
      </c>
      <c r="I445" s="288"/>
      <c r="J445" s="284"/>
      <c r="K445" s="284"/>
      <c r="L445" s="289"/>
      <c r="M445" s="290"/>
      <c r="N445" s="291"/>
      <c r="O445" s="291"/>
      <c r="P445" s="291"/>
      <c r="Q445" s="291"/>
      <c r="R445" s="291"/>
      <c r="S445" s="291"/>
      <c r="T445" s="292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93" t="s">
        <v>260</v>
      </c>
      <c r="AU445" s="293" t="s">
        <v>93</v>
      </c>
      <c r="AV445" s="16" t="s">
        <v>273</v>
      </c>
      <c r="AW445" s="16" t="s">
        <v>40</v>
      </c>
      <c r="AX445" s="16" t="s">
        <v>84</v>
      </c>
      <c r="AY445" s="293" t="s">
        <v>251</v>
      </c>
    </row>
    <row r="446" s="13" customFormat="1">
      <c r="A446" s="13"/>
      <c r="B446" s="249"/>
      <c r="C446" s="250"/>
      <c r="D446" s="251" t="s">
        <v>260</v>
      </c>
      <c r="E446" s="252" t="s">
        <v>1</v>
      </c>
      <c r="F446" s="253" t="s">
        <v>521</v>
      </c>
      <c r="G446" s="250"/>
      <c r="H446" s="254">
        <v>24.219000000000001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260</v>
      </c>
      <c r="AU446" s="260" t="s">
        <v>93</v>
      </c>
      <c r="AV446" s="13" t="s">
        <v>93</v>
      </c>
      <c r="AW446" s="13" t="s">
        <v>40</v>
      </c>
      <c r="AX446" s="13" t="s">
        <v>84</v>
      </c>
      <c r="AY446" s="260" t="s">
        <v>251</v>
      </c>
    </row>
    <row r="447" s="14" customFormat="1">
      <c r="A447" s="14"/>
      <c r="B447" s="261"/>
      <c r="C447" s="262"/>
      <c r="D447" s="251" t="s">
        <v>260</v>
      </c>
      <c r="E447" s="263" t="s">
        <v>1</v>
      </c>
      <c r="F447" s="264" t="s">
        <v>262</v>
      </c>
      <c r="G447" s="262"/>
      <c r="H447" s="265">
        <v>1476.0250000000001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1" t="s">
        <v>260</v>
      </c>
      <c r="AU447" s="271" t="s">
        <v>93</v>
      </c>
      <c r="AV447" s="14" t="s">
        <v>257</v>
      </c>
      <c r="AW447" s="14" t="s">
        <v>40</v>
      </c>
      <c r="AX447" s="14" t="s">
        <v>91</v>
      </c>
      <c r="AY447" s="271" t="s">
        <v>251</v>
      </c>
    </row>
    <row r="448" s="2" customFormat="1" ht="24.15" customHeight="1">
      <c r="A448" s="41"/>
      <c r="B448" s="42"/>
      <c r="C448" s="230" t="s">
        <v>522</v>
      </c>
      <c r="D448" s="230" t="s">
        <v>253</v>
      </c>
      <c r="E448" s="231" t="s">
        <v>523</v>
      </c>
      <c r="F448" s="232" t="s">
        <v>524</v>
      </c>
      <c r="G448" s="233" t="s">
        <v>389</v>
      </c>
      <c r="H448" s="234">
        <v>11032.948</v>
      </c>
      <c r="I448" s="235"/>
      <c r="J448" s="236">
        <f>ROUND(I448*H448,2)</f>
        <v>0</v>
      </c>
      <c r="K448" s="237"/>
      <c r="L448" s="47"/>
      <c r="M448" s="238" t="s">
        <v>1</v>
      </c>
      <c r="N448" s="239" t="s">
        <v>49</v>
      </c>
      <c r="O448" s="94"/>
      <c r="P448" s="240">
        <f>O448*H448</f>
        <v>0</v>
      </c>
      <c r="Q448" s="240">
        <v>0.0027469</v>
      </c>
      <c r="R448" s="240">
        <f>Q448*H448</f>
        <v>30.306404861200001</v>
      </c>
      <c r="S448" s="240">
        <v>0</v>
      </c>
      <c r="T448" s="24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42" t="s">
        <v>257</v>
      </c>
      <c r="AT448" s="242" t="s">
        <v>253</v>
      </c>
      <c r="AU448" s="242" t="s">
        <v>93</v>
      </c>
      <c r="AY448" s="19" t="s">
        <v>251</v>
      </c>
      <c r="BE448" s="243">
        <f>IF(N448="základní",J448,0)</f>
        <v>0</v>
      </c>
      <c r="BF448" s="243">
        <f>IF(N448="snížená",J448,0)</f>
        <v>0</v>
      </c>
      <c r="BG448" s="243">
        <f>IF(N448="zákl. přenesená",J448,0)</f>
        <v>0</v>
      </c>
      <c r="BH448" s="243">
        <f>IF(N448="sníž. přenesená",J448,0)</f>
        <v>0</v>
      </c>
      <c r="BI448" s="243">
        <f>IF(N448="nulová",J448,0)</f>
        <v>0</v>
      </c>
      <c r="BJ448" s="19" t="s">
        <v>91</v>
      </c>
      <c r="BK448" s="243">
        <f>ROUND(I448*H448,2)</f>
        <v>0</v>
      </c>
      <c r="BL448" s="19" t="s">
        <v>257</v>
      </c>
      <c r="BM448" s="242" t="s">
        <v>525</v>
      </c>
    </row>
    <row r="449" s="2" customFormat="1">
      <c r="A449" s="41"/>
      <c r="B449" s="42"/>
      <c r="C449" s="43"/>
      <c r="D449" s="244" t="s">
        <v>258</v>
      </c>
      <c r="E449" s="43"/>
      <c r="F449" s="245" t="s">
        <v>526</v>
      </c>
      <c r="G449" s="43"/>
      <c r="H449" s="43"/>
      <c r="I449" s="246"/>
      <c r="J449" s="43"/>
      <c r="K449" s="43"/>
      <c r="L449" s="47"/>
      <c r="M449" s="247"/>
      <c r="N449" s="248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9" t="s">
        <v>258</v>
      </c>
      <c r="AU449" s="19" t="s">
        <v>93</v>
      </c>
    </row>
    <row r="450" s="15" customFormat="1">
      <c r="A450" s="15"/>
      <c r="B450" s="272"/>
      <c r="C450" s="273"/>
      <c r="D450" s="251" t="s">
        <v>260</v>
      </c>
      <c r="E450" s="274" t="s">
        <v>1</v>
      </c>
      <c r="F450" s="275" t="s">
        <v>499</v>
      </c>
      <c r="G450" s="273"/>
      <c r="H450" s="274" t="s">
        <v>1</v>
      </c>
      <c r="I450" s="276"/>
      <c r="J450" s="273"/>
      <c r="K450" s="273"/>
      <c r="L450" s="277"/>
      <c r="M450" s="278"/>
      <c r="N450" s="279"/>
      <c r="O450" s="279"/>
      <c r="P450" s="279"/>
      <c r="Q450" s="279"/>
      <c r="R450" s="279"/>
      <c r="S450" s="279"/>
      <c r="T450" s="28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1" t="s">
        <v>260</v>
      </c>
      <c r="AU450" s="281" t="s">
        <v>93</v>
      </c>
      <c r="AV450" s="15" t="s">
        <v>91</v>
      </c>
      <c r="AW450" s="15" t="s">
        <v>40</v>
      </c>
      <c r="AX450" s="15" t="s">
        <v>84</v>
      </c>
      <c r="AY450" s="281" t="s">
        <v>251</v>
      </c>
    </row>
    <row r="451" s="13" customFormat="1">
      <c r="A451" s="13"/>
      <c r="B451" s="249"/>
      <c r="C451" s="250"/>
      <c r="D451" s="251" t="s">
        <v>260</v>
      </c>
      <c r="E451" s="252" t="s">
        <v>1</v>
      </c>
      <c r="F451" s="253" t="s">
        <v>527</v>
      </c>
      <c r="G451" s="250"/>
      <c r="H451" s="254">
        <v>752.55799999999999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260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251</v>
      </c>
    </row>
    <row r="452" s="13" customFormat="1">
      <c r="A452" s="13"/>
      <c r="B452" s="249"/>
      <c r="C452" s="250"/>
      <c r="D452" s="251" t="s">
        <v>260</v>
      </c>
      <c r="E452" s="252" t="s">
        <v>1</v>
      </c>
      <c r="F452" s="253" t="s">
        <v>528</v>
      </c>
      <c r="G452" s="250"/>
      <c r="H452" s="254">
        <v>811.92499999999995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260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251</v>
      </c>
    </row>
    <row r="453" s="13" customFormat="1">
      <c r="A453" s="13"/>
      <c r="B453" s="249"/>
      <c r="C453" s="250"/>
      <c r="D453" s="251" t="s">
        <v>260</v>
      </c>
      <c r="E453" s="252" t="s">
        <v>1</v>
      </c>
      <c r="F453" s="253" t="s">
        <v>529</v>
      </c>
      <c r="G453" s="250"/>
      <c r="H453" s="254">
        <v>26.026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260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251</v>
      </c>
    </row>
    <row r="454" s="13" customFormat="1">
      <c r="A454" s="13"/>
      <c r="B454" s="249"/>
      <c r="C454" s="250"/>
      <c r="D454" s="251" t="s">
        <v>260</v>
      </c>
      <c r="E454" s="252" t="s">
        <v>1</v>
      </c>
      <c r="F454" s="253" t="s">
        <v>530</v>
      </c>
      <c r="G454" s="250"/>
      <c r="H454" s="254">
        <v>559.17600000000004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260</v>
      </c>
      <c r="AU454" s="260" t="s">
        <v>93</v>
      </c>
      <c r="AV454" s="13" t="s">
        <v>93</v>
      </c>
      <c r="AW454" s="13" t="s">
        <v>40</v>
      </c>
      <c r="AX454" s="13" t="s">
        <v>84</v>
      </c>
      <c r="AY454" s="260" t="s">
        <v>251</v>
      </c>
    </row>
    <row r="455" s="16" customFormat="1">
      <c r="A455" s="16"/>
      <c r="B455" s="283"/>
      <c r="C455" s="284"/>
      <c r="D455" s="251" t="s">
        <v>260</v>
      </c>
      <c r="E455" s="285" t="s">
        <v>1</v>
      </c>
      <c r="F455" s="286" t="s">
        <v>329</v>
      </c>
      <c r="G455" s="284"/>
      <c r="H455" s="287">
        <v>2149.6849999999999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93" t="s">
        <v>260</v>
      </c>
      <c r="AU455" s="293" t="s">
        <v>93</v>
      </c>
      <c r="AV455" s="16" t="s">
        <v>273</v>
      </c>
      <c r="AW455" s="16" t="s">
        <v>40</v>
      </c>
      <c r="AX455" s="16" t="s">
        <v>84</v>
      </c>
      <c r="AY455" s="293" t="s">
        <v>251</v>
      </c>
    </row>
    <row r="456" s="15" customFormat="1">
      <c r="A456" s="15"/>
      <c r="B456" s="272"/>
      <c r="C456" s="273"/>
      <c r="D456" s="251" t="s">
        <v>260</v>
      </c>
      <c r="E456" s="274" t="s">
        <v>1</v>
      </c>
      <c r="F456" s="275" t="s">
        <v>505</v>
      </c>
      <c r="G456" s="273"/>
      <c r="H456" s="274" t="s">
        <v>1</v>
      </c>
      <c r="I456" s="276"/>
      <c r="J456" s="273"/>
      <c r="K456" s="273"/>
      <c r="L456" s="277"/>
      <c r="M456" s="278"/>
      <c r="N456" s="279"/>
      <c r="O456" s="279"/>
      <c r="P456" s="279"/>
      <c r="Q456" s="279"/>
      <c r="R456" s="279"/>
      <c r="S456" s="279"/>
      <c r="T456" s="280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1" t="s">
        <v>260</v>
      </c>
      <c r="AU456" s="281" t="s">
        <v>93</v>
      </c>
      <c r="AV456" s="15" t="s">
        <v>91</v>
      </c>
      <c r="AW456" s="15" t="s">
        <v>40</v>
      </c>
      <c r="AX456" s="15" t="s">
        <v>84</v>
      </c>
      <c r="AY456" s="281" t="s">
        <v>251</v>
      </c>
    </row>
    <row r="457" s="13" customFormat="1">
      <c r="A457" s="13"/>
      <c r="B457" s="249"/>
      <c r="C457" s="250"/>
      <c r="D457" s="251" t="s">
        <v>260</v>
      </c>
      <c r="E457" s="252" t="s">
        <v>1</v>
      </c>
      <c r="F457" s="253" t="s">
        <v>531</v>
      </c>
      <c r="G457" s="250"/>
      <c r="H457" s="254">
        <v>541.00199999999995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260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251</v>
      </c>
    </row>
    <row r="458" s="13" customFormat="1">
      <c r="A458" s="13"/>
      <c r="B458" s="249"/>
      <c r="C458" s="250"/>
      <c r="D458" s="251" t="s">
        <v>260</v>
      </c>
      <c r="E458" s="252" t="s">
        <v>1</v>
      </c>
      <c r="F458" s="253" t="s">
        <v>532</v>
      </c>
      <c r="G458" s="250"/>
      <c r="H458" s="254">
        <v>210.64500000000001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260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251</v>
      </c>
    </row>
    <row r="459" s="13" customFormat="1">
      <c r="A459" s="13"/>
      <c r="B459" s="249"/>
      <c r="C459" s="250"/>
      <c r="D459" s="251" t="s">
        <v>260</v>
      </c>
      <c r="E459" s="252" t="s">
        <v>1</v>
      </c>
      <c r="F459" s="253" t="s">
        <v>533</v>
      </c>
      <c r="G459" s="250"/>
      <c r="H459" s="254">
        <v>907.649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260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251</v>
      </c>
    </row>
    <row r="460" s="13" customFormat="1">
      <c r="A460" s="13"/>
      <c r="B460" s="249"/>
      <c r="C460" s="250"/>
      <c r="D460" s="251" t="s">
        <v>260</v>
      </c>
      <c r="E460" s="252" t="s">
        <v>1</v>
      </c>
      <c r="F460" s="253" t="s">
        <v>534</v>
      </c>
      <c r="G460" s="250"/>
      <c r="H460" s="254">
        <v>48.142000000000003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260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251</v>
      </c>
    </row>
    <row r="461" s="13" customFormat="1">
      <c r="A461" s="13"/>
      <c r="B461" s="249"/>
      <c r="C461" s="250"/>
      <c r="D461" s="251" t="s">
        <v>260</v>
      </c>
      <c r="E461" s="252" t="s">
        <v>1</v>
      </c>
      <c r="F461" s="253" t="s">
        <v>535</v>
      </c>
      <c r="G461" s="250"/>
      <c r="H461" s="254">
        <v>77.146000000000001</v>
      </c>
      <c r="I461" s="255"/>
      <c r="J461" s="250"/>
      <c r="K461" s="250"/>
      <c r="L461" s="256"/>
      <c r="M461" s="257"/>
      <c r="N461" s="258"/>
      <c r="O461" s="258"/>
      <c r="P461" s="258"/>
      <c r="Q461" s="258"/>
      <c r="R461" s="258"/>
      <c r="S461" s="258"/>
      <c r="T461" s="25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0" t="s">
        <v>260</v>
      </c>
      <c r="AU461" s="260" t="s">
        <v>93</v>
      </c>
      <c r="AV461" s="13" t="s">
        <v>93</v>
      </c>
      <c r="AW461" s="13" t="s">
        <v>40</v>
      </c>
      <c r="AX461" s="13" t="s">
        <v>84</v>
      </c>
      <c r="AY461" s="260" t="s">
        <v>251</v>
      </c>
    </row>
    <row r="462" s="15" customFormat="1">
      <c r="A462" s="15"/>
      <c r="B462" s="272"/>
      <c r="C462" s="273"/>
      <c r="D462" s="251" t="s">
        <v>260</v>
      </c>
      <c r="E462" s="274" t="s">
        <v>1</v>
      </c>
      <c r="F462" s="275" t="s">
        <v>511</v>
      </c>
      <c r="G462" s="273"/>
      <c r="H462" s="274" t="s">
        <v>1</v>
      </c>
      <c r="I462" s="276"/>
      <c r="J462" s="273"/>
      <c r="K462" s="273"/>
      <c r="L462" s="277"/>
      <c r="M462" s="278"/>
      <c r="N462" s="279"/>
      <c r="O462" s="279"/>
      <c r="P462" s="279"/>
      <c r="Q462" s="279"/>
      <c r="R462" s="279"/>
      <c r="S462" s="279"/>
      <c r="T462" s="280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1" t="s">
        <v>260</v>
      </c>
      <c r="AU462" s="281" t="s">
        <v>93</v>
      </c>
      <c r="AV462" s="15" t="s">
        <v>91</v>
      </c>
      <c r="AW462" s="15" t="s">
        <v>40</v>
      </c>
      <c r="AX462" s="15" t="s">
        <v>84</v>
      </c>
      <c r="AY462" s="281" t="s">
        <v>251</v>
      </c>
    </row>
    <row r="463" s="13" customFormat="1">
      <c r="A463" s="13"/>
      <c r="B463" s="249"/>
      <c r="C463" s="250"/>
      <c r="D463" s="251" t="s">
        <v>260</v>
      </c>
      <c r="E463" s="252" t="s">
        <v>1</v>
      </c>
      <c r="F463" s="253" t="s">
        <v>536</v>
      </c>
      <c r="G463" s="250"/>
      <c r="H463" s="254">
        <v>519.25400000000002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260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251</v>
      </c>
    </row>
    <row r="464" s="13" customFormat="1">
      <c r="A464" s="13"/>
      <c r="B464" s="249"/>
      <c r="C464" s="250"/>
      <c r="D464" s="251" t="s">
        <v>260</v>
      </c>
      <c r="E464" s="252" t="s">
        <v>1</v>
      </c>
      <c r="F464" s="253" t="s">
        <v>537</v>
      </c>
      <c r="G464" s="250"/>
      <c r="H464" s="254">
        <v>194.346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260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251</v>
      </c>
    </row>
    <row r="465" s="13" customFormat="1">
      <c r="A465" s="13"/>
      <c r="B465" s="249"/>
      <c r="C465" s="250"/>
      <c r="D465" s="251" t="s">
        <v>260</v>
      </c>
      <c r="E465" s="252" t="s">
        <v>1</v>
      </c>
      <c r="F465" s="253" t="s">
        <v>538</v>
      </c>
      <c r="G465" s="250"/>
      <c r="H465" s="254">
        <v>875.47000000000003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260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251</v>
      </c>
    </row>
    <row r="466" s="13" customFormat="1">
      <c r="A466" s="13"/>
      <c r="B466" s="249"/>
      <c r="C466" s="250"/>
      <c r="D466" s="251" t="s">
        <v>260</v>
      </c>
      <c r="E466" s="252" t="s">
        <v>1</v>
      </c>
      <c r="F466" s="253" t="s">
        <v>539</v>
      </c>
      <c r="G466" s="250"/>
      <c r="H466" s="254">
        <v>62.704000000000001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260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251</v>
      </c>
    </row>
    <row r="467" s="13" customFormat="1">
      <c r="A467" s="13"/>
      <c r="B467" s="249"/>
      <c r="C467" s="250"/>
      <c r="D467" s="251" t="s">
        <v>260</v>
      </c>
      <c r="E467" s="252" t="s">
        <v>1</v>
      </c>
      <c r="F467" s="253" t="s">
        <v>540</v>
      </c>
      <c r="G467" s="250"/>
      <c r="H467" s="254">
        <v>74.457999999999998</v>
      </c>
      <c r="I467" s="255"/>
      <c r="J467" s="250"/>
      <c r="K467" s="250"/>
      <c r="L467" s="256"/>
      <c r="M467" s="257"/>
      <c r="N467" s="258"/>
      <c r="O467" s="258"/>
      <c r="P467" s="258"/>
      <c r="Q467" s="258"/>
      <c r="R467" s="258"/>
      <c r="S467" s="258"/>
      <c r="T467" s="25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0" t="s">
        <v>260</v>
      </c>
      <c r="AU467" s="260" t="s">
        <v>93</v>
      </c>
      <c r="AV467" s="13" t="s">
        <v>93</v>
      </c>
      <c r="AW467" s="13" t="s">
        <v>40</v>
      </c>
      <c r="AX467" s="13" t="s">
        <v>84</v>
      </c>
      <c r="AY467" s="260" t="s">
        <v>251</v>
      </c>
    </row>
    <row r="468" s="15" customFormat="1">
      <c r="A468" s="15"/>
      <c r="B468" s="272"/>
      <c r="C468" s="273"/>
      <c r="D468" s="251" t="s">
        <v>260</v>
      </c>
      <c r="E468" s="274" t="s">
        <v>1</v>
      </c>
      <c r="F468" s="275" t="s">
        <v>517</v>
      </c>
      <c r="G468" s="273"/>
      <c r="H468" s="274" t="s">
        <v>1</v>
      </c>
      <c r="I468" s="276"/>
      <c r="J468" s="273"/>
      <c r="K468" s="273"/>
      <c r="L468" s="277"/>
      <c r="M468" s="278"/>
      <c r="N468" s="279"/>
      <c r="O468" s="279"/>
      <c r="P468" s="279"/>
      <c r="Q468" s="279"/>
      <c r="R468" s="279"/>
      <c r="S468" s="279"/>
      <c r="T468" s="280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1" t="s">
        <v>260</v>
      </c>
      <c r="AU468" s="281" t="s">
        <v>93</v>
      </c>
      <c r="AV468" s="15" t="s">
        <v>91</v>
      </c>
      <c r="AW468" s="15" t="s">
        <v>40</v>
      </c>
      <c r="AX468" s="15" t="s">
        <v>84</v>
      </c>
      <c r="AY468" s="281" t="s">
        <v>251</v>
      </c>
    </row>
    <row r="469" s="13" customFormat="1">
      <c r="A469" s="13"/>
      <c r="B469" s="249"/>
      <c r="C469" s="250"/>
      <c r="D469" s="251" t="s">
        <v>260</v>
      </c>
      <c r="E469" s="252" t="s">
        <v>1</v>
      </c>
      <c r="F469" s="253" t="s">
        <v>536</v>
      </c>
      <c r="G469" s="250"/>
      <c r="H469" s="254">
        <v>519.25400000000002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260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251</v>
      </c>
    </row>
    <row r="470" s="13" customFormat="1">
      <c r="A470" s="13"/>
      <c r="B470" s="249"/>
      <c r="C470" s="250"/>
      <c r="D470" s="251" t="s">
        <v>260</v>
      </c>
      <c r="E470" s="252" t="s">
        <v>1</v>
      </c>
      <c r="F470" s="253" t="s">
        <v>537</v>
      </c>
      <c r="G470" s="250"/>
      <c r="H470" s="254">
        <v>194.346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260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251</v>
      </c>
    </row>
    <row r="471" s="13" customFormat="1">
      <c r="A471" s="13"/>
      <c r="B471" s="249"/>
      <c r="C471" s="250"/>
      <c r="D471" s="251" t="s">
        <v>260</v>
      </c>
      <c r="E471" s="252" t="s">
        <v>1</v>
      </c>
      <c r="F471" s="253" t="s">
        <v>538</v>
      </c>
      <c r="G471" s="250"/>
      <c r="H471" s="254">
        <v>875.47000000000003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260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251</v>
      </c>
    </row>
    <row r="472" s="13" customFormat="1">
      <c r="A472" s="13"/>
      <c r="B472" s="249"/>
      <c r="C472" s="250"/>
      <c r="D472" s="251" t="s">
        <v>260</v>
      </c>
      <c r="E472" s="252" t="s">
        <v>1</v>
      </c>
      <c r="F472" s="253" t="s">
        <v>539</v>
      </c>
      <c r="G472" s="250"/>
      <c r="H472" s="254">
        <v>62.704000000000001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260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251</v>
      </c>
    </row>
    <row r="473" s="13" customFormat="1">
      <c r="A473" s="13"/>
      <c r="B473" s="249"/>
      <c r="C473" s="250"/>
      <c r="D473" s="251" t="s">
        <v>260</v>
      </c>
      <c r="E473" s="252" t="s">
        <v>1</v>
      </c>
      <c r="F473" s="253" t="s">
        <v>540</v>
      </c>
      <c r="G473" s="250"/>
      <c r="H473" s="254">
        <v>74.457999999999998</v>
      </c>
      <c r="I473" s="255"/>
      <c r="J473" s="250"/>
      <c r="K473" s="250"/>
      <c r="L473" s="256"/>
      <c r="M473" s="257"/>
      <c r="N473" s="258"/>
      <c r="O473" s="258"/>
      <c r="P473" s="258"/>
      <c r="Q473" s="258"/>
      <c r="R473" s="258"/>
      <c r="S473" s="258"/>
      <c r="T473" s="25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0" t="s">
        <v>260</v>
      </c>
      <c r="AU473" s="260" t="s">
        <v>93</v>
      </c>
      <c r="AV473" s="13" t="s">
        <v>93</v>
      </c>
      <c r="AW473" s="13" t="s">
        <v>40</v>
      </c>
      <c r="AX473" s="13" t="s">
        <v>84</v>
      </c>
      <c r="AY473" s="260" t="s">
        <v>251</v>
      </c>
    </row>
    <row r="474" s="15" customFormat="1">
      <c r="A474" s="15"/>
      <c r="B474" s="272"/>
      <c r="C474" s="273"/>
      <c r="D474" s="251" t="s">
        <v>260</v>
      </c>
      <c r="E474" s="274" t="s">
        <v>1</v>
      </c>
      <c r="F474" s="275" t="s">
        <v>519</v>
      </c>
      <c r="G474" s="273"/>
      <c r="H474" s="274" t="s">
        <v>1</v>
      </c>
      <c r="I474" s="276"/>
      <c r="J474" s="273"/>
      <c r="K474" s="273"/>
      <c r="L474" s="277"/>
      <c r="M474" s="278"/>
      <c r="N474" s="279"/>
      <c r="O474" s="279"/>
      <c r="P474" s="279"/>
      <c r="Q474" s="279"/>
      <c r="R474" s="279"/>
      <c r="S474" s="279"/>
      <c r="T474" s="280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81" t="s">
        <v>260</v>
      </c>
      <c r="AU474" s="281" t="s">
        <v>93</v>
      </c>
      <c r="AV474" s="15" t="s">
        <v>91</v>
      </c>
      <c r="AW474" s="15" t="s">
        <v>40</v>
      </c>
      <c r="AX474" s="15" t="s">
        <v>84</v>
      </c>
      <c r="AY474" s="281" t="s">
        <v>251</v>
      </c>
    </row>
    <row r="475" s="13" customFormat="1">
      <c r="A475" s="13"/>
      <c r="B475" s="249"/>
      <c r="C475" s="250"/>
      <c r="D475" s="251" t="s">
        <v>260</v>
      </c>
      <c r="E475" s="252" t="s">
        <v>1</v>
      </c>
      <c r="F475" s="253" t="s">
        <v>536</v>
      </c>
      <c r="G475" s="250"/>
      <c r="H475" s="254">
        <v>519.25400000000002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260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251</v>
      </c>
    </row>
    <row r="476" s="13" customFormat="1">
      <c r="A476" s="13"/>
      <c r="B476" s="249"/>
      <c r="C476" s="250"/>
      <c r="D476" s="251" t="s">
        <v>260</v>
      </c>
      <c r="E476" s="252" t="s">
        <v>1</v>
      </c>
      <c r="F476" s="253" t="s">
        <v>537</v>
      </c>
      <c r="G476" s="250"/>
      <c r="H476" s="254">
        <v>194.346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260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251</v>
      </c>
    </row>
    <row r="477" s="13" customFormat="1">
      <c r="A477" s="13"/>
      <c r="B477" s="249"/>
      <c r="C477" s="250"/>
      <c r="D477" s="251" t="s">
        <v>260</v>
      </c>
      <c r="E477" s="252" t="s">
        <v>1</v>
      </c>
      <c r="F477" s="253" t="s">
        <v>538</v>
      </c>
      <c r="G477" s="250"/>
      <c r="H477" s="254">
        <v>875.47000000000003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260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251</v>
      </c>
    </row>
    <row r="478" s="13" customFormat="1">
      <c r="A478" s="13"/>
      <c r="B478" s="249"/>
      <c r="C478" s="250"/>
      <c r="D478" s="251" t="s">
        <v>260</v>
      </c>
      <c r="E478" s="252" t="s">
        <v>1</v>
      </c>
      <c r="F478" s="253" t="s">
        <v>539</v>
      </c>
      <c r="G478" s="250"/>
      <c r="H478" s="254">
        <v>62.704000000000001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260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251</v>
      </c>
    </row>
    <row r="479" s="13" customFormat="1">
      <c r="A479" s="13"/>
      <c r="B479" s="249"/>
      <c r="C479" s="250"/>
      <c r="D479" s="251" t="s">
        <v>260</v>
      </c>
      <c r="E479" s="252" t="s">
        <v>1</v>
      </c>
      <c r="F479" s="253" t="s">
        <v>540</v>
      </c>
      <c r="G479" s="250"/>
      <c r="H479" s="254">
        <v>74.457999999999998</v>
      </c>
      <c r="I479" s="255"/>
      <c r="J479" s="250"/>
      <c r="K479" s="250"/>
      <c r="L479" s="256"/>
      <c r="M479" s="257"/>
      <c r="N479" s="258"/>
      <c r="O479" s="258"/>
      <c r="P479" s="258"/>
      <c r="Q479" s="258"/>
      <c r="R479" s="258"/>
      <c r="S479" s="258"/>
      <c r="T479" s="25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0" t="s">
        <v>260</v>
      </c>
      <c r="AU479" s="260" t="s">
        <v>93</v>
      </c>
      <c r="AV479" s="13" t="s">
        <v>93</v>
      </c>
      <c r="AW479" s="13" t="s">
        <v>40</v>
      </c>
      <c r="AX479" s="13" t="s">
        <v>84</v>
      </c>
      <c r="AY479" s="260" t="s">
        <v>251</v>
      </c>
    </row>
    <row r="480" s="15" customFormat="1">
      <c r="A480" s="15"/>
      <c r="B480" s="272"/>
      <c r="C480" s="273"/>
      <c r="D480" s="251" t="s">
        <v>260</v>
      </c>
      <c r="E480" s="274" t="s">
        <v>1</v>
      </c>
      <c r="F480" s="275" t="s">
        <v>520</v>
      </c>
      <c r="G480" s="273"/>
      <c r="H480" s="274" t="s">
        <v>1</v>
      </c>
      <c r="I480" s="276"/>
      <c r="J480" s="273"/>
      <c r="K480" s="273"/>
      <c r="L480" s="277"/>
      <c r="M480" s="278"/>
      <c r="N480" s="279"/>
      <c r="O480" s="279"/>
      <c r="P480" s="279"/>
      <c r="Q480" s="279"/>
      <c r="R480" s="279"/>
      <c r="S480" s="279"/>
      <c r="T480" s="28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81" t="s">
        <v>260</v>
      </c>
      <c r="AU480" s="281" t="s">
        <v>93</v>
      </c>
      <c r="AV480" s="15" t="s">
        <v>91</v>
      </c>
      <c r="AW480" s="15" t="s">
        <v>40</v>
      </c>
      <c r="AX480" s="15" t="s">
        <v>84</v>
      </c>
      <c r="AY480" s="281" t="s">
        <v>251</v>
      </c>
    </row>
    <row r="481" s="13" customFormat="1">
      <c r="A481" s="13"/>
      <c r="B481" s="249"/>
      <c r="C481" s="250"/>
      <c r="D481" s="251" t="s">
        <v>260</v>
      </c>
      <c r="E481" s="252" t="s">
        <v>1</v>
      </c>
      <c r="F481" s="253" t="s">
        <v>536</v>
      </c>
      <c r="G481" s="250"/>
      <c r="H481" s="254">
        <v>519.25400000000002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260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251</v>
      </c>
    </row>
    <row r="482" s="13" customFormat="1">
      <c r="A482" s="13"/>
      <c r="B482" s="249"/>
      <c r="C482" s="250"/>
      <c r="D482" s="251" t="s">
        <v>260</v>
      </c>
      <c r="E482" s="252" t="s">
        <v>1</v>
      </c>
      <c r="F482" s="253" t="s">
        <v>537</v>
      </c>
      <c r="G482" s="250"/>
      <c r="H482" s="254">
        <v>194.346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260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251</v>
      </c>
    </row>
    <row r="483" s="13" customFormat="1">
      <c r="A483" s="13"/>
      <c r="B483" s="249"/>
      <c r="C483" s="250"/>
      <c r="D483" s="251" t="s">
        <v>260</v>
      </c>
      <c r="E483" s="252" t="s">
        <v>1</v>
      </c>
      <c r="F483" s="253" t="s">
        <v>538</v>
      </c>
      <c r="G483" s="250"/>
      <c r="H483" s="254">
        <v>875.47000000000003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260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251</v>
      </c>
    </row>
    <row r="484" s="13" customFormat="1">
      <c r="A484" s="13"/>
      <c r="B484" s="249"/>
      <c r="C484" s="250"/>
      <c r="D484" s="251" t="s">
        <v>260</v>
      </c>
      <c r="E484" s="252" t="s">
        <v>1</v>
      </c>
      <c r="F484" s="253" t="s">
        <v>539</v>
      </c>
      <c r="G484" s="250"/>
      <c r="H484" s="254">
        <v>62.704000000000001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260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251</v>
      </c>
    </row>
    <row r="485" s="13" customFormat="1">
      <c r="A485" s="13"/>
      <c r="B485" s="249"/>
      <c r="C485" s="250"/>
      <c r="D485" s="251" t="s">
        <v>260</v>
      </c>
      <c r="E485" s="252" t="s">
        <v>1</v>
      </c>
      <c r="F485" s="253" t="s">
        <v>540</v>
      </c>
      <c r="G485" s="250"/>
      <c r="H485" s="254">
        <v>74.457999999999998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260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251</v>
      </c>
    </row>
    <row r="486" s="13" customFormat="1">
      <c r="A486" s="13"/>
      <c r="B486" s="249"/>
      <c r="C486" s="250"/>
      <c r="D486" s="251" t="s">
        <v>260</v>
      </c>
      <c r="E486" s="252" t="s">
        <v>1</v>
      </c>
      <c r="F486" s="253" t="s">
        <v>541</v>
      </c>
      <c r="G486" s="250"/>
      <c r="H486" s="254">
        <v>193.75100000000001</v>
      </c>
      <c r="I486" s="255"/>
      <c r="J486" s="250"/>
      <c r="K486" s="250"/>
      <c r="L486" s="256"/>
      <c r="M486" s="257"/>
      <c r="N486" s="258"/>
      <c r="O486" s="258"/>
      <c r="P486" s="258"/>
      <c r="Q486" s="258"/>
      <c r="R486" s="258"/>
      <c r="S486" s="258"/>
      <c r="T486" s="25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0" t="s">
        <v>260</v>
      </c>
      <c r="AU486" s="260" t="s">
        <v>93</v>
      </c>
      <c r="AV486" s="13" t="s">
        <v>93</v>
      </c>
      <c r="AW486" s="13" t="s">
        <v>40</v>
      </c>
      <c r="AX486" s="13" t="s">
        <v>84</v>
      </c>
      <c r="AY486" s="260" t="s">
        <v>251</v>
      </c>
    </row>
    <row r="487" s="14" customFormat="1">
      <c r="A487" s="14"/>
      <c r="B487" s="261"/>
      <c r="C487" s="262"/>
      <c r="D487" s="251" t="s">
        <v>260</v>
      </c>
      <c r="E487" s="263" t="s">
        <v>1</v>
      </c>
      <c r="F487" s="264" t="s">
        <v>262</v>
      </c>
      <c r="G487" s="262"/>
      <c r="H487" s="265">
        <v>11032.948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260</v>
      </c>
      <c r="AU487" s="271" t="s">
        <v>93</v>
      </c>
      <c r="AV487" s="14" t="s">
        <v>257</v>
      </c>
      <c r="AW487" s="14" t="s">
        <v>40</v>
      </c>
      <c r="AX487" s="14" t="s">
        <v>91</v>
      </c>
      <c r="AY487" s="271" t="s">
        <v>251</v>
      </c>
    </row>
    <row r="488" s="2" customFormat="1" ht="24.15" customHeight="1">
      <c r="A488" s="41"/>
      <c r="B488" s="42"/>
      <c r="C488" s="230" t="s">
        <v>375</v>
      </c>
      <c r="D488" s="230" t="s">
        <v>253</v>
      </c>
      <c r="E488" s="231" t="s">
        <v>542</v>
      </c>
      <c r="F488" s="232" t="s">
        <v>543</v>
      </c>
      <c r="G488" s="233" t="s">
        <v>389</v>
      </c>
      <c r="H488" s="234">
        <v>11032.948</v>
      </c>
      <c r="I488" s="235"/>
      <c r="J488" s="236">
        <f>ROUND(I488*H488,2)</f>
        <v>0</v>
      </c>
      <c r="K488" s="237"/>
      <c r="L488" s="47"/>
      <c r="M488" s="238" t="s">
        <v>1</v>
      </c>
      <c r="N488" s="239" t="s">
        <v>49</v>
      </c>
      <c r="O488" s="94"/>
      <c r="P488" s="240">
        <f>O488*H488</f>
        <v>0</v>
      </c>
      <c r="Q488" s="240">
        <v>0</v>
      </c>
      <c r="R488" s="240">
        <f>Q488*H488</f>
        <v>0</v>
      </c>
      <c r="S488" s="240">
        <v>0</v>
      </c>
      <c r="T488" s="24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42" t="s">
        <v>257</v>
      </c>
      <c r="AT488" s="242" t="s">
        <v>253</v>
      </c>
      <c r="AU488" s="242" t="s">
        <v>93</v>
      </c>
      <c r="AY488" s="19" t="s">
        <v>251</v>
      </c>
      <c r="BE488" s="243">
        <f>IF(N488="základní",J488,0)</f>
        <v>0</v>
      </c>
      <c r="BF488" s="243">
        <f>IF(N488="snížená",J488,0)</f>
        <v>0</v>
      </c>
      <c r="BG488" s="243">
        <f>IF(N488="zákl. přenesená",J488,0)</f>
        <v>0</v>
      </c>
      <c r="BH488" s="243">
        <f>IF(N488="sníž. přenesená",J488,0)</f>
        <v>0</v>
      </c>
      <c r="BI488" s="243">
        <f>IF(N488="nulová",J488,0)</f>
        <v>0</v>
      </c>
      <c r="BJ488" s="19" t="s">
        <v>91</v>
      </c>
      <c r="BK488" s="243">
        <f>ROUND(I488*H488,2)</f>
        <v>0</v>
      </c>
      <c r="BL488" s="19" t="s">
        <v>257</v>
      </c>
      <c r="BM488" s="242" t="s">
        <v>544</v>
      </c>
    </row>
    <row r="489" s="2" customFormat="1">
      <c r="A489" s="41"/>
      <c r="B489" s="42"/>
      <c r="C489" s="43"/>
      <c r="D489" s="244" t="s">
        <v>258</v>
      </c>
      <c r="E489" s="43"/>
      <c r="F489" s="245" t="s">
        <v>545</v>
      </c>
      <c r="G489" s="43"/>
      <c r="H489" s="43"/>
      <c r="I489" s="246"/>
      <c r="J489" s="43"/>
      <c r="K489" s="43"/>
      <c r="L489" s="47"/>
      <c r="M489" s="247"/>
      <c r="N489" s="248"/>
      <c r="O489" s="94"/>
      <c r="P489" s="94"/>
      <c r="Q489" s="94"/>
      <c r="R489" s="94"/>
      <c r="S489" s="94"/>
      <c r="T489" s="95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19" t="s">
        <v>258</v>
      </c>
      <c r="AU489" s="19" t="s">
        <v>93</v>
      </c>
    </row>
    <row r="490" s="2" customFormat="1" ht="24.15" customHeight="1">
      <c r="A490" s="41"/>
      <c r="B490" s="42"/>
      <c r="C490" s="230" t="s">
        <v>546</v>
      </c>
      <c r="D490" s="230" t="s">
        <v>253</v>
      </c>
      <c r="E490" s="231" t="s">
        <v>547</v>
      </c>
      <c r="F490" s="232" t="s">
        <v>548</v>
      </c>
      <c r="G490" s="233" t="s">
        <v>389</v>
      </c>
      <c r="H490" s="234">
        <v>96.319999999999993</v>
      </c>
      <c r="I490" s="235"/>
      <c r="J490" s="236">
        <f>ROUND(I490*H490,2)</f>
        <v>0</v>
      </c>
      <c r="K490" s="237"/>
      <c r="L490" s="47"/>
      <c r="M490" s="238" t="s">
        <v>1</v>
      </c>
      <c r="N490" s="239" t="s">
        <v>49</v>
      </c>
      <c r="O490" s="94"/>
      <c r="P490" s="240">
        <f>O490*H490</f>
        <v>0</v>
      </c>
      <c r="Q490" s="240">
        <v>0.0034619</v>
      </c>
      <c r="R490" s="240">
        <f>Q490*H490</f>
        <v>0.33345020799999997</v>
      </c>
      <c r="S490" s="240">
        <v>0</v>
      </c>
      <c r="T490" s="24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42" t="s">
        <v>257</v>
      </c>
      <c r="AT490" s="242" t="s">
        <v>253</v>
      </c>
      <c r="AU490" s="242" t="s">
        <v>93</v>
      </c>
      <c r="AY490" s="19" t="s">
        <v>251</v>
      </c>
      <c r="BE490" s="243">
        <f>IF(N490="základní",J490,0)</f>
        <v>0</v>
      </c>
      <c r="BF490" s="243">
        <f>IF(N490="snížená",J490,0)</f>
        <v>0</v>
      </c>
      <c r="BG490" s="243">
        <f>IF(N490="zákl. přenesená",J490,0)</f>
        <v>0</v>
      </c>
      <c r="BH490" s="243">
        <f>IF(N490="sníž. přenesená",J490,0)</f>
        <v>0</v>
      </c>
      <c r="BI490" s="243">
        <f>IF(N490="nulová",J490,0)</f>
        <v>0</v>
      </c>
      <c r="BJ490" s="19" t="s">
        <v>91</v>
      </c>
      <c r="BK490" s="243">
        <f>ROUND(I490*H490,2)</f>
        <v>0</v>
      </c>
      <c r="BL490" s="19" t="s">
        <v>257</v>
      </c>
      <c r="BM490" s="242" t="s">
        <v>549</v>
      </c>
    </row>
    <row r="491" s="2" customFormat="1">
      <c r="A491" s="41"/>
      <c r="B491" s="42"/>
      <c r="C491" s="43"/>
      <c r="D491" s="244" t="s">
        <v>258</v>
      </c>
      <c r="E491" s="43"/>
      <c r="F491" s="245" t="s">
        <v>550</v>
      </c>
      <c r="G491" s="43"/>
      <c r="H491" s="43"/>
      <c r="I491" s="246"/>
      <c r="J491" s="43"/>
      <c r="K491" s="43"/>
      <c r="L491" s="47"/>
      <c r="M491" s="247"/>
      <c r="N491" s="248"/>
      <c r="O491" s="94"/>
      <c r="P491" s="94"/>
      <c r="Q491" s="94"/>
      <c r="R491" s="94"/>
      <c r="S491" s="94"/>
      <c r="T491" s="95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19" t="s">
        <v>258</v>
      </c>
      <c r="AU491" s="19" t="s">
        <v>93</v>
      </c>
    </row>
    <row r="492" s="15" customFormat="1">
      <c r="A492" s="15"/>
      <c r="B492" s="272"/>
      <c r="C492" s="273"/>
      <c r="D492" s="251" t="s">
        <v>260</v>
      </c>
      <c r="E492" s="274" t="s">
        <v>1</v>
      </c>
      <c r="F492" s="275" t="s">
        <v>499</v>
      </c>
      <c r="G492" s="273"/>
      <c r="H492" s="274" t="s">
        <v>1</v>
      </c>
      <c r="I492" s="276"/>
      <c r="J492" s="273"/>
      <c r="K492" s="273"/>
      <c r="L492" s="277"/>
      <c r="M492" s="278"/>
      <c r="N492" s="279"/>
      <c r="O492" s="279"/>
      <c r="P492" s="279"/>
      <c r="Q492" s="279"/>
      <c r="R492" s="279"/>
      <c r="S492" s="279"/>
      <c r="T492" s="280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1" t="s">
        <v>260</v>
      </c>
      <c r="AU492" s="281" t="s">
        <v>93</v>
      </c>
      <c r="AV492" s="15" t="s">
        <v>91</v>
      </c>
      <c r="AW492" s="15" t="s">
        <v>40</v>
      </c>
      <c r="AX492" s="15" t="s">
        <v>84</v>
      </c>
      <c r="AY492" s="281" t="s">
        <v>251</v>
      </c>
    </row>
    <row r="493" s="13" customFormat="1">
      <c r="A493" s="13"/>
      <c r="B493" s="249"/>
      <c r="C493" s="250"/>
      <c r="D493" s="251" t="s">
        <v>260</v>
      </c>
      <c r="E493" s="252" t="s">
        <v>1</v>
      </c>
      <c r="F493" s="253" t="s">
        <v>551</v>
      </c>
      <c r="G493" s="250"/>
      <c r="H493" s="254">
        <v>21.18</v>
      </c>
      <c r="I493" s="255"/>
      <c r="J493" s="250"/>
      <c r="K493" s="250"/>
      <c r="L493" s="256"/>
      <c r="M493" s="257"/>
      <c r="N493" s="258"/>
      <c r="O493" s="258"/>
      <c r="P493" s="258"/>
      <c r="Q493" s="258"/>
      <c r="R493" s="258"/>
      <c r="S493" s="258"/>
      <c r="T493" s="25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0" t="s">
        <v>260</v>
      </c>
      <c r="AU493" s="260" t="s">
        <v>93</v>
      </c>
      <c r="AV493" s="13" t="s">
        <v>93</v>
      </c>
      <c r="AW493" s="13" t="s">
        <v>40</v>
      </c>
      <c r="AX493" s="13" t="s">
        <v>84</v>
      </c>
      <c r="AY493" s="260" t="s">
        <v>251</v>
      </c>
    </row>
    <row r="494" s="15" customFormat="1">
      <c r="A494" s="15"/>
      <c r="B494" s="272"/>
      <c r="C494" s="273"/>
      <c r="D494" s="251" t="s">
        <v>260</v>
      </c>
      <c r="E494" s="274" t="s">
        <v>1</v>
      </c>
      <c r="F494" s="275" t="s">
        <v>505</v>
      </c>
      <c r="G494" s="273"/>
      <c r="H494" s="274" t="s">
        <v>1</v>
      </c>
      <c r="I494" s="276"/>
      <c r="J494" s="273"/>
      <c r="K494" s="273"/>
      <c r="L494" s="277"/>
      <c r="M494" s="278"/>
      <c r="N494" s="279"/>
      <c r="O494" s="279"/>
      <c r="P494" s="279"/>
      <c r="Q494" s="279"/>
      <c r="R494" s="279"/>
      <c r="S494" s="279"/>
      <c r="T494" s="280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1" t="s">
        <v>260</v>
      </c>
      <c r="AU494" s="281" t="s">
        <v>93</v>
      </c>
      <c r="AV494" s="15" t="s">
        <v>91</v>
      </c>
      <c r="AW494" s="15" t="s">
        <v>40</v>
      </c>
      <c r="AX494" s="15" t="s">
        <v>84</v>
      </c>
      <c r="AY494" s="281" t="s">
        <v>251</v>
      </c>
    </row>
    <row r="495" s="13" customFormat="1">
      <c r="A495" s="13"/>
      <c r="B495" s="249"/>
      <c r="C495" s="250"/>
      <c r="D495" s="251" t="s">
        <v>260</v>
      </c>
      <c r="E495" s="252" t="s">
        <v>1</v>
      </c>
      <c r="F495" s="253" t="s">
        <v>552</v>
      </c>
      <c r="G495" s="250"/>
      <c r="H495" s="254">
        <v>15.028000000000001</v>
      </c>
      <c r="I495" s="255"/>
      <c r="J495" s="250"/>
      <c r="K495" s="250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260</v>
      </c>
      <c r="AU495" s="260" t="s">
        <v>93</v>
      </c>
      <c r="AV495" s="13" t="s">
        <v>93</v>
      </c>
      <c r="AW495" s="13" t="s">
        <v>40</v>
      </c>
      <c r="AX495" s="13" t="s">
        <v>84</v>
      </c>
      <c r="AY495" s="260" t="s">
        <v>251</v>
      </c>
    </row>
    <row r="496" s="15" customFormat="1">
      <c r="A496" s="15"/>
      <c r="B496" s="272"/>
      <c r="C496" s="273"/>
      <c r="D496" s="251" t="s">
        <v>260</v>
      </c>
      <c r="E496" s="274" t="s">
        <v>1</v>
      </c>
      <c r="F496" s="275" t="s">
        <v>511</v>
      </c>
      <c r="G496" s="273"/>
      <c r="H496" s="274" t="s">
        <v>1</v>
      </c>
      <c r="I496" s="276"/>
      <c r="J496" s="273"/>
      <c r="K496" s="273"/>
      <c r="L496" s="277"/>
      <c r="M496" s="278"/>
      <c r="N496" s="279"/>
      <c r="O496" s="279"/>
      <c r="P496" s="279"/>
      <c r="Q496" s="279"/>
      <c r="R496" s="279"/>
      <c r="S496" s="279"/>
      <c r="T496" s="280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1" t="s">
        <v>260</v>
      </c>
      <c r="AU496" s="281" t="s">
        <v>93</v>
      </c>
      <c r="AV496" s="15" t="s">
        <v>91</v>
      </c>
      <c r="AW496" s="15" t="s">
        <v>40</v>
      </c>
      <c r="AX496" s="15" t="s">
        <v>84</v>
      </c>
      <c r="AY496" s="281" t="s">
        <v>251</v>
      </c>
    </row>
    <row r="497" s="13" customFormat="1">
      <c r="A497" s="13"/>
      <c r="B497" s="249"/>
      <c r="C497" s="250"/>
      <c r="D497" s="251" t="s">
        <v>260</v>
      </c>
      <c r="E497" s="252" t="s">
        <v>1</v>
      </c>
      <c r="F497" s="253" t="s">
        <v>552</v>
      </c>
      <c r="G497" s="250"/>
      <c r="H497" s="254">
        <v>15.028000000000001</v>
      </c>
      <c r="I497" s="255"/>
      <c r="J497" s="250"/>
      <c r="K497" s="250"/>
      <c r="L497" s="256"/>
      <c r="M497" s="257"/>
      <c r="N497" s="258"/>
      <c r="O497" s="258"/>
      <c r="P497" s="258"/>
      <c r="Q497" s="258"/>
      <c r="R497" s="258"/>
      <c r="S497" s="258"/>
      <c r="T497" s="25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0" t="s">
        <v>260</v>
      </c>
      <c r="AU497" s="260" t="s">
        <v>93</v>
      </c>
      <c r="AV497" s="13" t="s">
        <v>93</v>
      </c>
      <c r="AW497" s="13" t="s">
        <v>40</v>
      </c>
      <c r="AX497" s="13" t="s">
        <v>84</v>
      </c>
      <c r="AY497" s="260" t="s">
        <v>251</v>
      </c>
    </row>
    <row r="498" s="15" customFormat="1">
      <c r="A498" s="15"/>
      <c r="B498" s="272"/>
      <c r="C498" s="273"/>
      <c r="D498" s="251" t="s">
        <v>260</v>
      </c>
      <c r="E498" s="274" t="s">
        <v>1</v>
      </c>
      <c r="F498" s="275" t="s">
        <v>517</v>
      </c>
      <c r="G498" s="273"/>
      <c r="H498" s="274" t="s">
        <v>1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81" t="s">
        <v>260</v>
      </c>
      <c r="AU498" s="281" t="s">
        <v>93</v>
      </c>
      <c r="AV498" s="15" t="s">
        <v>91</v>
      </c>
      <c r="AW498" s="15" t="s">
        <v>40</v>
      </c>
      <c r="AX498" s="15" t="s">
        <v>84</v>
      </c>
      <c r="AY498" s="281" t="s">
        <v>251</v>
      </c>
    </row>
    <row r="499" s="13" customFormat="1">
      <c r="A499" s="13"/>
      <c r="B499" s="249"/>
      <c r="C499" s="250"/>
      <c r="D499" s="251" t="s">
        <v>260</v>
      </c>
      <c r="E499" s="252" t="s">
        <v>1</v>
      </c>
      <c r="F499" s="253" t="s">
        <v>552</v>
      </c>
      <c r="G499" s="250"/>
      <c r="H499" s="254">
        <v>15.028000000000001</v>
      </c>
      <c r="I499" s="255"/>
      <c r="J499" s="250"/>
      <c r="K499" s="250"/>
      <c r="L499" s="256"/>
      <c r="M499" s="257"/>
      <c r="N499" s="258"/>
      <c r="O499" s="258"/>
      <c r="P499" s="258"/>
      <c r="Q499" s="258"/>
      <c r="R499" s="258"/>
      <c r="S499" s="258"/>
      <c r="T499" s="25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0" t="s">
        <v>260</v>
      </c>
      <c r="AU499" s="260" t="s">
        <v>93</v>
      </c>
      <c r="AV499" s="13" t="s">
        <v>93</v>
      </c>
      <c r="AW499" s="13" t="s">
        <v>40</v>
      </c>
      <c r="AX499" s="13" t="s">
        <v>84</v>
      </c>
      <c r="AY499" s="260" t="s">
        <v>251</v>
      </c>
    </row>
    <row r="500" s="15" customFormat="1">
      <c r="A500" s="15"/>
      <c r="B500" s="272"/>
      <c r="C500" s="273"/>
      <c r="D500" s="251" t="s">
        <v>260</v>
      </c>
      <c r="E500" s="274" t="s">
        <v>1</v>
      </c>
      <c r="F500" s="275" t="s">
        <v>519</v>
      </c>
      <c r="G500" s="273"/>
      <c r="H500" s="274" t="s">
        <v>1</v>
      </c>
      <c r="I500" s="276"/>
      <c r="J500" s="273"/>
      <c r="K500" s="273"/>
      <c r="L500" s="277"/>
      <c r="M500" s="278"/>
      <c r="N500" s="279"/>
      <c r="O500" s="279"/>
      <c r="P500" s="279"/>
      <c r="Q500" s="279"/>
      <c r="R500" s="279"/>
      <c r="S500" s="279"/>
      <c r="T500" s="28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1" t="s">
        <v>260</v>
      </c>
      <c r="AU500" s="281" t="s">
        <v>93</v>
      </c>
      <c r="AV500" s="15" t="s">
        <v>91</v>
      </c>
      <c r="AW500" s="15" t="s">
        <v>40</v>
      </c>
      <c r="AX500" s="15" t="s">
        <v>84</v>
      </c>
      <c r="AY500" s="281" t="s">
        <v>251</v>
      </c>
    </row>
    <row r="501" s="13" customFormat="1">
      <c r="A501" s="13"/>
      <c r="B501" s="249"/>
      <c r="C501" s="250"/>
      <c r="D501" s="251" t="s">
        <v>260</v>
      </c>
      <c r="E501" s="252" t="s">
        <v>1</v>
      </c>
      <c r="F501" s="253" t="s">
        <v>552</v>
      </c>
      <c r="G501" s="250"/>
      <c r="H501" s="254">
        <v>15.028000000000001</v>
      </c>
      <c r="I501" s="255"/>
      <c r="J501" s="250"/>
      <c r="K501" s="250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260</v>
      </c>
      <c r="AU501" s="260" t="s">
        <v>93</v>
      </c>
      <c r="AV501" s="13" t="s">
        <v>93</v>
      </c>
      <c r="AW501" s="13" t="s">
        <v>40</v>
      </c>
      <c r="AX501" s="13" t="s">
        <v>84</v>
      </c>
      <c r="AY501" s="260" t="s">
        <v>251</v>
      </c>
    </row>
    <row r="502" s="15" customFormat="1">
      <c r="A502" s="15"/>
      <c r="B502" s="272"/>
      <c r="C502" s="273"/>
      <c r="D502" s="251" t="s">
        <v>260</v>
      </c>
      <c r="E502" s="274" t="s">
        <v>1</v>
      </c>
      <c r="F502" s="275" t="s">
        <v>520</v>
      </c>
      <c r="G502" s="273"/>
      <c r="H502" s="274" t="s">
        <v>1</v>
      </c>
      <c r="I502" s="276"/>
      <c r="J502" s="273"/>
      <c r="K502" s="273"/>
      <c r="L502" s="277"/>
      <c r="M502" s="278"/>
      <c r="N502" s="279"/>
      <c r="O502" s="279"/>
      <c r="P502" s="279"/>
      <c r="Q502" s="279"/>
      <c r="R502" s="279"/>
      <c r="S502" s="279"/>
      <c r="T502" s="280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81" t="s">
        <v>260</v>
      </c>
      <c r="AU502" s="281" t="s">
        <v>93</v>
      </c>
      <c r="AV502" s="15" t="s">
        <v>91</v>
      </c>
      <c r="AW502" s="15" t="s">
        <v>40</v>
      </c>
      <c r="AX502" s="15" t="s">
        <v>84</v>
      </c>
      <c r="AY502" s="281" t="s">
        <v>251</v>
      </c>
    </row>
    <row r="503" s="13" customFormat="1">
      <c r="A503" s="13"/>
      <c r="B503" s="249"/>
      <c r="C503" s="250"/>
      <c r="D503" s="251" t="s">
        <v>260</v>
      </c>
      <c r="E503" s="252" t="s">
        <v>1</v>
      </c>
      <c r="F503" s="253" t="s">
        <v>552</v>
      </c>
      <c r="G503" s="250"/>
      <c r="H503" s="254">
        <v>15.028000000000001</v>
      </c>
      <c r="I503" s="255"/>
      <c r="J503" s="250"/>
      <c r="K503" s="250"/>
      <c r="L503" s="256"/>
      <c r="M503" s="257"/>
      <c r="N503" s="258"/>
      <c r="O503" s="258"/>
      <c r="P503" s="258"/>
      <c r="Q503" s="258"/>
      <c r="R503" s="258"/>
      <c r="S503" s="258"/>
      <c r="T503" s="25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0" t="s">
        <v>260</v>
      </c>
      <c r="AU503" s="260" t="s">
        <v>93</v>
      </c>
      <c r="AV503" s="13" t="s">
        <v>93</v>
      </c>
      <c r="AW503" s="13" t="s">
        <v>40</v>
      </c>
      <c r="AX503" s="13" t="s">
        <v>84</v>
      </c>
      <c r="AY503" s="260" t="s">
        <v>251</v>
      </c>
    </row>
    <row r="504" s="14" customFormat="1">
      <c r="A504" s="14"/>
      <c r="B504" s="261"/>
      <c r="C504" s="262"/>
      <c r="D504" s="251" t="s">
        <v>260</v>
      </c>
      <c r="E504" s="263" t="s">
        <v>1</v>
      </c>
      <c r="F504" s="264" t="s">
        <v>262</v>
      </c>
      <c r="G504" s="262"/>
      <c r="H504" s="265">
        <v>96.319999999999993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1" t="s">
        <v>260</v>
      </c>
      <c r="AU504" s="271" t="s">
        <v>93</v>
      </c>
      <c r="AV504" s="14" t="s">
        <v>257</v>
      </c>
      <c r="AW504" s="14" t="s">
        <v>40</v>
      </c>
      <c r="AX504" s="14" t="s">
        <v>91</v>
      </c>
      <c r="AY504" s="271" t="s">
        <v>251</v>
      </c>
    </row>
    <row r="505" s="2" customFormat="1" ht="24.15" customHeight="1">
      <c r="A505" s="41"/>
      <c r="B505" s="42"/>
      <c r="C505" s="230" t="s">
        <v>390</v>
      </c>
      <c r="D505" s="230" t="s">
        <v>253</v>
      </c>
      <c r="E505" s="231" t="s">
        <v>553</v>
      </c>
      <c r="F505" s="232" t="s">
        <v>554</v>
      </c>
      <c r="G505" s="233" t="s">
        <v>389</v>
      </c>
      <c r="H505" s="234">
        <v>96.319999999999993</v>
      </c>
      <c r="I505" s="235"/>
      <c r="J505" s="236">
        <f>ROUND(I505*H505,2)</f>
        <v>0</v>
      </c>
      <c r="K505" s="237"/>
      <c r="L505" s="47"/>
      <c r="M505" s="238" t="s">
        <v>1</v>
      </c>
      <c r="N505" s="239" t="s">
        <v>49</v>
      </c>
      <c r="O505" s="94"/>
      <c r="P505" s="240">
        <f>O505*H505</f>
        <v>0</v>
      </c>
      <c r="Q505" s="240">
        <v>0</v>
      </c>
      <c r="R505" s="240">
        <f>Q505*H505</f>
        <v>0</v>
      </c>
      <c r="S505" s="240">
        <v>0</v>
      </c>
      <c r="T505" s="24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42" t="s">
        <v>257</v>
      </c>
      <c r="AT505" s="242" t="s">
        <v>253</v>
      </c>
      <c r="AU505" s="242" t="s">
        <v>93</v>
      </c>
      <c r="AY505" s="19" t="s">
        <v>251</v>
      </c>
      <c r="BE505" s="243">
        <f>IF(N505="základní",J505,0)</f>
        <v>0</v>
      </c>
      <c r="BF505" s="243">
        <f>IF(N505="snížená",J505,0)</f>
        <v>0</v>
      </c>
      <c r="BG505" s="243">
        <f>IF(N505="zákl. přenesená",J505,0)</f>
        <v>0</v>
      </c>
      <c r="BH505" s="243">
        <f>IF(N505="sníž. přenesená",J505,0)</f>
        <v>0</v>
      </c>
      <c r="BI505" s="243">
        <f>IF(N505="nulová",J505,0)</f>
        <v>0</v>
      </c>
      <c r="BJ505" s="19" t="s">
        <v>91</v>
      </c>
      <c r="BK505" s="243">
        <f>ROUND(I505*H505,2)</f>
        <v>0</v>
      </c>
      <c r="BL505" s="19" t="s">
        <v>257</v>
      </c>
      <c r="BM505" s="242" t="s">
        <v>555</v>
      </c>
    </row>
    <row r="506" s="2" customFormat="1">
      <c r="A506" s="41"/>
      <c r="B506" s="42"/>
      <c r="C506" s="43"/>
      <c r="D506" s="244" t="s">
        <v>258</v>
      </c>
      <c r="E506" s="43"/>
      <c r="F506" s="245" t="s">
        <v>556</v>
      </c>
      <c r="G506" s="43"/>
      <c r="H506" s="43"/>
      <c r="I506" s="246"/>
      <c r="J506" s="43"/>
      <c r="K506" s="43"/>
      <c r="L506" s="47"/>
      <c r="M506" s="247"/>
      <c r="N506" s="248"/>
      <c r="O506" s="94"/>
      <c r="P506" s="94"/>
      <c r="Q506" s="94"/>
      <c r="R506" s="94"/>
      <c r="S506" s="94"/>
      <c r="T506" s="95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19" t="s">
        <v>258</v>
      </c>
      <c r="AU506" s="19" t="s">
        <v>93</v>
      </c>
    </row>
    <row r="507" s="2" customFormat="1" ht="16.5" customHeight="1">
      <c r="A507" s="41"/>
      <c r="B507" s="42"/>
      <c r="C507" s="230" t="s">
        <v>557</v>
      </c>
      <c r="D507" s="230" t="s">
        <v>253</v>
      </c>
      <c r="E507" s="231" t="s">
        <v>558</v>
      </c>
      <c r="F507" s="232" t="s">
        <v>559</v>
      </c>
      <c r="G507" s="233" t="s">
        <v>298</v>
      </c>
      <c r="H507" s="234">
        <v>177.00800000000001</v>
      </c>
      <c r="I507" s="235"/>
      <c r="J507" s="236">
        <f>ROUND(I507*H507,2)</f>
        <v>0</v>
      </c>
      <c r="K507" s="237"/>
      <c r="L507" s="47"/>
      <c r="M507" s="238" t="s">
        <v>1</v>
      </c>
      <c r="N507" s="239" t="s">
        <v>49</v>
      </c>
      <c r="O507" s="94"/>
      <c r="P507" s="240">
        <f>O507*H507</f>
        <v>0</v>
      </c>
      <c r="Q507" s="240">
        <v>1.0492218</v>
      </c>
      <c r="R507" s="240">
        <f>Q507*H507</f>
        <v>185.7206523744</v>
      </c>
      <c r="S507" s="240">
        <v>0</v>
      </c>
      <c r="T507" s="24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42" t="s">
        <v>257</v>
      </c>
      <c r="AT507" s="242" t="s">
        <v>253</v>
      </c>
      <c r="AU507" s="242" t="s">
        <v>93</v>
      </c>
      <c r="AY507" s="19" t="s">
        <v>251</v>
      </c>
      <c r="BE507" s="243">
        <f>IF(N507="základní",J507,0)</f>
        <v>0</v>
      </c>
      <c r="BF507" s="243">
        <f>IF(N507="snížená",J507,0)</f>
        <v>0</v>
      </c>
      <c r="BG507" s="243">
        <f>IF(N507="zákl. přenesená",J507,0)</f>
        <v>0</v>
      </c>
      <c r="BH507" s="243">
        <f>IF(N507="sníž. přenesená",J507,0)</f>
        <v>0</v>
      </c>
      <c r="BI507" s="243">
        <f>IF(N507="nulová",J507,0)</f>
        <v>0</v>
      </c>
      <c r="BJ507" s="19" t="s">
        <v>91</v>
      </c>
      <c r="BK507" s="243">
        <f>ROUND(I507*H507,2)</f>
        <v>0</v>
      </c>
      <c r="BL507" s="19" t="s">
        <v>257</v>
      </c>
      <c r="BM507" s="242" t="s">
        <v>560</v>
      </c>
    </row>
    <row r="508" s="2" customFormat="1">
      <c r="A508" s="41"/>
      <c r="B508" s="42"/>
      <c r="C508" s="43"/>
      <c r="D508" s="244" t="s">
        <v>258</v>
      </c>
      <c r="E508" s="43"/>
      <c r="F508" s="245" t="s">
        <v>561</v>
      </c>
      <c r="G508" s="43"/>
      <c r="H508" s="43"/>
      <c r="I508" s="246"/>
      <c r="J508" s="43"/>
      <c r="K508" s="43"/>
      <c r="L508" s="47"/>
      <c r="M508" s="247"/>
      <c r="N508" s="248"/>
      <c r="O508" s="94"/>
      <c r="P508" s="94"/>
      <c r="Q508" s="94"/>
      <c r="R508" s="94"/>
      <c r="S508" s="94"/>
      <c r="T508" s="95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19" t="s">
        <v>258</v>
      </c>
      <c r="AU508" s="19" t="s">
        <v>93</v>
      </c>
    </row>
    <row r="509" s="13" customFormat="1">
      <c r="A509" s="13"/>
      <c r="B509" s="249"/>
      <c r="C509" s="250"/>
      <c r="D509" s="251" t="s">
        <v>260</v>
      </c>
      <c r="E509" s="252" t="s">
        <v>1</v>
      </c>
      <c r="F509" s="253" t="s">
        <v>562</v>
      </c>
      <c r="G509" s="250"/>
      <c r="H509" s="254">
        <v>37.524999999999999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260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251</v>
      </c>
    </row>
    <row r="510" s="13" customFormat="1">
      <c r="A510" s="13"/>
      <c r="B510" s="249"/>
      <c r="C510" s="250"/>
      <c r="D510" s="251" t="s">
        <v>260</v>
      </c>
      <c r="E510" s="252" t="s">
        <v>1</v>
      </c>
      <c r="F510" s="253" t="s">
        <v>563</v>
      </c>
      <c r="G510" s="250"/>
      <c r="H510" s="254">
        <v>30.119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260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251</v>
      </c>
    </row>
    <row r="511" s="13" customFormat="1">
      <c r="A511" s="13"/>
      <c r="B511" s="249"/>
      <c r="C511" s="250"/>
      <c r="D511" s="251" t="s">
        <v>260</v>
      </c>
      <c r="E511" s="252" t="s">
        <v>1</v>
      </c>
      <c r="F511" s="253" t="s">
        <v>564</v>
      </c>
      <c r="G511" s="250"/>
      <c r="H511" s="254">
        <v>29.126999999999999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260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251</v>
      </c>
    </row>
    <row r="512" s="13" customFormat="1">
      <c r="A512" s="13"/>
      <c r="B512" s="249"/>
      <c r="C512" s="250"/>
      <c r="D512" s="251" t="s">
        <v>260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260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251</v>
      </c>
    </row>
    <row r="513" s="13" customFormat="1">
      <c r="A513" s="13"/>
      <c r="B513" s="249"/>
      <c r="C513" s="250"/>
      <c r="D513" s="251" t="s">
        <v>260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260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251</v>
      </c>
    </row>
    <row r="514" s="13" customFormat="1">
      <c r="A514" s="13"/>
      <c r="B514" s="249"/>
      <c r="C514" s="250"/>
      <c r="D514" s="251" t="s">
        <v>260</v>
      </c>
      <c r="E514" s="252" t="s">
        <v>1</v>
      </c>
      <c r="F514" s="253" t="s">
        <v>567</v>
      </c>
      <c r="G514" s="250"/>
      <c r="H514" s="254">
        <v>25.777000000000001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260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251</v>
      </c>
    </row>
    <row r="515" s="13" customFormat="1">
      <c r="A515" s="13"/>
      <c r="B515" s="249"/>
      <c r="C515" s="250"/>
      <c r="D515" s="251" t="s">
        <v>260</v>
      </c>
      <c r="E515" s="252" t="s">
        <v>1</v>
      </c>
      <c r="F515" s="253" t="s">
        <v>568</v>
      </c>
      <c r="G515" s="250"/>
      <c r="H515" s="254">
        <v>2.9060000000000001</v>
      </c>
      <c r="I515" s="255"/>
      <c r="J515" s="250"/>
      <c r="K515" s="250"/>
      <c r="L515" s="256"/>
      <c r="M515" s="257"/>
      <c r="N515" s="258"/>
      <c r="O515" s="258"/>
      <c r="P515" s="258"/>
      <c r="Q515" s="258"/>
      <c r="R515" s="258"/>
      <c r="S515" s="258"/>
      <c r="T515" s="259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0" t="s">
        <v>260</v>
      </c>
      <c r="AU515" s="260" t="s">
        <v>93</v>
      </c>
      <c r="AV515" s="13" t="s">
        <v>93</v>
      </c>
      <c r="AW515" s="13" t="s">
        <v>40</v>
      </c>
      <c r="AX515" s="13" t="s">
        <v>84</v>
      </c>
      <c r="AY515" s="260" t="s">
        <v>251</v>
      </c>
    </row>
    <row r="516" s="14" customFormat="1">
      <c r="A516" s="14"/>
      <c r="B516" s="261"/>
      <c r="C516" s="262"/>
      <c r="D516" s="251" t="s">
        <v>260</v>
      </c>
      <c r="E516" s="263" t="s">
        <v>1</v>
      </c>
      <c r="F516" s="264" t="s">
        <v>262</v>
      </c>
      <c r="G516" s="262"/>
      <c r="H516" s="265">
        <v>177.00800000000001</v>
      </c>
      <c r="I516" s="266"/>
      <c r="J516" s="262"/>
      <c r="K516" s="262"/>
      <c r="L516" s="267"/>
      <c r="M516" s="268"/>
      <c r="N516" s="269"/>
      <c r="O516" s="269"/>
      <c r="P516" s="269"/>
      <c r="Q516" s="269"/>
      <c r="R516" s="269"/>
      <c r="S516" s="269"/>
      <c r="T516" s="270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1" t="s">
        <v>260</v>
      </c>
      <c r="AU516" s="271" t="s">
        <v>93</v>
      </c>
      <c r="AV516" s="14" t="s">
        <v>257</v>
      </c>
      <c r="AW516" s="14" t="s">
        <v>40</v>
      </c>
      <c r="AX516" s="14" t="s">
        <v>91</v>
      </c>
      <c r="AY516" s="271" t="s">
        <v>251</v>
      </c>
    </row>
    <row r="517" s="2" customFormat="1" ht="37.8" customHeight="1">
      <c r="A517" s="41"/>
      <c r="B517" s="42"/>
      <c r="C517" s="230" t="s">
        <v>400</v>
      </c>
      <c r="D517" s="230" t="s">
        <v>253</v>
      </c>
      <c r="E517" s="231" t="s">
        <v>569</v>
      </c>
      <c r="F517" s="232" t="s">
        <v>570</v>
      </c>
      <c r="G517" s="233" t="s">
        <v>571</v>
      </c>
      <c r="H517" s="234">
        <v>1</v>
      </c>
      <c r="I517" s="235"/>
      <c r="J517" s="236">
        <f>ROUND(I517*H517,2)</f>
        <v>0</v>
      </c>
      <c r="K517" s="237"/>
      <c r="L517" s="47"/>
      <c r="M517" s="238" t="s">
        <v>1</v>
      </c>
      <c r="N517" s="239" t="s">
        <v>49</v>
      </c>
      <c r="O517" s="94"/>
      <c r="P517" s="240">
        <f>O517*H517</f>
        <v>0</v>
      </c>
      <c r="Q517" s="240">
        <v>0</v>
      </c>
      <c r="R517" s="240">
        <f>Q517*H517</f>
        <v>0</v>
      </c>
      <c r="S517" s="240">
        <v>0</v>
      </c>
      <c r="T517" s="24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42" t="s">
        <v>257</v>
      </c>
      <c r="AT517" s="242" t="s">
        <v>253</v>
      </c>
      <c r="AU517" s="242" t="s">
        <v>93</v>
      </c>
      <c r="AY517" s="19" t="s">
        <v>251</v>
      </c>
      <c r="BE517" s="243">
        <f>IF(N517="základní",J517,0)</f>
        <v>0</v>
      </c>
      <c r="BF517" s="243">
        <f>IF(N517="snížená",J517,0)</f>
        <v>0</v>
      </c>
      <c r="BG517" s="243">
        <f>IF(N517="zákl. přenesená",J517,0)</f>
        <v>0</v>
      </c>
      <c r="BH517" s="243">
        <f>IF(N517="sníž. přenesená",J517,0)</f>
        <v>0</v>
      </c>
      <c r="BI517" s="243">
        <f>IF(N517="nulová",J517,0)</f>
        <v>0</v>
      </c>
      <c r="BJ517" s="19" t="s">
        <v>91</v>
      </c>
      <c r="BK517" s="243">
        <f>ROUND(I517*H517,2)</f>
        <v>0</v>
      </c>
      <c r="BL517" s="19" t="s">
        <v>257</v>
      </c>
      <c r="BM517" s="242" t="s">
        <v>572</v>
      </c>
    </row>
    <row r="518" s="13" customFormat="1">
      <c r="A518" s="13"/>
      <c r="B518" s="249"/>
      <c r="C518" s="250"/>
      <c r="D518" s="251" t="s">
        <v>260</v>
      </c>
      <c r="E518" s="252" t="s">
        <v>1</v>
      </c>
      <c r="F518" s="253" t="s">
        <v>573</v>
      </c>
      <c r="G518" s="250"/>
      <c r="H518" s="254">
        <v>1</v>
      </c>
      <c r="I518" s="255"/>
      <c r="J518" s="250"/>
      <c r="K518" s="250"/>
      <c r="L518" s="256"/>
      <c r="M518" s="257"/>
      <c r="N518" s="258"/>
      <c r="O518" s="258"/>
      <c r="P518" s="258"/>
      <c r="Q518" s="258"/>
      <c r="R518" s="258"/>
      <c r="S518" s="258"/>
      <c r="T518" s="25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0" t="s">
        <v>260</v>
      </c>
      <c r="AU518" s="260" t="s">
        <v>93</v>
      </c>
      <c r="AV518" s="13" t="s">
        <v>93</v>
      </c>
      <c r="AW518" s="13" t="s">
        <v>40</v>
      </c>
      <c r="AX518" s="13" t="s">
        <v>91</v>
      </c>
      <c r="AY518" s="260" t="s">
        <v>251</v>
      </c>
    </row>
    <row r="519" s="2" customFormat="1" ht="21.75" customHeight="1">
      <c r="A519" s="41"/>
      <c r="B519" s="42"/>
      <c r="C519" s="230" t="s">
        <v>574</v>
      </c>
      <c r="D519" s="230" t="s">
        <v>253</v>
      </c>
      <c r="E519" s="231" t="s">
        <v>575</v>
      </c>
      <c r="F519" s="232" t="s">
        <v>576</v>
      </c>
      <c r="G519" s="233" t="s">
        <v>265</v>
      </c>
      <c r="H519" s="234">
        <v>13.788</v>
      </c>
      <c r="I519" s="235"/>
      <c r="J519" s="236">
        <f>ROUND(I519*H519,2)</f>
        <v>0</v>
      </c>
      <c r="K519" s="237"/>
      <c r="L519" s="47"/>
      <c r="M519" s="238" t="s">
        <v>1</v>
      </c>
      <c r="N519" s="239" t="s">
        <v>49</v>
      </c>
      <c r="O519" s="94"/>
      <c r="P519" s="240">
        <f>O519*H519</f>
        <v>0</v>
      </c>
      <c r="Q519" s="240">
        <v>2.5018699999999998</v>
      </c>
      <c r="R519" s="240">
        <f>Q519*H519</f>
        <v>34.49578356</v>
      </c>
      <c r="S519" s="240">
        <v>0</v>
      </c>
      <c r="T519" s="241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42" t="s">
        <v>257</v>
      </c>
      <c r="AT519" s="242" t="s">
        <v>253</v>
      </c>
      <c r="AU519" s="242" t="s">
        <v>93</v>
      </c>
      <c r="AY519" s="19" t="s">
        <v>251</v>
      </c>
      <c r="BE519" s="243">
        <f>IF(N519="základní",J519,0)</f>
        <v>0</v>
      </c>
      <c r="BF519" s="243">
        <f>IF(N519="snížená",J519,0)</f>
        <v>0</v>
      </c>
      <c r="BG519" s="243">
        <f>IF(N519="zákl. přenesená",J519,0)</f>
        <v>0</v>
      </c>
      <c r="BH519" s="243">
        <f>IF(N519="sníž. přenesená",J519,0)</f>
        <v>0</v>
      </c>
      <c r="BI519" s="243">
        <f>IF(N519="nulová",J519,0)</f>
        <v>0</v>
      </c>
      <c r="BJ519" s="19" t="s">
        <v>91</v>
      </c>
      <c r="BK519" s="243">
        <f>ROUND(I519*H519,2)</f>
        <v>0</v>
      </c>
      <c r="BL519" s="19" t="s">
        <v>257</v>
      </c>
      <c r="BM519" s="242" t="s">
        <v>577</v>
      </c>
    </row>
    <row r="520" s="2" customFormat="1">
      <c r="A520" s="41"/>
      <c r="B520" s="42"/>
      <c r="C520" s="43"/>
      <c r="D520" s="244" t="s">
        <v>258</v>
      </c>
      <c r="E520" s="43"/>
      <c r="F520" s="245" t="s">
        <v>578</v>
      </c>
      <c r="G520" s="43"/>
      <c r="H520" s="43"/>
      <c r="I520" s="246"/>
      <c r="J520" s="43"/>
      <c r="K520" s="43"/>
      <c r="L520" s="47"/>
      <c r="M520" s="247"/>
      <c r="N520" s="248"/>
      <c r="O520" s="94"/>
      <c r="P520" s="94"/>
      <c r="Q520" s="94"/>
      <c r="R520" s="94"/>
      <c r="S520" s="94"/>
      <c r="T520" s="95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19" t="s">
        <v>258</v>
      </c>
      <c r="AU520" s="19" t="s">
        <v>93</v>
      </c>
    </row>
    <row r="521" s="15" customFormat="1">
      <c r="A521" s="15"/>
      <c r="B521" s="272"/>
      <c r="C521" s="273"/>
      <c r="D521" s="251" t="s">
        <v>260</v>
      </c>
      <c r="E521" s="274" t="s">
        <v>1</v>
      </c>
      <c r="F521" s="275" t="s">
        <v>499</v>
      </c>
      <c r="G521" s="273"/>
      <c r="H521" s="274" t="s">
        <v>1</v>
      </c>
      <c r="I521" s="276"/>
      <c r="J521" s="273"/>
      <c r="K521" s="273"/>
      <c r="L521" s="277"/>
      <c r="M521" s="278"/>
      <c r="N521" s="279"/>
      <c r="O521" s="279"/>
      <c r="P521" s="279"/>
      <c r="Q521" s="279"/>
      <c r="R521" s="279"/>
      <c r="S521" s="279"/>
      <c r="T521" s="280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1" t="s">
        <v>260</v>
      </c>
      <c r="AU521" s="281" t="s">
        <v>93</v>
      </c>
      <c r="AV521" s="15" t="s">
        <v>91</v>
      </c>
      <c r="AW521" s="15" t="s">
        <v>40</v>
      </c>
      <c r="AX521" s="15" t="s">
        <v>84</v>
      </c>
      <c r="AY521" s="281" t="s">
        <v>251</v>
      </c>
    </row>
    <row r="522" s="13" customFormat="1">
      <c r="A522" s="13"/>
      <c r="B522" s="249"/>
      <c r="C522" s="250"/>
      <c r="D522" s="251" t="s">
        <v>260</v>
      </c>
      <c r="E522" s="252" t="s">
        <v>1</v>
      </c>
      <c r="F522" s="253" t="s">
        <v>579</v>
      </c>
      <c r="G522" s="250"/>
      <c r="H522" s="254">
        <v>3.9319999999999999</v>
      </c>
      <c r="I522" s="255"/>
      <c r="J522" s="250"/>
      <c r="K522" s="250"/>
      <c r="L522" s="256"/>
      <c r="M522" s="257"/>
      <c r="N522" s="258"/>
      <c r="O522" s="258"/>
      <c r="P522" s="258"/>
      <c r="Q522" s="258"/>
      <c r="R522" s="258"/>
      <c r="S522" s="258"/>
      <c r="T522" s="25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0" t="s">
        <v>260</v>
      </c>
      <c r="AU522" s="260" t="s">
        <v>93</v>
      </c>
      <c r="AV522" s="13" t="s">
        <v>93</v>
      </c>
      <c r="AW522" s="13" t="s">
        <v>40</v>
      </c>
      <c r="AX522" s="13" t="s">
        <v>84</v>
      </c>
      <c r="AY522" s="260" t="s">
        <v>251</v>
      </c>
    </row>
    <row r="523" s="15" customFormat="1">
      <c r="A523" s="15"/>
      <c r="B523" s="272"/>
      <c r="C523" s="273"/>
      <c r="D523" s="251" t="s">
        <v>260</v>
      </c>
      <c r="E523" s="274" t="s">
        <v>1</v>
      </c>
      <c r="F523" s="275" t="s">
        <v>505</v>
      </c>
      <c r="G523" s="273"/>
      <c r="H523" s="274" t="s">
        <v>1</v>
      </c>
      <c r="I523" s="276"/>
      <c r="J523" s="273"/>
      <c r="K523" s="273"/>
      <c r="L523" s="277"/>
      <c r="M523" s="278"/>
      <c r="N523" s="279"/>
      <c r="O523" s="279"/>
      <c r="P523" s="279"/>
      <c r="Q523" s="279"/>
      <c r="R523" s="279"/>
      <c r="S523" s="279"/>
      <c r="T523" s="280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81" t="s">
        <v>260</v>
      </c>
      <c r="AU523" s="281" t="s">
        <v>93</v>
      </c>
      <c r="AV523" s="15" t="s">
        <v>91</v>
      </c>
      <c r="AW523" s="15" t="s">
        <v>40</v>
      </c>
      <c r="AX523" s="15" t="s">
        <v>84</v>
      </c>
      <c r="AY523" s="281" t="s">
        <v>251</v>
      </c>
    </row>
    <row r="524" s="13" customFormat="1">
      <c r="A524" s="13"/>
      <c r="B524" s="249"/>
      <c r="C524" s="250"/>
      <c r="D524" s="251" t="s">
        <v>260</v>
      </c>
      <c r="E524" s="252" t="s">
        <v>1</v>
      </c>
      <c r="F524" s="253" t="s">
        <v>580</v>
      </c>
      <c r="G524" s="250"/>
      <c r="H524" s="254">
        <v>2.028</v>
      </c>
      <c r="I524" s="255"/>
      <c r="J524" s="250"/>
      <c r="K524" s="250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260</v>
      </c>
      <c r="AU524" s="260" t="s">
        <v>93</v>
      </c>
      <c r="AV524" s="13" t="s">
        <v>93</v>
      </c>
      <c r="AW524" s="13" t="s">
        <v>40</v>
      </c>
      <c r="AX524" s="13" t="s">
        <v>84</v>
      </c>
      <c r="AY524" s="260" t="s">
        <v>251</v>
      </c>
    </row>
    <row r="525" s="15" customFormat="1">
      <c r="A525" s="15"/>
      <c r="B525" s="272"/>
      <c r="C525" s="273"/>
      <c r="D525" s="251" t="s">
        <v>260</v>
      </c>
      <c r="E525" s="274" t="s">
        <v>1</v>
      </c>
      <c r="F525" s="275" t="s">
        <v>511</v>
      </c>
      <c r="G525" s="273"/>
      <c r="H525" s="274" t="s">
        <v>1</v>
      </c>
      <c r="I525" s="276"/>
      <c r="J525" s="273"/>
      <c r="K525" s="273"/>
      <c r="L525" s="277"/>
      <c r="M525" s="278"/>
      <c r="N525" s="279"/>
      <c r="O525" s="279"/>
      <c r="P525" s="279"/>
      <c r="Q525" s="279"/>
      <c r="R525" s="279"/>
      <c r="S525" s="279"/>
      <c r="T525" s="28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81" t="s">
        <v>260</v>
      </c>
      <c r="AU525" s="281" t="s">
        <v>93</v>
      </c>
      <c r="AV525" s="15" t="s">
        <v>91</v>
      </c>
      <c r="AW525" s="15" t="s">
        <v>40</v>
      </c>
      <c r="AX525" s="15" t="s">
        <v>84</v>
      </c>
      <c r="AY525" s="281" t="s">
        <v>251</v>
      </c>
    </row>
    <row r="526" s="13" customFormat="1">
      <c r="A526" s="13"/>
      <c r="B526" s="249"/>
      <c r="C526" s="250"/>
      <c r="D526" s="251" t="s">
        <v>260</v>
      </c>
      <c r="E526" s="252" t="s">
        <v>1</v>
      </c>
      <c r="F526" s="253" t="s">
        <v>581</v>
      </c>
      <c r="G526" s="250"/>
      <c r="H526" s="254">
        <v>1.9570000000000001</v>
      </c>
      <c r="I526" s="255"/>
      <c r="J526" s="250"/>
      <c r="K526" s="250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260</v>
      </c>
      <c r="AU526" s="260" t="s">
        <v>93</v>
      </c>
      <c r="AV526" s="13" t="s">
        <v>93</v>
      </c>
      <c r="AW526" s="13" t="s">
        <v>40</v>
      </c>
      <c r="AX526" s="13" t="s">
        <v>84</v>
      </c>
      <c r="AY526" s="260" t="s">
        <v>251</v>
      </c>
    </row>
    <row r="527" s="15" customFormat="1">
      <c r="A527" s="15"/>
      <c r="B527" s="272"/>
      <c r="C527" s="273"/>
      <c r="D527" s="251" t="s">
        <v>260</v>
      </c>
      <c r="E527" s="274" t="s">
        <v>1</v>
      </c>
      <c r="F527" s="275" t="s">
        <v>517</v>
      </c>
      <c r="G527" s="273"/>
      <c r="H527" s="274" t="s">
        <v>1</v>
      </c>
      <c r="I527" s="276"/>
      <c r="J527" s="273"/>
      <c r="K527" s="273"/>
      <c r="L527" s="277"/>
      <c r="M527" s="278"/>
      <c r="N527" s="279"/>
      <c r="O527" s="279"/>
      <c r="P527" s="279"/>
      <c r="Q527" s="279"/>
      <c r="R527" s="279"/>
      <c r="S527" s="279"/>
      <c r="T527" s="280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1" t="s">
        <v>260</v>
      </c>
      <c r="AU527" s="281" t="s">
        <v>93</v>
      </c>
      <c r="AV527" s="15" t="s">
        <v>91</v>
      </c>
      <c r="AW527" s="15" t="s">
        <v>40</v>
      </c>
      <c r="AX527" s="15" t="s">
        <v>84</v>
      </c>
      <c r="AY527" s="281" t="s">
        <v>251</v>
      </c>
    </row>
    <row r="528" s="13" customFormat="1">
      <c r="A528" s="13"/>
      <c r="B528" s="249"/>
      <c r="C528" s="250"/>
      <c r="D528" s="251" t="s">
        <v>260</v>
      </c>
      <c r="E528" s="252" t="s">
        <v>1</v>
      </c>
      <c r="F528" s="253" t="s">
        <v>581</v>
      </c>
      <c r="G528" s="250"/>
      <c r="H528" s="254">
        <v>1.9570000000000001</v>
      </c>
      <c r="I528" s="255"/>
      <c r="J528" s="250"/>
      <c r="K528" s="250"/>
      <c r="L528" s="256"/>
      <c r="M528" s="257"/>
      <c r="N528" s="258"/>
      <c r="O528" s="258"/>
      <c r="P528" s="258"/>
      <c r="Q528" s="258"/>
      <c r="R528" s="258"/>
      <c r="S528" s="258"/>
      <c r="T528" s="25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0" t="s">
        <v>260</v>
      </c>
      <c r="AU528" s="260" t="s">
        <v>93</v>
      </c>
      <c r="AV528" s="13" t="s">
        <v>93</v>
      </c>
      <c r="AW528" s="13" t="s">
        <v>40</v>
      </c>
      <c r="AX528" s="13" t="s">
        <v>84</v>
      </c>
      <c r="AY528" s="260" t="s">
        <v>251</v>
      </c>
    </row>
    <row r="529" s="15" customFormat="1">
      <c r="A529" s="15"/>
      <c r="B529" s="272"/>
      <c r="C529" s="273"/>
      <c r="D529" s="251" t="s">
        <v>260</v>
      </c>
      <c r="E529" s="274" t="s">
        <v>1</v>
      </c>
      <c r="F529" s="275" t="s">
        <v>519</v>
      </c>
      <c r="G529" s="273"/>
      <c r="H529" s="274" t="s">
        <v>1</v>
      </c>
      <c r="I529" s="276"/>
      <c r="J529" s="273"/>
      <c r="K529" s="273"/>
      <c r="L529" s="277"/>
      <c r="M529" s="278"/>
      <c r="N529" s="279"/>
      <c r="O529" s="279"/>
      <c r="P529" s="279"/>
      <c r="Q529" s="279"/>
      <c r="R529" s="279"/>
      <c r="S529" s="279"/>
      <c r="T529" s="28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1" t="s">
        <v>260</v>
      </c>
      <c r="AU529" s="281" t="s">
        <v>93</v>
      </c>
      <c r="AV529" s="15" t="s">
        <v>91</v>
      </c>
      <c r="AW529" s="15" t="s">
        <v>40</v>
      </c>
      <c r="AX529" s="15" t="s">
        <v>84</v>
      </c>
      <c r="AY529" s="281" t="s">
        <v>251</v>
      </c>
    </row>
    <row r="530" s="13" customFormat="1">
      <c r="A530" s="13"/>
      <c r="B530" s="249"/>
      <c r="C530" s="250"/>
      <c r="D530" s="251" t="s">
        <v>260</v>
      </c>
      <c r="E530" s="252" t="s">
        <v>1</v>
      </c>
      <c r="F530" s="253" t="s">
        <v>581</v>
      </c>
      <c r="G530" s="250"/>
      <c r="H530" s="254">
        <v>1.9570000000000001</v>
      </c>
      <c r="I530" s="255"/>
      <c r="J530" s="250"/>
      <c r="K530" s="250"/>
      <c r="L530" s="256"/>
      <c r="M530" s="257"/>
      <c r="N530" s="258"/>
      <c r="O530" s="258"/>
      <c r="P530" s="258"/>
      <c r="Q530" s="258"/>
      <c r="R530" s="258"/>
      <c r="S530" s="258"/>
      <c r="T530" s="25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0" t="s">
        <v>260</v>
      </c>
      <c r="AU530" s="260" t="s">
        <v>93</v>
      </c>
      <c r="AV530" s="13" t="s">
        <v>93</v>
      </c>
      <c r="AW530" s="13" t="s">
        <v>40</v>
      </c>
      <c r="AX530" s="13" t="s">
        <v>84</v>
      </c>
      <c r="AY530" s="260" t="s">
        <v>251</v>
      </c>
    </row>
    <row r="531" s="15" customFormat="1">
      <c r="A531" s="15"/>
      <c r="B531" s="272"/>
      <c r="C531" s="273"/>
      <c r="D531" s="251" t="s">
        <v>260</v>
      </c>
      <c r="E531" s="274" t="s">
        <v>1</v>
      </c>
      <c r="F531" s="275" t="s">
        <v>520</v>
      </c>
      <c r="G531" s="273"/>
      <c r="H531" s="274" t="s">
        <v>1</v>
      </c>
      <c r="I531" s="276"/>
      <c r="J531" s="273"/>
      <c r="K531" s="273"/>
      <c r="L531" s="277"/>
      <c r="M531" s="278"/>
      <c r="N531" s="279"/>
      <c r="O531" s="279"/>
      <c r="P531" s="279"/>
      <c r="Q531" s="279"/>
      <c r="R531" s="279"/>
      <c r="S531" s="279"/>
      <c r="T531" s="28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81" t="s">
        <v>260</v>
      </c>
      <c r="AU531" s="281" t="s">
        <v>93</v>
      </c>
      <c r="AV531" s="15" t="s">
        <v>91</v>
      </c>
      <c r="AW531" s="15" t="s">
        <v>40</v>
      </c>
      <c r="AX531" s="15" t="s">
        <v>84</v>
      </c>
      <c r="AY531" s="281" t="s">
        <v>251</v>
      </c>
    </row>
    <row r="532" s="13" customFormat="1">
      <c r="A532" s="13"/>
      <c r="B532" s="249"/>
      <c r="C532" s="250"/>
      <c r="D532" s="251" t="s">
        <v>260</v>
      </c>
      <c r="E532" s="252" t="s">
        <v>1</v>
      </c>
      <c r="F532" s="253" t="s">
        <v>581</v>
      </c>
      <c r="G532" s="250"/>
      <c r="H532" s="254">
        <v>1.9570000000000001</v>
      </c>
      <c r="I532" s="255"/>
      <c r="J532" s="250"/>
      <c r="K532" s="250"/>
      <c r="L532" s="256"/>
      <c r="M532" s="257"/>
      <c r="N532" s="258"/>
      <c r="O532" s="258"/>
      <c r="P532" s="258"/>
      <c r="Q532" s="258"/>
      <c r="R532" s="258"/>
      <c r="S532" s="258"/>
      <c r="T532" s="25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0" t="s">
        <v>260</v>
      </c>
      <c r="AU532" s="260" t="s">
        <v>93</v>
      </c>
      <c r="AV532" s="13" t="s">
        <v>93</v>
      </c>
      <c r="AW532" s="13" t="s">
        <v>40</v>
      </c>
      <c r="AX532" s="13" t="s">
        <v>84</v>
      </c>
      <c r="AY532" s="260" t="s">
        <v>251</v>
      </c>
    </row>
    <row r="533" s="14" customFormat="1">
      <c r="A533" s="14"/>
      <c r="B533" s="261"/>
      <c r="C533" s="262"/>
      <c r="D533" s="251" t="s">
        <v>260</v>
      </c>
      <c r="E533" s="263" t="s">
        <v>1</v>
      </c>
      <c r="F533" s="264" t="s">
        <v>262</v>
      </c>
      <c r="G533" s="262"/>
      <c r="H533" s="265">
        <v>13.788</v>
      </c>
      <c r="I533" s="266"/>
      <c r="J533" s="262"/>
      <c r="K533" s="262"/>
      <c r="L533" s="267"/>
      <c r="M533" s="268"/>
      <c r="N533" s="269"/>
      <c r="O533" s="269"/>
      <c r="P533" s="269"/>
      <c r="Q533" s="269"/>
      <c r="R533" s="269"/>
      <c r="S533" s="269"/>
      <c r="T533" s="27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1" t="s">
        <v>260</v>
      </c>
      <c r="AU533" s="271" t="s">
        <v>93</v>
      </c>
      <c r="AV533" s="14" t="s">
        <v>257</v>
      </c>
      <c r="AW533" s="14" t="s">
        <v>40</v>
      </c>
      <c r="AX533" s="14" t="s">
        <v>91</v>
      </c>
      <c r="AY533" s="271" t="s">
        <v>251</v>
      </c>
    </row>
    <row r="534" s="2" customFormat="1" ht="24.15" customHeight="1">
      <c r="A534" s="41"/>
      <c r="B534" s="42"/>
      <c r="C534" s="230" t="s">
        <v>405</v>
      </c>
      <c r="D534" s="230" t="s">
        <v>253</v>
      </c>
      <c r="E534" s="231" t="s">
        <v>582</v>
      </c>
      <c r="F534" s="232" t="s">
        <v>583</v>
      </c>
      <c r="G534" s="233" t="s">
        <v>389</v>
      </c>
      <c r="H534" s="234">
        <v>22.308</v>
      </c>
      <c r="I534" s="235"/>
      <c r="J534" s="236">
        <f>ROUND(I534*H534,2)</f>
        <v>0</v>
      </c>
      <c r="K534" s="237"/>
      <c r="L534" s="47"/>
      <c r="M534" s="238" t="s">
        <v>1</v>
      </c>
      <c r="N534" s="239" t="s">
        <v>49</v>
      </c>
      <c r="O534" s="94"/>
      <c r="P534" s="240">
        <f>O534*H534</f>
        <v>0</v>
      </c>
      <c r="Q534" s="240">
        <v>0.0021970499999999999</v>
      </c>
      <c r="R534" s="240">
        <f>Q534*H534</f>
        <v>0.049011791399999997</v>
      </c>
      <c r="S534" s="240">
        <v>0</v>
      </c>
      <c r="T534" s="241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42" t="s">
        <v>257</v>
      </c>
      <c r="AT534" s="242" t="s">
        <v>253</v>
      </c>
      <c r="AU534" s="242" t="s">
        <v>93</v>
      </c>
      <c r="AY534" s="19" t="s">
        <v>251</v>
      </c>
      <c r="BE534" s="243">
        <f>IF(N534="základní",J534,0)</f>
        <v>0</v>
      </c>
      <c r="BF534" s="243">
        <f>IF(N534="snížená",J534,0)</f>
        <v>0</v>
      </c>
      <c r="BG534" s="243">
        <f>IF(N534="zákl. přenesená",J534,0)</f>
        <v>0</v>
      </c>
      <c r="BH534" s="243">
        <f>IF(N534="sníž. přenesená",J534,0)</f>
        <v>0</v>
      </c>
      <c r="BI534" s="243">
        <f>IF(N534="nulová",J534,0)</f>
        <v>0</v>
      </c>
      <c r="BJ534" s="19" t="s">
        <v>91</v>
      </c>
      <c r="BK534" s="243">
        <f>ROUND(I534*H534,2)</f>
        <v>0</v>
      </c>
      <c r="BL534" s="19" t="s">
        <v>257</v>
      </c>
      <c r="BM534" s="242" t="s">
        <v>584</v>
      </c>
    </row>
    <row r="535" s="2" customFormat="1">
      <c r="A535" s="41"/>
      <c r="B535" s="42"/>
      <c r="C535" s="43"/>
      <c r="D535" s="244" t="s">
        <v>258</v>
      </c>
      <c r="E535" s="43"/>
      <c r="F535" s="245" t="s">
        <v>585</v>
      </c>
      <c r="G535" s="43"/>
      <c r="H535" s="43"/>
      <c r="I535" s="246"/>
      <c r="J535" s="43"/>
      <c r="K535" s="43"/>
      <c r="L535" s="47"/>
      <c r="M535" s="247"/>
      <c r="N535" s="248"/>
      <c r="O535" s="94"/>
      <c r="P535" s="94"/>
      <c r="Q535" s="94"/>
      <c r="R535" s="94"/>
      <c r="S535" s="94"/>
      <c r="T535" s="95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19" t="s">
        <v>258</v>
      </c>
      <c r="AU535" s="19" t="s">
        <v>93</v>
      </c>
    </row>
    <row r="536" s="15" customFormat="1">
      <c r="A536" s="15"/>
      <c r="B536" s="272"/>
      <c r="C536" s="273"/>
      <c r="D536" s="251" t="s">
        <v>260</v>
      </c>
      <c r="E536" s="274" t="s">
        <v>1</v>
      </c>
      <c r="F536" s="275" t="s">
        <v>499</v>
      </c>
      <c r="G536" s="273"/>
      <c r="H536" s="274" t="s">
        <v>1</v>
      </c>
      <c r="I536" s="276"/>
      <c r="J536" s="273"/>
      <c r="K536" s="273"/>
      <c r="L536" s="277"/>
      <c r="M536" s="278"/>
      <c r="N536" s="279"/>
      <c r="O536" s="279"/>
      <c r="P536" s="279"/>
      <c r="Q536" s="279"/>
      <c r="R536" s="279"/>
      <c r="S536" s="279"/>
      <c r="T536" s="28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1" t="s">
        <v>260</v>
      </c>
      <c r="AU536" s="281" t="s">
        <v>93</v>
      </c>
      <c r="AV536" s="15" t="s">
        <v>91</v>
      </c>
      <c r="AW536" s="15" t="s">
        <v>40</v>
      </c>
      <c r="AX536" s="15" t="s">
        <v>84</v>
      </c>
      <c r="AY536" s="281" t="s">
        <v>251</v>
      </c>
    </row>
    <row r="537" s="13" customFormat="1">
      <c r="A537" s="13"/>
      <c r="B537" s="249"/>
      <c r="C537" s="250"/>
      <c r="D537" s="251" t="s">
        <v>260</v>
      </c>
      <c r="E537" s="252" t="s">
        <v>1</v>
      </c>
      <c r="F537" s="253" t="s">
        <v>586</v>
      </c>
      <c r="G537" s="250"/>
      <c r="H537" s="254">
        <v>22.308</v>
      </c>
      <c r="I537" s="255"/>
      <c r="J537" s="250"/>
      <c r="K537" s="250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260</v>
      </c>
      <c r="AU537" s="260" t="s">
        <v>93</v>
      </c>
      <c r="AV537" s="13" t="s">
        <v>93</v>
      </c>
      <c r="AW537" s="13" t="s">
        <v>40</v>
      </c>
      <c r="AX537" s="13" t="s">
        <v>84</v>
      </c>
      <c r="AY537" s="260" t="s">
        <v>251</v>
      </c>
    </row>
    <row r="538" s="14" customFormat="1">
      <c r="A538" s="14"/>
      <c r="B538" s="261"/>
      <c r="C538" s="262"/>
      <c r="D538" s="251" t="s">
        <v>260</v>
      </c>
      <c r="E538" s="263" t="s">
        <v>1</v>
      </c>
      <c r="F538" s="264" t="s">
        <v>262</v>
      </c>
      <c r="G538" s="262"/>
      <c r="H538" s="265">
        <v>22.308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260</v>
      </c>
      <c r="AU538" s="271" t="s">
        <v>93</v>
      </c>
      <c r="AV538" s="14" t="s">
        <v>257</v>
      </c>
      <c r="AW538" s="14" t="s">
        <v>40</v>
      </c>
      <c r="AX538" s="14" t="s">
        <v>91</v>
      </c>
      <c r="AY538" s="271" t="s">
        <v>251</v>
      </c>
    </row>
    <row r="539" s="2" customFormat="1" ht="24.15" customHeight="1">
      <c r="A539" s="41"/>
      <c r="B539" s="42"/>
      <c r="C539" s="230" t="s">
        <v>587</v>
      </c>
      <c r="D539" s="230" t="s">
        <v>253</v>
      </c>
      <c r="E539" s="231" t="s">
        <v>588</v>
      </c>
      <c r="F539" s="232" t="s">
        <v>589</v>
      </c>
      <c r="G539" s="233" t="s">
        <v>389</v>
      </c>
      <c r="H539" s="234">
        <v>22.308</v>
      </c>
      <c r="I539" s="235"/>
      <c r="J539" s="236">
        <f>ROUND(I539*H539,2)</f>
        <v>0</v>
      </c>
      <c r="K539" s="237"/>
      <c r="L539" s="47"/>
      <c r="M539" s="238" t="s">
        <v>1</v>
      </c>
      <c r="N539" s="239" t="s">
        <v>49</v>
      </c>
      <c r="O539" s="94"/>
      <c r="P539" s="240">
        <f>O539*H539</f>
        <v>0</v>
      </c>
      <c r="Q539" s="240">
        <v>0</v>
      </c>
      <c r="R539" s="240">
        <f>Q539*H539</f>
        <v>0</v>
      </c>
      <c r="S539" s="240">
        <v>0</v>
      </c>
      <c r="T539" s="241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42" t="s">
        <v>257</v>
      </c>
      <c r="AT539" s="242" t="s">
        <v>253</v>
      </c>
      <c r="AU539" s="242" t="s">
        <v>93</v>
      </c>
      <c r="AY539" s="19" t="s">
        <v>251</v>
      </c>
      <c r="BE539" s="243">
        <f>IF(N539="základní",J539,0)</f>
        <v>0</v>
      </c>
      <c r="BF539" s="243">
        <f>IF(N539="snížená",J539,0)</f>
        <v>0</v>
      </c>
      <c r="BG539" s="243">
        <f>IF(N539="zákl. přenesená",J539,0)</f>
        <v>0</v>
      </c>
      <c r="BH539" s="243">
        <f>IF(N539="sníž. přenesená",J539,0)</f>
        <v>0</v>
      </c>
      <c r="BI539" s="243">
        <f>IF(N539="nulová",J539,0)</f>
        <v>0</v>
      </c>
      <c r="BJ539" s="19" t="s">
        <v>91</v>
      </c>
      <c r="BK539" s="243">
        <f>ROUND(I539*H539,2)</f>
        <v>0</v>
      </c>
      <c r="BL539" s="19" t="s">
        <v>257</v>
      </c>
      <c r="BM539" s="242" t="s">
        <v>590</v>
      </c>
    </row>
    <row r="540" s="2" customFormat="1">
      <c r="A540" s="41"/>
      <c r="B540" s="42"/>
      <c r="C540" s="43"/>
      <c r="D540" s="244" t="s">
        <v>258</v>
      </c>
      <c r="E540" s="43"/>
      <c r="F540" s="245" t="s">
        <v>591</v>
      </c>
      <c r="G540" s="43"/>
      <c r="H540" s="43"/>
      <c r="I540" s="246"/>
      <c r="J540" s="43"/>
      <c r="K540" s="43"/>
      <c r="L540" s="47"/>
      <c r="M540" s="247"/>
      <c r="N540" s="248"/>
      <c r="O540" s="94"/>
      <c r="P540" s="94"/>
      <c r="Q540" s="94"/>
      <c r="R540" s="94"/>
      <c r="S540" s="94"/>
      <c r="T540" s="95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19" t="s">
        <v>258</v>
      </c>
      <c r="AU540" s="19" t="s">
        <v>93</v>
      </c>
    </row>
    <row r="541" s="2" customFormat="1" ht="21.75" customHeight="1">
      <c r="A541" s="41"/>
      <c r="B541" s="42"/>
      <c r="C541" s="230" t="s">
        <v>412</v>
      </c>
      <c r="D541" s="230" t="s">
        <v>253</v>
      </c>
      <c r="E541" s="231" t="s">
        <v>592</v>
      </c>
      <c r="F541" s="232" t="s">
        <v>593</v>
      </c>
      <c r="G541" s="233" t="s">
        <v>298</v>
      </c>
      <c r="H541" s="234">
        <v>2.4809999999999999</v>
      </c>
      <c r="I541" s="235"/>
      <c r="J541" s="236">
        <f>ROUND(I541*H541,2)</f>
        <v>0</v>
      </c>
      <c r="K541" s="237"/>
      <c r="L541" s="47"/>
      <c r="M541" s="238" t="s">
        <v>1</v>
      </c>
      <c r="N541" s="239" t="s">
        <v>49</v>
      </c>
      <c r="O541" s="94"/>
      <c r="P541" s="240">
        <f>O541*H541</f>
        <v>0</v>
      </c>
      <c r="Q541" s="240">
        <v>1.0523719</v>
      </c>
      <c r="R541" s="240">
        <f>Q541*H541</f>
        <v>2.6109346839000001</v>
      </c>
      <c r="S541" s="240">
        <v>0</v>
      </c>
      <c r="T541" s="241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42" t="s">
        <v>257</v>
      </c>
      <c r="AT541" s="242" t="s">
        <v>253</v>
      </c>
      <c r="AU541" s="242" t="s">
        <v>93</v>
      </c>
      <c r="AY541" s="19" t="s">
        <v>251</v>
      </c>
      <c r="BE541" s="243">
        <f>IF(N541="základní",J541,0)</f>
        <v>0</v>
      </c>
      <c r="BF541" s="243">
        <f>IF(N541="snížená",J541,0)</f>
        <v>0</v>
      </c>
      <c r="BG541" s="243">
        <f>IF(N541="zákl. přenesená",J541,0)</f>
        <v>0</v>
      </c>
      <c r="BH541" s="243">
        <f>IF(N541="sníž. přenesená",J541,0)</f>
        <v>0</v>
      </c>
      <c r="BI541" s="243">
        <f>IF(N541="nulová",J541,0)</f>
        <v>0</v>
      </c>
      <c r="BJ541" s="19" t="s">
        <v>91</v>
      </c>
      <c r="BK541" s="243">
        <f>ROUND(I541*H541,2)</f>
        <v>0</v>
      </c>
      <c r="BL541" s="19" t="s">
        <v>257</v>
      </c>
      <c r="BM541" s="242" t="s">
        <v>594</v>
      </c>
    </row>
    <row r="542" s="2" customFormat="1">
      <c r="A542" s="41"/>
      <c r="B542" s="42"/>
      <c r="C542" s="43"/>
      <c r="D542" s="244" t="s">
        <v>258</v>
      </c>
      <c r="E542" s="43"/>
      <c r="F542" s="245" t="s">
        <v>595</v>
      </c>
      <c r="G542" s="43"/>
      <c r="H542" s="43"/>
      <c r="I542" s="246"/>
      <c r="J542" s="43"/>
      <c r="K542" s="43"/>
      <c r="L542" s="47"/>
      <c r="M542" s="247"/>
      <c r="N542" s="248"/>
      <c r="O542" s="94"/>
      <c r="P542" s="94"/>
      <c r="Q542" s="94"/>
      <c r="R542" s="94"/>
      <c r="S542" s="94"/>
      <c r="T542" s="95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19" t="s">
        <v>258</v>
      </c>
      <c r="AU542" s="19" t="s">
        <v>93</v>
      </c>
    </row>
    <row r="543" s="15" customFormat="1">
      <c r="A543" s="15"/>
      <c r="B543" s="272"/>
      <c r="C543" s="273"/>
      <c r="D543" s="251" t="s">
        <v>260</v>
      </c>
      <c r="E543" s="274" t="s">
        <v>1</v>
      </c>
      <c r="F543" s="275" t="s">
        <v>499</v>
      </c>
      <c r="G543" s="273"/>
      <c r="H543" s="274" t="s">
        <v>1</v>
      </c>
      <c r="I543" s="276"/>
      <c r="J543" s="273"/>
      <c r="K543" s="273"/>
      <c r="L543" s="277"/>
      <c r="M543" s="278"/>
      <c r="N543" s="279"/>
      <c r="O543" s="279"/>
      <c r="P543" s="279"/>
      <c r="Q543" s="279"/>
      <c r="R543" s="279"/>
      <c r="S543" s="279"/>
      <c r="T543" s="280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1" t="s">
        <v>260</v>
      </c>
      <c r="AU543" s="281" t="s">
        <v>93</v>
      </c>
      <c r="AV543" s="15" t="s">
        <v>91</v>
      </c>
      <c r="AW543" s="15" t="s">
        <v>40</v>
      </c>
      <c r="AX543" s="15" t="s">
        <v>84</v>
      </c>
      <c r="AY543" s="281" t="s">
        <v>251</v>
      </c>
    </row>
    <row r="544" s="13" customFormat="1">
      <c r="A544" s="13"/>
      <c r="B544" s="249"/>
      <c r="C544" s="250"/>
      <c r="D544" s="251" t="s">
        <v>260</v>
      </c>
      <c r="E544" s="252" t="s">
        <v>1</v>
      </c>
      <c r="F544" s="253" t="s">
        <v>596</v>
      </c>
      <c r="G544" s="250"/>
      <c r="H544" s="254">
        <v>0.70799999999999996</v>
      </c>
      <c r="I544" s="255"/>
      <c r="J544" s="250"/>
      <c r="K544" s="250"/>
      <c r="L544" s="256"/>
      <c r="M544" s="257"/>
      <c r="N544" s="258"/>
      <c r="O544" s="258"/>
      <c r="P544" s="258"/>
      <c r="Q544" s="258"/>
      <c r="R544" s="258"/>
      <c r="S544" s="258"/>
      <c r="T544" s="25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0" t="s">
        <v>260</v>
      </c>
      <c r="AU544" s="260" t="s">
        <v>93</v>
      </c>
      <c r="AV544" s="13" t="s">
        <v>93</v>
      </c>
      <c r="AW544" s="13" t="s">
        <v>40</v>
      </c>
      <c r="AX544" s="13" t="s">
        <v>84</v>
      </c>
      <c r="AY544" s="260" t="s">
        <v>251</v>
      </c>
    </row>
    <row r="545" s="15" customFormat="1">
      <c r="A545" s="15"/>
      <c r="B545" s="272"/>
      <c r="C545" s="273"/>
      <c r="D545" s="251" t="s">
        <v>260</v>
      </c>
      <c r="E545" s="274" t="s">
        <v>1</v>
      </c>
      <c r="F545" s="275" t="s">
        <v>505</v>
      </c>
      <c r="G545" s="273"/>
      <c r="H545" s="274" t="s">
        <v>1</v>
      </c>
      <c r="I545" s="276"/>
      <c r="J545" s="273"/>
      <c r="K545" s="273"/>
      <c r="L545" s="277"/>
      <c r="M545" s="278"/>
      <c r="N545" s="279"/>
      <c r="O545" s="279"/>
      <c r="P545" s="279"/>
      <c r="Q545" s="279"/>
      <c r="R545" s="279"/>
      <c r="S545" s="279"/>
      <c r="T545" s="28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1" t="s">
        <v>260</v>
      </c>
      <c r="AU545" s="281" t="s">
        <v>93</v>
      </c>
      <c r="AV545" s="15" t="s">
        <v>91</v>
      </c>
      <c r="AW545" s="15" t="s">
        <v>40</v>
      </c>
      <c r="AX545" s="15" t="s">
        <v>84</v>
      </c>
      <c r="AY545" s="281" t="s">
        <v>251</v>
      </c>
    </row>
    <row r="546" s="13" customFormat="1">
      <c r="A546" s="13"/>
      <c r="B546" s="249"/>
      <c r="C546" s="250"/>
      <c r="D546" s="251" t="s">
        <v>260</v>
      </c>
      <c r="E546" s="252" t="s">
        <v>1</v>
      </c>
      <c r="F546" s="253" t="s">
        <v>597</v>
      </c>
      <c r="G546" s="250"/>
      <c r="H546" s="254">
        <v>0.36499999999999999</v>
      </c>
      <c r="I546" s="255"/>
      <c r="J546" s="250"/>
      <c r="K546" s="250"/>
      <c r="L546" s="256"/>
      <c r="M546" s="257"/>
      <c r="N546" s="258"/>
      <c r="O546" s="258"/>
      <c r="P546" s="258"/>
      <c r="Q546" s="258"/>
      <c r="R546" s="258"/>
      <c r="S546" s="258"/>
      <c r="T546" s="25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0" t="s">
        <v>260</v>
      </c>
      <c r="AU546" s="260" t="s">
        <v>93</v>
      </c>
      <c r="AV546" s="13" t="s">
        <v>93</v>
      </c>
      <c r="AW546" s="13" t="s">
        <v>40</v>
      </c>
      <c r="AX546" s="13" t="s">
        <v>84</v>
      </c>
      <c r="AY546" s="260" t="s">
        <v>251</v>
      </c>
    </row>
    <row r="547" s="15" customFormat="1">
      <c r="A547" s="15"/>
      <c r="B547" s="272"/>
      <c r="C547" s="273"/>
      <c r="D547" s="251" t="s">
        <v>260</v>
      </c>
      <c r="E547" s="274" t="s">
        <v>1</v>
      </c>
      <c r="F547" s="275" t="s">
        <v>511</v>
      </c>
      <c r="G547" s="273"/>
      <c r="H547" s="274" t="s">
        <v>1</v>
      </c>
      <c r="I547" s="276"/>
      <c r="J547" s="273"/>
      <c r="K547" s="273"/>
      <c r="L547" s="277"/>
      <c r="M547" s="278"/>
      <c r="N547" s="279"/>
      <c r="O547" s="279"/>
      <c r="P547" s="279"/>
      <c r="Q547" s="279"/>
      <c r="R547" s="279"/>
      <c r="S547" s="279"/>
      <c r="T547" s="280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1" t="s">
        <v>260</v>
      </c>
      <c r="AU547" s="281" t="s">
        <v>93</v>
      </c>
      <c r="AV547" s="15" t="s">
        <v>91</v>
      </c>
      <c r="AW547" s="15" t="s">
        <v>40</v>
      </c>
      <c r="AX547" s="15" t="s">
        <v>84</v>
      </c>
      <c r="AY547" s="281" t="s">
        <v>251</v>
      </c>
    </row>
    <row r="548" s="13" customFormat="1">
      <c r="A548" s="13"/>
      <c r="B548" s="249"/>
      <c r="C548" s="250"/>
      <c r="D548" s="251" t="s">
        <v>260</v>
      </c>
      <c r="E548" s="252" t="s">
        <v>1</v>
      </c>
      <c r="F548" s="253" t="s">
        <v>598</v>
      </c>
      <c r="G548" s="250"/>
      <c r="H548" s="254">
        <v>0.35199999999999998</v>
      </c>
      <c r="I548" s="255"/>
      <c r="J548" s="250"/>
      <c r="K548" s="250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260</v>
      </c>
      <c r="AU548" s="260" t="s">
        <v>93</v>
      </c>
      <c r="AV548" s="13" t="s">
        <v>93</v>
      </c>
      <c r="AW548" s="13" t="s">
        <v>40</v>
      </c>
      <c r="AX548" s="13" t="s">
        <v>84</v>
      </c>
      <c r="AY548" s="260" t="s">
        <v>251</v>
      </c>
    </row>
    <row r="549" s="15" customFormat="1">
      <c r="A549" s="15"/>
      <c r="B549" s="272"/>
      <c r="C549" s="273"/>
      <c r="D549" s="251" t="s">
        <v>260</v>
      </c>
      <c r="E549" s="274" t="s">
        <v>1</v>
      </c>
      <c r="F549" s="275" t="s">
        <v>517</v>
      </c>
      <c r="G549" s="273"/>
      <c r="H549" s="274" t="s">
        <v>1</v>
      </c>
      <c r="I549" s="276"/>
      <c r="J549" s="273"/>
      <c r="K549" s="273"/>
      <c r="L549" s="277"/>
      <c r="M549" s="278"/>
      <c r="N549" s="279"/>
      <c r="O549" s="279"/>
      <c r="P549" s="279"/>
      <c r="Q549" s="279"/>
      <c r="R549" s="279"/>
      <c r="S549" s="279"/>
      <c r="T549" s="280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1" t="s">
        <v>260</v>
      </c>
      <c r="AU549" s="281" t="s">
        <v>93</v>
      </c>
      <c r="AV549" s="15" t="s">
        <v>91</v>
      </c>
      <c r="AW549" s="15" t="s">
        <v>40</v>
      </c>
      <c r="AX549" s="15" t="s">
        <v>84</v>
      </c>
      <c r="AY549" s="281" t="s">
        <v>251</v>
      </c>
    </row>
    <row r="550" s="13" customFormat="1">
      <c r="A550" s="13"/>
      <c r="B550" s="249"/>
      <c r="C550" s="250"/>
      <c r="D550" s="251" t="s">
        <v>260</v>
      </c>
      <c r="E550" s="252" t="s">
        <v>1</v>
      </c>
      <c r="F550" s="253" t="s">
        <v>598</v>
      </c>
      <c r="G550" s="250"/>
      <c r="H550" s="254">
        <v>0.35199999999999998</v>
      </c>
      <c r="I550" s="255"/>
      <c r="J550" s="250"/>
      <c r="K550" s="250"/>
      <c r="L550" s="256"/>
      <c r="M550" s="257"/>
      <c r="N550" s="258"/>
      <c r="O550" s="258"/>
      <c r="P550" s="258"/>
      <c r="Q550" s="258"/>
      <c r="R550" s="258"/>
      <c r="S550" s="258"/>
      <c r="T550" s="25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0" t="s">
        <v>260</v>
      </c>
      <c r="AU550" s="260" t="s">
        <v>93</v>
      </c>
      <c r="AV550" s="13" t="s">
        <v>93</v>
      </c>
      <c r="AW550" s="13" t="s">
        <v>40</v>
      </c>
      <c r="AX550" s="13" t="s">
        <v>84</v>
      </c>
      <c r="AY550" s="260" t="s">
        <v>251</v>
      </c>
    </row>
    <row r="551" s="15" customFormat="1">
      <c r="A551" s="15"/>
      <c r="B551" s="272"/>
      <c r="C551" s="273"/>
      <c r="D551" s="251" t="s">
        <v>260</v>
      </c>
      <c r="E551" s="274" t="s">
        <v>1</v>
      </c>
      <c r="F551" s="275" t="s">
        <v>519</v>
      </c>
      <c r="G551" s="273"/>
      <c r="H551" s="274" t="s">
        <v>1</v>
      </c>
      <c r="I551" s="276"/>
      <c r="J551" s="273"/>
      <c r="K551" s="273"/>
      <c r="L551" s="277"/>
      <c r="M551" s="278"/>
      <c r="N551" s="279"/>
      <c r="O551" s="279"/>
      <c r="P551" s="279"/>
      <c r="Q551" s="279"/>
      <c r="R551" s="279"/>
      <c r="S551" s="279"/>
      <c r="T551" s="28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81" t="s">
        <v>260</v>
      </c>
      <c r="AU551" s="281" t="s">
        <v>93</v>
      </c>
      <c r="AV551" s="15" t="s">
        <v>91</v>
      </c>
      <c r="AW551" s="15" t="s">
        <v>40</v>
      </c>
      <c r="AX551" s="15" t="s">
        <v>84</v>
      </c>
      <c r="AY551" s="281" t="s">
        <v>251</v>
      </c>
    </row>
    <row r="552" s="13" customFormat="1">
      <c r="A552" s="13"/>
      <c r="B552" s="249"/>
      <c r="C552" s="250"/>
      <c r="D552" s="251" t="s">
        <v>260</v>
      </c>
      <c r="E552" s="252" t="s">
        <v>1</v>
      </c>
      <c r="F552" s="253" t="s">
        <v>598</v>
      </c>
      <c r="G552" s="250"/>
      <c r="H552" s="254">
        <v>0.35199999999999998</v>
      </c>
      <c r="I552" s="255"/>
      <c r="J552" s="250"/>
      <c r="K552" s="250"/>
      <c r="L552" s="256"/>
      <c r="M552" s="257"/>
      <c r="N552" s="258"/>
      <c r="O552" s="258"/>
      <c r="P552" s="258"/>
      <c r="Q552" s="258"/>
      <c r="R552" s="258"/>
      <c r="S552" s="258"/>
      <c r="T552" s="25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0" t="s">
        <v>260</v>
      </c>
      <c r="AU552" s="260" t="s">
        <v>93</v>
      </c>
      <c r="AV552" s="13" t="s">
        <v>93</v>
      </c>
      <c r="AW552" s="13" t="s">
        <v>40</v>
      </c>
      <c r="AX552" s="13" t="s">
        <v>84</v>
      </c>
      <c r="AY552" s="260" t="s">
        <v>251</v>
      </c>
    </row>
    <row r="553" s="15" customFormat="1">
      <c r="A553" s="15"/>
      <c r="B553" s="272"/>
      <c r="C553" s="273"/>
      <c r="D553" s="251" t="s">
        <v>260</v>
      </c>
      <c r="E553" s="274" t="s">
        <v>1</v>
      </c>
      <c r="F553" s="275" t="s">
        <v>520</v>
      </c>
      <c r="G553" s="273"/>
      <c r="H553" s="274" t="s">
        <v>1</v>
      </c>
      <c r="I553" s="276"/>
      <c r="J553" s="273"/>
      <c r="K553" s="273"/>
      <c r="L553" s="277"/>
      <c r="M553" s="278"/>
      <c r="N553" s="279"/>
      <c r="O553" s="279"/>
      <c r="P553" s="279"/>
      <c r="Q553" s="279"/>
      <c r="R553" s="279"/>
      <c r="S553" s="279"/>
      <c r="T553" s="280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1" t="s">
        <v>260</v>
      </c>
      <c r="AU553" s="281" t="s">
        <v>93</v>
      </c>
      <c r="AV553" s="15" t="s">
        <v>91</v>
      </c>
      <c r="AW553" s="15" t="s">
        <v>40</v>
      </c>
      <c r="AX553" s="15" t="s">
        <v>84</v>
      </c>
      <c r="AY553" s="281" t="s">
        <v>251</v>
      </c>
    </row>
    <row r="554" s="13" customFormat="1">
      <c r="A554" s="13"/>
      <c r="B554" s="249"/>
      <c r="C554" s="250"/>
      <c r="D554" s="251" t="s">
        <v>260</v>
      </c>
      <c r="E554" s="252" t="s">
        <v>1</v>
      </c>
      <c r="F554" s="253" t="s">
        <v>598</v>
      </c>
      <c r="G554" s="250"/>
      <c r="H554" s="254">
        <v>0.35199999999999998</v>
      </c>
      <c r="I554" s="255"/>
      <c r="J554" s="250"/>
      <c r="K554" s="250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260</v>
      </c>
      <c r="AU554" s="260" t="s">
        <v>93</v>
      </c>
      <c r="AV554" s="13" t="s">
        <v>93</v>
      </c>
      <c r="AW554" s="13" t="s">
        <v>40</v>
      </c>
      <c r="AX554" s="13" t="s">
        <v>84</v>
      </c>
      <c r="AY554" s="260" t="s">
        <v>251</v>
      </c>
    </row>
    <row r="555" s="14" customFormat="1">
      <c r="A555" s="14"/>
      <c r="B555" s="261"/>
      <c r="C555" s="262"/>
      <c r="D555" s="251" t="s">
        <v>260</v>
      </c>
      <c r="E555" s="263" t="s">
        <v>1</v>
      </c>
      <c r="F555" s="264" t="s">
        <v>262</v>
      </c>
      <c r="G555" s="262"/>
      <c r="H555" s="265">
        <v>2.4809999999999999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1" t="s">
        <v>260</v>
      </c>
      <c r="AU555" s="271" t="s">
        <v>93</v>
      </c>
      <c r="AV555" s="14" t="s">
        <v>257</v>
      </c>
      <c r="AW555" s="14" t="s">
        <v>40</v>
      </c>
      <c r="AX555" s="14" t="s">
        <v>91</v>
      </c>
      <c r="AY555" s="271" t="s">
        <v>251</v>
      </c>
    </row>
    <row r="556" s="2" customFormat="1" ht="24.15" customHeight="1">
      <c r="A556" s="41"/>
      <c r="B556" s="42"/>
      <c r="C556" s="230" t="s">
        <v>599</v>
      </c>
      <c r="D556" s="230" t="s">
        <v>253</v>
      </c>
      <c r="E556" s="231" t="s">
        <v>600</v>
      </c>
      <c r="F556" s="232" t="s">
        <v>601</v>
      </c>
      <c r="G556" s="233" t="s">
        <v>389</v>
      </c>
      <c r="H556" s="234">
        <v>148.47499999999999</v>
      </c>
      <c r="I556" s="235"/>
      <c r="J556" s="236">
        <f>ROUND(I556*H556,2)</f>
        <v>0</v>
      </c>
      <c r="K556" s="237"/>
      <c r="L556" s="47"/>
      <c r="M556" s="238" t="s">
        <v>1</v>
      </c>
      <c r="N556" s="239" t="s">
        <v>49</v>
      </c>
      <c r="O556" s="94"/>
      <c r="P556" s="240">
        <f>O556*H556</f>
        <v>0</v>
      </c>
      <c r="Q556" s="240">
        <v>0.0031099999999999999</v>
      </c>
      <c r="R556" s="240">
        <f>Q556*H556</f>
        <v>0.46175724999999995</v>
      </c>
      <c r="S556" s="240">
        <v>0</v>
      </c>
      <c r="T556" s="241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42" t="s">
        <v>257</v>
      </c>
      <c r="AT556" s="242" t="s">
        <v>253</v>
      </c>
      <c r="AU556" s="242" t="s">
        <v>93</v>
      </c>
      <c r="AY556" s="19" t="s">
        <v>251</v>
      </c>
      <c r="BE556" s="243">
        <f>IF(N556="základní",J556,0)</f>
        <v>0</v>
      </c>
      <c r="BF556" s="243">
        <f>IF(N556="snížená",J556,0)</f>
        <v>0</v>
      </c>
      <c r="BG556" s="243">
        <f>IF(N556="zákl. přenesená",J556,0)</f>
        <v>0</v>
      </c>
      <c r="BH556" s="243">
        <f>IF(N556="sníž. přenesená",J556,0)</f>
        <v>0</v>
      </c>
      <c r="BI556" s="243">
        <f>IF(N556="nulová",J556,0)</f>
        <v>0</v>
      </c>
      <c r="BJ556" s="19" t="s">
        <v>91</v>
      </c>
      <c r="BK556" s="243">
        <f>ROUND(I556*H556,2)</f>
        <v>0</v>
      </c>
      <c r="BL556" s="19" t="s">
        <v>257</v>
      </c>
      <c r="BM556" s="242" t="s">
        <v>602</v>
      </c>
    </row>
    <row r="557" s="2" customFormat="1">
      <c r="A557" s="41"/>
      <c r="B557" s="42"/>
      <c r="C557" s="43"/>
      <c r="D557" s="244" t="s">
        <v>258</v>
      </c>
      <c r="E557" s="43"/>
      <c r="F557" s="245" t="s">
        <v>603</v>
      </c>
      <c r="G557" s="43"/>
      <c r="H557" s="43"/>
      <c r="I557" s="246"/>
      <c r="J557" s="43"/>
      <c r="K557" s="43"/>
      <c r="L557" s="47"/>
      <c r="M557" s="247"/>
      <c r="N557" s="248"/>
      <c r="O557" s="94"/>
      <c r="P557" s="94"/>
      <c r="Q557" s="94"/>
      <c r="R557" s="94"/>
      <c r="S557" s="94"/>
      <c r="T557" s="95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19" t="s">
        <v>258</v>
      </c>
      <c r="AU557" s="19" t="s">
        <v>93</v>
      </c>
    </row>
    <row r="558" s="13" customFormat="1">
      <c r="A558" s="13"/>
      <c r="B558" s="249"/>
      <c r="C558" s="250"/>
      <c r="D558" s="251" t="s">
        <v>260</v>
      </c>
      <c r="E558" s="252" t="s">
        <v>1</v>
      </c>
      <c r="F558" s="253" t="s">
        <v>604</v>
      </c>
      <c r="G558" s="250"/>
      <c r="H558" s="254">
        <v>17.068000000000001</v>
      </c>
      <c r="I558" s="255"/>
      <c r="J558" s="250"/>
      <c r="K558" s="250"/>
      <c r="L558" s="256"/>
      <c r="M558" s="257"/>
      <c r="N558" s="258"/>
      <c r="O558" s="258"/>
      <c r="P558" s="258"/>
      <c r="Q558" s="258"/>
      <c r="R558" s="258"/>
      <c r="S558" s="258"/>
      <c r="T558" s="25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0" t="s">
        <v>260</v>
      </c>
      <c r="AU558" s="260" t="s">
        <v>93</v>
      </c>
      <c r="AV558" s="13" t="s">
        <v>93</v>
      </c>
      <c r="AW558" s="13" t="s">
        <v>40</v>
      </c>
      <c r="AX558" s="13" t="s">
        <v>84</v>
      </c>
      <c r="AY558" s="260" t="s">
        <v>251</v>
      </c>
    </row>
    <row r="559" s="15" customFormat="1">
      <c r="A559" s="15"/>
      <c r="B559" s="272"/>
      <c r="C559" s="273"/>
      <c r="D559" s="251" t="s">
        <v>260</v>
      </c>
      <c r="E559" s="274" t="s">
        <v>1</v>
      </c>
      <c r="F559" s="275" t="s">
        <v>505</v>
      </c>
      <c r="G559" s="273"/>
      <c r="H559" s="274" t="s">
        <v>1</v>
      </c>
      <c r="I559" s="276"/>
      <c r="J559" s="273"/>
      <c r="K559" s="273"/>
      <c r="L559" s="277"/>
      <c r="M559" s="278"/>
      <c r="N559" s="279"/>
      <c r="O559" s="279"/>
      <c r="P559" s="279"/>
      <c r="Q559" s="279"/>
      <c r="R559" s="279"/>
      <c r="S559" s="279"/>
      <c r="T559" s="280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81" t="s">
        <v>260</v>
      </c>
      <c r="AU559" s="281" t="s">
        <v>93</v>
      </c>
      <c r="AV559" s="15" t="s">
        <v>91</v>
      </c>
      <c r="AW559" s="15" t="s">
        <v>40</v>
      </c>
      <c r="AX559" s="15" t="s">
        <v>84</v>
      </c>
      <c r="AY559" s="281" t="s">
        <v>251</v>
      </c>
    </row>
    <row r="560" s="13" customFormat="1">
      <c r="A560" s="13"/>
      <c r="B560" s="249"/>
      <c r="C560" s="250"/>
      <c r="D560" s="251" t="s">
        <v>260</v>
      </c>
      <c r="E560" s="252" t="s">
        <v>1</v>
      </c>
      <c r="F560" s="253" t="s">
        <v>605</v>
      </c>
      <c r="G560" s="250"/>
      <c r="H560" s="254">
        <v>27.035</v>
      </c>
      <c r="I560" s="255"/>
      <c r="J560" s="250"/>
      <c r="K560" s="250"/>
      <c r="L560" s="256"/>
      <c r="M560" s="257"/>
      <c r="N560" s="258"/>
      <c r="O560" s="258"/>
      <c r="P560" s="258"/>
      <c r="Q560" s="258"/>
      <c r="R560" s="258"/>
      <c r="S560" s="258"/>
      <c r="T560" s="25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0" t="s">
        <v>260</v>
      </c>
      <c r="AU560" s="260" t="s">
        <v>93</v>
      </c>
      <c r="AV560" s="13" t="s">
        <v>93</v>
      </c>
      <c r="AW560" s="13" t="s">
        <v>40</v>
      </c>
      <c r="AX560" s="13" t="s">
        <v>84</v>
      </c>
      <c r="AY560" s="260" t="s">
        <v>251</v>
      </c>
    </row>
    <row r="561" s="15" customFormat="1">
      <c r="A561" s="15"/>
      <c r="B561" s="272"/>
      <c r="C561" s="273"/>
      <c r="D561" s="251" t="s">
        <v>260</v>
      </c>
      <c r="E561" s="274" t="s">
        <v>1</v>
      </c>
      <c r="F561" s="275" t="s">
        <v>511</v>
      </c>
      <c r="G561" s="273"/>
      <c r="H561" s="274" t="s">
        <v>1</v>
      </c>
      <c r="I561" s="276"/>
      <c r="J561" s="273"/>
      <c r="K561" s="273"/>
      <c r="L561" s="277"/>
      <c r="M561" s="278"/>
      <c r="N561" s="279"/>
      <c r="O561" s="279"/>
      <c r="P561" s="279"/>
      <c r="Q561" s="279"/>
      <c r="R561" s="279"/>
      <c r="S561" s="279"/>
      <c r="T561" s="280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81" t="s">
        <v>260</v>
      </c>
      <c r="AU561" s="281" t="s">
        <v>93</v>
      </c>
      <c r="AV561" s="15" t="s">
        <v>91</v>
      </c>
      <c r="AW561" s="15" t="s">
        <v>40</v>
      </c>
      <c r="AX561" s="15" t="s">
        <v>84</v>
      </c>
      <c r="AY561" s="281" t="s">
        <v>251</v>
      </c>
    </row>
    <row r="562" s="13" customFormat="1">
      <c r="A562" s="13"/>
      <c r="B562" s="249"/>
      <c r="C562" s="250"/>
      <c r="D562" s="251" t="s">
        <v>260</v>
      </c>
      <c r="E562" s="252" t="s">
        <v>1</v>
      </c>
      <c r="F562" s="253" t="s">
        <v>606</v>
      </c>
      <c r="G562" s="250"/>
      <c r="H562" s="254">
        <v>26.093</v>
      </c>
      <c r="I562" s="255"/>
      <c r="J562" s="250"/>
      <c r="K562" s="250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260</v>
      </c>
      <c r="AU562" s="260" t="s">
        <v>93</v>
      </c>
      <c r="AV562" s="13" t="s">
        <v>93</v>
      </c>
      <c r="AW562" s="13" t="s">
        <v>40</v>
      </c>
      <c r="AX562" s="13" t="s">
        <v>84</v>
      </c>
      <c r="AY562" s="260" t="s">
        <v>251</v>
      </c>
    </row>
    <row r="563" s="15" customFormat="1">
      <c r="A563" s="15"/>
      <c r="B563" s="272"/>
      <c r="C563" s="273"/>
      <c r="D563" s="251" t="s">
        <v>260</v>
      </c>
      <c r="E563" s="274" t="s">
        <v>1</v>
      </c>
      <c r="F563" s="275" t="s">
        <v>517</v>
      </c>
      <c r="G563" s="273"/>
      <c r="H563" s="274" t="s">
        <v>1</v>
      </c>
      <c r="I563" s="276"/>
      <c r="J563" s="273"/>
      <c r="K563" s="273"/>
      <c r="L563" s="277"/>
      <c r="M563" s="278"/>
      <c r="N563" s="279"/>
      <c r="O563" s="279"/>
      <c r="P563" s="279"/>
      <c r="Q563" s="279"/>
      <c r="R563" s="279"/>
      <c r="S563" s="279"/>
      <c r="T563" s="280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81" t="s">
        <v>260</v>
      </c>
      <c r="AU563" s="281" t="s">
        <v>93</v>
      </c>
      <c r="AV563" s="15" t="s">
        <v>91</v>
      </c>
      <c r="AW563" s="15" t="s">
        <v>40</v>
      </c>
      <c r="AX563" s="15" t="s">
        <v>84</v>
      </c>
      <c r="AY563" s="281" t="s">
        <v>251</v>
      </c>
    </row>
    <row r="564" s="13" customFormat="1">
      <c r="A564" s="13"/>
      <c r="B564" s="249"/>
      <c r="C564" s="250"/>
      <c r="D564" s="251" t="s">
        <v>260</v>
      </c>
      <c r="E564" s="252" t="s">
        <v>1</v>
      </c>
      <c r="F564" s="253" t="s">
        <v>606</v>
      </c>
      <c r="G564" s="250"/>
      <c r="H564" s="254">
        <v>26.093</v>
      </c>
      <c r="I564" s="255"/>
      <c r="J564" s="250"/>
      <c r="K564" s="250"/>
      <c r="L564" s="256"/>
      <c r="M564" s="257"/>
      <c r="N564" s="258"/>
      <c r="O564" s="258"/>
      <c r="P564" s="258"/>
      <c r="Q564" s="258"/>
      <c r="R564" s="258"/>
      <c r="S564" s="258"/>
      <c r="T564" s="25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0" t="s">
        <v>260</v>
      </c>
      <c r="AU564" s="260" t="s">
        <v>93</v>
      </c>
      <c r="AV564" s="13" t="s">
        <v>93</v>
      </c>
      <c r="AW564" s="13" t="s">
        <v>40</v>
      </c>
      <c r="AX564" s="13" t="s">
        <v>84</v>
      </c>
      <c r="AY564" s="260" t="s">
        <v>251</v>
      </c>
    </row>
    <row r="565" s="15" customFormat="1">
      <c r="A565" s="15"/>
      <c r="B565" s="272"/>
      <c r="C565" s="273"/>
      <c r="D565" s="251" t="s">
        <v>260</v>
      </c>
      <c r="E565" s="274" t="s">
        <v>1</v>
      </c>
      <c r="F565" s="275" t="s">
        <v>519</v>
      </c>
      <c r="G565" s="273"/>
      <c r="H565" s="274" t="s">
        <v>1</v>
      </c>
      <c r="I565" s="276"/>
      <c r="J565" s="273"/>
      <c r="K565" s="273"/>
      <c r="L565" s="277"/>
      <c r="M565" s="278"/>
      <c r="N565" s="279"/>
      <c r="O565" s="279"/>
      <c r="P565" s="279"/>
      <c r="Q565" s="279"/>
      <c r="R565" s="279"/>
      <c r="S565" s="279"/>
      <c r="T565" s="28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1" t="s">
        <v>260</v>
      </c>
      <c r="AU565" s="281" t="s">
        <v>93</v>
      </c>
      <c r="AV565" s="15" t="s">
        <v>91</v>
      </c>
      <c r="AW565" s="15" t="s">
        <v>40</v>
      </c>
      <c r="AX565" s="15" t="s">
        <v>84</v>
      </c>
      <c r="AY565" s="281" t="s">
        <v>251</v>
      </c>
    </row>
    <row r="566" s="13" customFormat="1">
      <c r="A566" s="13"/>
      <c r="B566" s="249"/>
      <c r="C566" s="250"/>
      <c r="D566" s="251" t="s">
        <v>260</v>
      </c>
      <c r="E566" s="252" t="s">
        <v>1</v>
      </c>
      <c r="F566" s="253" t="s">
        <v>606</v>
      </c>
      <c r="G566" s="250"/>
      <c r="H566" s="254">
        <v>26.093</v>
      </c>
      <c r="I566" s="255"/>
      <c r="J566" s="250"/>
      <c r="K566" s="250"/>
      <c r="L566" s="256"/>
      <c r="M566" s="257"/>
      <c r="N566" s="258"/>
      <c r="O566" s="258"/>
      <c r="P566" s="258"/>
      <c r="Q566" s="258"/>
      <c r="R566" s="258"/>
      <c r="S566" s="258"/>
      <c r="T566" s="25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0" t="s">
        <v>260</v>
      </c>
      <c r="AU566" s="260" t="s">
        <v>93</v>
      </c>
      <c r="AV566" s="13" t="s">
        <v>93</v>
      </c>
      <c r="AW566" s="13" t="s">
        <v>40</v>
      </c>
      <c r="AX566" s="13" t="s">
        <v>84</v>
      </c>
      <c r="AY566" s="260" t="s">
        <v>251</v>
      </c>
    </row>
    <row r="567" s="15" customFormat="1">
      <c r="A567" s="15"/>
      <c r="B567" s="272"/>
      <c r="C567" s="273"/>
      <c r="D567" s="251" t="s">
        <v>260</v>
      </c>
      <c r="E567" s="274" t="s">
        <v>1</v>
      </c>
      <c r="F567" s="275" t="s">
        <v>520</v>
      </c>
      <c r="G567" s="273"/>
      <c r="H567" s="274" t="s">
        <v>1</v>
      </c>
      <c r="I567" s="276"/>
      <c r="J567" s="273"/>
      <c r="K567" s="273"/>
      <c r="L567" s="277"/>
      <c r="M567" s="278"/>
      <c r="N567" s="279"/>
      <c r="O567" s="279"/>
      <c r="P567" s="279"/>
      <c r="Q567" s="279"/>
      <c r="R567" s="279"/>
      <c r="S567" s="279"/>
      <c r="T567" s="280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1" t="s">
        <v>260</v>
      </c>
      <c r="AU567" s="281" t="s">
        <v>93</v>
      </c>
      <c r="AV567" s="15" t="s">
        <v>91</v>
      </c>
      <c r="AW567" s="15" t="s">
        <v>40</v>
      </c>
      <c r="AX567" s="15" t="s">
        <v>84</v>
      </c>
      <c r="AY567" s="281" t="s">
        <v>251</v>
      </c>
    </row>
    <row r="568" s="13" customFormat="1">
      <c r="A568" s="13"/>
      <c r="B568" s="249"/>
      <c r="C568" s="250"/>
      <c r="D568" s="251" t="s">
        <v>260</v>
      </c>
      <c r="E568" s="252" t="s">
        <v>1</v>
      </c>
      <c r="F568" s="253" t="s">
        <v>606</v>
      </c>
      <c r="G568" s="250"/>
      <c r="H568" s="254">
        <v>26.093</v>
      </c>
      <c r="I568" s="255"/>
      <c r="J568" s="250"/>
      <c r="K568" s="250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260</v>
      </c>
      <c r="AU568" s="260" t="s">
        <v>93</v>
      </c>
      <c r="AV568" s="13" t="s">
        <v>93</v>
      </c>
      <c r="AW568" s="13" t="s">
        <v>40</v>
      </c>
      <c r="AX568" s="13" t="s">
        <v>84</v>
      </c>
      <c r="AY568" s="260" t="s">
        <v>251</v>
      </c>
    </row>
    <row r="569" s="14" customFormat="1">
      <c r="A569" s="14"/>
      <c r="B569" s="261"/>
      <c r="C569" s="262"/>
      <c r="D569" s="251" t="s">
        <v>260</v>
      </c>
      <c r="E569" s="263" t="s">
        <v>1</v>
      </c>
      <c r="F569" s="264" t="s">
        <v>262</v>
      </c>
      <c r="G569" s="262"/>
      <c r="H569" s="265">
        <v>148.47499999999999</v>
      </c>
      <c r="I569" s="266"/>
      <c r="J569" s="262"/>
      <c r="K569" s="262"/>
      <c r="L569" s="267"/>
      <c r="M569" s="268"/>
      <c r="N569" s="269"/>
      <c r="O569" s="269"/>
      <c r="P569" s="269"/>
      <c r="Q569" s="269"/>
      <c r="R569" s="269"/>
      <c r="S569" s="269"/>
      <c r="T569" s="270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1" t="s">
        <v>260</v>
      </c>
      <c r="AU569" s="271" t="s">
        <v>93</v>
      </c>
      <c r="AV569" s="14" t="s">
        <v>257</v>
      </c>
      <c r="AW569" s="14" t="s">
        <v>40</v>
      </c>
      <c r="AX569" s="14" t="s">
        <v>91</v>
      </c>
      <c r="AY569" s="271" t="s">
        <v>251</v>
      </c>
    </row>
    <row r="570" s="2" customFormat="1" ht="24.15" customHeight="1">
      <c r="A570" s="41"/>
      <c r="B570" s="42"/>
      <c r="C570" s="230" t="s">
        <v>424</v>
      </c>
      <c r="D570" s="230" t="s">
        <v>253</v>
      </c>
      <c r="E570" s="231" t="s">
        <v>607</v>
      </c>
      <c r="F570" s="232" t="s">
        <v>608</v>
      </c>
      <c r="G570" s="233" t="s">
        <v>389</v>
      </c>
      <c r="H570" s="234">
        <v>148.47499999999999</v>
      </c>
      <c r="I570" s="235"/>
      <c r="J570" s="236">
        <f>ROUND(I570*H570,2)</f>
        <v>0</v>
      </c>
      <c r="K570" s="237"/>
      <c r="L570" s="47"/>
      <c r="M570" s="238" t="s">
        <v>1</v>
      </c>
      <c r="N570" s="239" t="s">
        <v>49</v>
      </c>
      <c r="O570" s="94"/>
      <c r="P570" s="240">
        <f>O570*H570</f>
        <v>0</v>
      </c>
      <c r="Q570" s="240">
        <v>0</v>
      </c>
      <c r="R570" s="240">
        <f>Q570*H570</f>
        <v>0</v>
      </c>
      <c r="S570" s="240">
        <v>0</v>
      </c>
      <c r="T570" s="24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42" t="s">
        <v>257</v>
      </c>
      <c r="AT570" s="242" t="s">
        <v>253</v>
      </c>
      <c r="AU570" s="242" t="s">
        <v>93</v>
      </c>
      <c r="AY570" s="19" t="s">
        <v>251</v>
      </c>
      <c r="BE570" s="243">
        <f>IF(N570="základní",J570,0)</f>
        <v>0</v>
      </c>
      <c r="BF570" s="243">
        <f>IF(N570="snížená",J570,0)</f>
        <v>0</v>
      </c>
      <c r="BG570" s="243">
        <f>IF(N570="zákl. přenesená",J570,0)</f>
        <v>0</v>
      </c>
      <c r="BH570" s="243">
        <f>IF(N570="sníž. přenesená",J570,0)</f>
        <v>0</v>
      </c>
      <c r="BI570" s="243">
        <f>IF(N570="nulová",J570,0)</f>
        <v>0</v>
      </c>
      <c r="BJ570" s="19" t="s">
        <v>91</v>
      </c>
      <c r="BK570" s="243">
        <f>ROUND(I570*H570,2)</f>
        <v>0</v>
      </c>
      <c r="BL570" s="19" t="s">
        <v>257</v>
      </c>
      <c r="BM570" s="242" t="s">
        <v>609</v>
      </c>
    </row>
    <row r="571" s="2" customFormat="1">
      <c r="A571" s="41"/>
      <c r="B571" s="42"/>
      <c r="C571" s="43"/>
      <c r="D571" s="244" t="s">
        <v>258</v>
      </c>
      <c r="E571" s="43"/>
      <c r="F571" s="245" t="s">
        <v>610</v>
      </c>
      <c r="G571" s="43"/>
      <c r="H571" s="43"/>
      <c r="I571" s="246"/>
      <c r="J571" s="43"/>
      <c r="K571" s="43"/>
      <c r="L571" s="47"/>
      <c r="M571" s="247"/>
      <c r="N571" s="248"/>
      <c r="O571" s="94"/>
      <c r="P571" s="94"/>
      <c r="Q571" s="94"/>
      <c r="R571" s="94"/>
      <c r="S571" s="94"/>
      <c r="T571" s="95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9" t="s">
        <v>258</v>
      </c>
      <c r="AU571" s="19" t="s">
        <v>93</v>
      </c>
    </row>
    <row r="572" s="2" customFormat="1" ht="24.15" customHeight="1">
      <c r="A572" s="41"/>
      <c r="B572" s="42"/>
      <c r="C572" s="230" t="s">
        <v>611</v>
      </c>
      <c r="D572" s="230" t="s">
        <v>253</v>
      </c>
      <c r="E572" s="231" t="s">
        <v>612</v>
      </c>
      <c r="F572" s="232" t="s">
        <v>613</v>
      </c>
      <c r="G572" s="233" t="s">
        <v>389</v>
      </c>
      <c r="H572" s="234">
        <v>600.38599999999997</v>
      </c>
      <c r="I572" s="235"/>
      <c r="J572" s="236">
        <f>ROUND(I572*H572,2)</f>
        <v>0</v>
      </c>
      <c r="K572" s="237"/>
      <c r="L572" s="47"/>
      <c r="M572" s="238" t="s">
        <v>1</v>
      </c>
      <c r="N572" s="239" t="s">
        <v>49</v>
      </c>
      <c r="O572" s="94"/>
      <c r="P572" s="240">
        <f>O572*H572</f>
        <v>0</v>
      </c>
      <c r="Q572" s="240">
        <v>0.12021</v>
      </c>
      <c r="R572" s="240">
        <f>Q572*H572</f>
        <v>72.172401059999999</v>
      </c>
      <c r="S572" s="240">
        <v>0</v>
      </c>
      <c r="T572" s="241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42" t="s">
        <v>257</v>
      </c>
      <c r="AT572" s="242" t="s">
        <v>253</v>
      </c>
      <c r="AU572" s="242" t="s">
        <v>93</v>
      </c>
      <c r="AY572" s="19" t="s">
        <v>251</v>
      </c>
      <c r="BE572" s="243">
        <f>IF(N572="základní",J572,0)</f>
        <v>0</v>
      </c>
      <c r="BF572" s="243">
        <f>IF(N572="snížená",J572,0)</f>
        <v>0</v>
      </c>
      <c r="BG572" s="243">
        <f>IF(N572="zákl. přenesená",J572,0)</f>
        <v>0</v>
      </c>
      <c r="BH572" s="243">
        <f>IF(N572="sníž. přenesená",J572,0)</f>
        <v>0</v>
      </c>
      <c r="BI572" s="243">
        <f>IF(N572="nulová",J572,0)</f>
        <v>0</v>
      </c>
      <c r="BJ572" s="19" t="s">
        <v>91</v>
      </c>
      <c r="BK572" s="243">
        <f>ROUND(I572*H572,2)</f>
        <v>0</v>
      </c>
      <c r="BL572" s="19" t="s">
        <v>257</v>
      </c>
      <c r="BM572" s="242" t="s">
        <v>614</v>
      </c>
    </row>
    <row r="573" s="2" customFormat="1">
      <c r="A573" s="41"/>
      <c r="B573" s="42"/>
      <c r="C573" s="43"/>
      <c r="D573" s="244" t="s">
        <v>258</v>
      </c>
      <c r="E573" s="43"/>
      <c r="F573" s="245" t="s">
        <v>615</v>
      </c>
      <c r="G573" s="43"/>
      <c r="H573" s="43"/>
      <c r="I573" s="246"/>
      <c r="J573" s="43"/>
      <c r="K573" s="43"/>
      <c r="L573" s="47"/>
      <c r="M573" s="247"/>
      <c r="N573" s="248"/>
      <c r="O573" s="94"/>
      <c r="P573" s="94"/>
      <c r="Q573" s="94"/>
      <c r="R573" s="94"/>
      <c r="S573" s="94"/>
      <c r="T573" s="95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19" t="s">
        <v>258</v>
      </c>
      <c r="AU573" s="19" t="s">
        <v>93</v>
      </c>
    </row>
    <row r="574" s="15" customFormat="1">
      <c r="A574" s="15"/>
      <c r="B574" s="272"/>
      <c r="C574" s="273"/>
      <c r="D574" s="251" t="s">
        <v>260</v>
      </c>
      <c r="E574" s="274" t="s">
        <v>1</v>
      </c>
      <c r="F574" s="275" t="s">
        <v>505</v>
      </c>
      <c r="G574" s="273"/>
      <c r="H574" s="274" t="s">
        <v>1</v>
      </c>
      <c r="I574" s="276"/>
      <c r="J574" s="273"/>
      <c r="K574" s="273"/>
      <c r="L574" s="277"/>
      <c r="M574" s="278"/>
      <c r="N574" s="279"/>
      <c r="O574" s="279"/>
      <c r="P574" s="279"/>
      <c r="Q574" s="279"/>
      <c r="R574" s="279"/>
      <c r="S574" s="279"/>
      <c r="T574" s="28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1" t="s">
        <v>260</v>
      </c>
      <c r="AU574" s="281" t="s">
        <v>93</v>
      </c>
      <c r="AV574" s="15" t="s">
        <v>91</v>
      </c>
      <c r="AW574" s="15" t="s">
        <v>40</v>
      </c>
      <c r="AX574" s="15" t="s">
        <v>84</v>
      </c>
      <c r="AY574" s="281" t="s">
        <v>251</v>
      </c>
    </row>
    <row r="575" s="13" customFormat="1">
      <c r="A575" s="13"/>
      <c r="B575" s="249"/>
      <c r="C575" s="250"/>
      <c r="D575" s="251" t="s">
        <v>260</v>
      </c>
      <c r="E575" s="252" t="s">
        <v>1</v>
      </c>
      <c r="F575" s="253" t="s">
        <v>616</v>
      </c>
      <c r="G575" s="250"/>
      <c r="H575" s="254">
        <v>99.703999999999994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260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251</v>
      </c>
    </row>
    <row r="576" s="13" customFormat="1">
      <c r="A576" s="13"/>
      <c r="B576" s="249"/>
      <c r="C576" s="250"/>
      <c r="D576" s="251" t="s">
        <v>260</v>
      </c>
      <c r="E576" s="252" t="s">
        <v>1</v>
      </c>
      <c r="F576" s="253" t="s">
        <v>617</v>
      </c>
      <c r="G576" s="250"/>
      <c r="H576" s="254">
        <v>4.0179999999999998</v>
      </c>
      <c r="I576" s="255"/>
      <c r="J576" s="250"/>
      <c r="K576" s="250"/>
      <c r="L576" s="256"/>
      <c r="M576" s="257"/>
      <c r="N576" s="258"/>
      <c r="O576" s="258"/>
      <c r="P576" s="258"/>
      <c r="Q576" s="258"/>
      <c r="R576" s="258"/>
      <c r="S576" s="258"/>
      <c r="T576" s="25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0" t="s">
        <v>260</v>
      </c>
      <c r="AU576" s="260" t="s">
        <v>93</v>
      </c>
      <c r="AV576" s="13" t="s">
        <v>93</v>
      </c>
      <c r="AW576" s="13" t="s">
        <v>40</v>
      </c>
      <c r="AX576" s="13" t="s">
        <v>84</v>
      </c>
      <c r="AY576" s="260" t="s">
        <v>251</v>
      </c>
    </row>
    <row r="577" s="15" customFormat="1">
      <c r="A577" s="15"/>
      <c r="B577" s="272"/>
      <c r="C577" s="273"/>
      <c r="D577" s="251" t="s">
        <v>260</v>
      </c>
      <c r="E577" s="274" t="s">
        <v>1</v>
      </c>
      <c r="F577" s="275" t="s">
        <v>511</v>
      </c>
      <c r="G577" s="273"/>
      <c r="H577" s="274" t="s">
        <v>1</v>
      </c>
      <c r="I577" s="276"/>
      <c r="J577" s="273"/>
      <c r="K577" s="273"/>
      <c r="L577" s="277"/>
      <c r="M577" s="278"/>
      <c r="N577" s="279"/>
      <c r="O577" s="279"/>
      <c r="P577" s="279"/>
      <c r="Q577" s="279"/>
      <c r="R577" s="279"/>
      <c r="S577" s="279"/>
      <c r="T577" s="28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81" t="s">
        <v>260</v>
      </c>
      <c r="AU577" s="281" t="s">
        <v>93</v>
      </c>
      <c r="AV577" s="15" t="s">
        <v>91</v>
      </c>
      <c r="AW577" s="15" t="s">
        <v>40</v>
      </c>
      <c r="AX577" s="15" t="s">
        <v>84</v>
      </c>
      <c r="AY577" s="281" t="s">
        <v>251</v>
      </c>
    </row>
    <row r="578" s="13" customFormat="1">
      <c r="A578" s="13"/>
      <c r="B578" s="249"/>
      <c r="C578" s="250"/>
      <c r="D578" s="251" t="s">
        <v>260</v>
      </c>
      <c r="E578" s="252" t="s">
        <v>1</v>
      </c>
      <c r="F578" s="253" t="s">
        <v>618</v>
      </c>
      <c r="G578" s="250"/>
      <c r="H578" s="254">
        <v>96.578999999999994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260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251</v>
      </c>
    </row>
    <row r="579" s="13" customFormat="1">
      <c r="A579" s="13"/>
      <c r="B579" s="249"/>
      <c r="C579" s="250"/>
      <c r="D579" s="251" t="s">
        <v>260</v>
      </c>
      <c r="E579" s="252" t="s">
        <v>1</v>
      </c>
      <c r="F579" s="253" t="s">
        <v>619</v>
      </c>
      <c r="G579" s="250"/>
      <c r="H579" s="254">
        <v>3.8780000000000001</v>
      </c>
      <c r="I579" s="255"/>
      <c r="J579" s="250"/>
      <c r="K579" s="250"/>
      <c r="L579" s="256"/>
      <c r="M579" s="257"/>
      <c r="N579" s="258"/>
      <c r="O579" s="258"/>
      <c r="P579" s="258"/>
      <c r="Q579" s="258"/>
      <c r="R579" s="258"/>
      <c r="S579" s="258"/>
      <c r="T579" s="25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0" t="s">
        <v>260</v>
      </c>
      <c r="AU579" s="260" t="s">
        <v>93</v>
      </c>
      <c r="AV579" s="13" t="s">
        <v>93</v>
      </c>
      <c r="AW579" s="13" t="s">
        <v>40</v>
      </c>
      <c r="AX579" s="13" t="s">
        <v>84</v>
      </c>
      <c r="AY579" s="260" t="s">
        <v>251</v>
      </c>
    </row>
    <row r="580" s="15" customFormat="1">
      <c r="A580" s="15"/>
      <c r="B580" s="272"/>
      <c r="C580" s="273"/>
      <c r="D580" s="251" t="s">
        <v>260</v>
      </c>
      <c r="E580" s="274" t="s">
        <v>1</v>
      </c>
      <c r="F580" s="275" t="s">
        <v>517</v>
      </c>
      <c r="G580" s="273"/>
      <c r="H580" s="274" t="s">
        <v>1</v>
      </c>
      <c r="I580" s="276"/>
      <c r="J580" s="273"/>
      <c r="K580" s="273"/>
      <c r="L580" s="277"/>
      <c r="M580" s="278"/>
      <c r="N580" s="279"/>
      <c r="O580" s="279"/>
      <c r="P580" s="279"/>
      <c r="Q580" s="279"/>
      <c r="R580" s="279"/>
      <c r="S580" s="279"/>
      <c r="T580" s="280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1" t="s">
        <v>260</v>
      </c>
      <c r="AU580" s="281" t="s">
        <v>93</v>
      </c>
      <c r="AV580" s="15" t="s">
        <v>91</v>
      </c>
      <c r="AW580" s="15" t="s">
        <v>40</v>
      </c>
      <c r="AX580" s="15" t="s">
        <v>84</v>
      </c>
      <c r="AY580" s="281" t="s">
        <v>251</v>
      </c>
    </row>
    <row r="581" s="13" customFormat="1">
      <c r="A581" s="13"/>
      <c r="B581" s="249"/>
      <c r="C581" s="250"/>
      <c r="D581" s="251" t="s">
        <v>260</v>
      </c>
      <c r="E581" s="252" t="s">
        <v>1</v>
      </c>
      <c r="F581" s="253" t="s">
        <v>618</v>
      </c>
      <c r="G581" s="250"/>
      <c r="H581" s="254">
        <v>96.578999999999994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260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251</v>
      </c>
    </row>
    <row r="582" s="13" customFormat="1">
      <c r="A582" s="13"/>
      <c r="B582" s="249"/>
      <c r="C582" s="250"/>
      <c r="D582" s="251" t="s">
        <v>260</v>
      </c>
      <c r="E582" s="252" t="s">
        <v>1</v>
      </c>
      <c r="F582" s="253" t="s">
        <v>619</v>
      </c>
      <c r="G582" s="250"/>
      <c r="H582" s="254">
        <v>3.8780000000000001</v>
      </c>
      <c r="I582" s="255"/>
      <c r="J582" s="250"/>
      <c r="K582" s="250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260</v>
      </c>
      <c r="AU582" s="260" t="s">
        <v>93</v>
      </c>
      <c r="AV582" s="13" t="s">
        <v>93</v>
      </c>
      <c r="AW582" s="13" t="s">
        <v>40</v>
      </c>
      <c r="AX582" s="13" t="s">
        <v>84</v>
      </c>
      <c r="AY582" s="260" t="s">
        <v>251</v>
      </c>
    </row>
    <row r="583" s="15" customFormat="1">
      <c r="A583" s="15"/>
      <c r="B583" s="272"/>
      <c r="C583" s="273"/>
      <c r="D583" s="251" t="s">
        <v>260</v>
      </c>
      <c r="E583" s="274" t="s">
        <v>1</v>
      </c>
      <c r="F583" s="275" t="s">
        <v>519</v>
      </c>
      <c r="G583" s="273"/>
      <c r="H583" s="274" t="s">
        <v>1</v>
      </c>
      <c r="I583" s="276"/>
      <c r="J583" s="273"/>
      <c r="K583" s="273"/>
      <c r="L583" s="277"/>
      <c r="M583" s="278"/>
      <c r="N583" s="279"/>
      <c r="O583" s="279"/>
      <c r="P583" s="279"/>
      <c r="Q583" s="279"/>
      <c r="R583" s="279"/>
      <c r="S583" s="279"/>
      <c r="T583" s="280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1" t="s">
        <v>260</v>
      </c>
      <c r="AU583" s="281" t="s">
        <v>93</v>
      </c>
      <c r="AV583" s="15" t="s">
        <v>91</v>
      </c>
      <c r="AW583" s="15" t="s">
        <v>40</v>
      </c>
      <c r="AX583" s="15" t="s">
        <v>84</v>
      </c>
      <c r="AY583" s="281" t="s">
        <v>251</v>
      </c>
    </row>
    <row r="584" s="13" customFormat="1">
      <c r="A584" s="13"/>
      <c r="B584" s="249"/>
      <c r="C584" s="250"/>
      <c r="D584" s="251" t="s">
        <v>260</v>
      </c>
      <c r="E584" s="252" t="s">
        <v>1</v>
      </c>
      <c r="F584" s="253" t="s">
        <v>618</v>
      </c>
      <c r="G584" s="250"/>
      <c r="H584" s="254">
        <v>96.578999999999994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260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251</v>
      </c>
    </row>
    <row r="585" s="13" customFormat="1">
      <c r="A585" s="13"/>
      <c r="B585" s="249"/>
      <c r="C585" s="250"/>
      <c r="D585" s="251" t="s">
        <v>260</v>
      </c>
      <c r="E585" s="252" t="s">
        <v>1</v>
      </c>
      <c r="F585" s="253" t="s">
        <v>619</v>
      </c>
      <c r="G585" s="250"/>
      <c r="H585" s="254">
        <v>3.8780000000000001</v>
      </c>
      <c r="I585" s="255"/>
      <c r="J585" s="250"/>
      <c r="K585" s="250"/>
      <c r="L585" s="256"/>
      <c r="M585" s="257"/>
      <c r="N585" s="258"/>
      <c r="O585" s="258"/>
      <c r="P585" s="258"/>
      <c r="Q585" s="258"/>
      <c r="R585" s="258"/>
      <c r="S585" s="258"/>
      <c r="T585" s="25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0" t="s">
        <v>260</v>
      </c>
      <c r="AU585" s="260" t="s">
        <v>93</v>
      </c>
      <c r="AV585" s="13" t="s">
        <v>93</v>
      </c>
      <c r="AW585" s="13" t="s">
        <v>40</v>
      </c>
      <c r="AX585" s="13" t="s">
        <v>84</v>
      </c>
      <c r="AY585" s="260" t="s">
        <v>251</v>
      </c>
    </row>
    <row r="586" s="15" customFormat="1">
      <c r="A586" s="15"/>
      <c r="B586" s="272"/>
      <c r="C586" s="273"/>
      <c r="D586" s="251" t="s">
        <v>260</v>
      </c>
      <c r="E586" s="274" t="s">
        <v>1</v>
      </c>
      <c r="F586" s="275" t="s">
        <v>520</v>
      </c>
      <c r="G586" s="273"/>
      <c r="H586" s="274" t="s">
        <v>1</v>
      </c>
      <c r="I586" s="276"/>
      <c r="J586" s="273"/>
      <c r="K586" s="273"/>
      <c r="L586" s="277"/>
      <c r="M586" s="278"/>
      <c r="N586" s="279"/>
      <c r="O586" s="279"/>
      <c r="P586" s="279"/>
      <c r="Q586" s="279"/>
      <c r="R586" s="279"/>
      <c r="S586" s="279"/>
      <c r="T586" s="280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1" t="s">
        <v>260</v>
      </c>
      <c r="AU586" s="281" t="s">
        <v>93</v>
      </c>
      <c r="AV586" s="15" t="s">
        <v>91</v>
      </c>
      <c r="AW586" s="15" t="s">
        <v>40</v>
      </c>
      <c r="AX586" s="15" t="s">
        <v>84</v>
      </c>
      <c r="AY586" s="281" t="s">
        <v>251</v>
      </c>
    </row>
    <row r="587" s="13" customFormat="1">
      <c r="A587" s="13"/>
      <c r="B587" s="249"/>
      <c r="C587" s="250"/>
      <c r="D587" s="251" t="s">
        <v>260</v>
      </c>
      <c r="E587" s="252" t="s">
        <v>1</v>
      </c>
      <c r="F587" s="253" t="s">
        <v>618</v>
      </c>
      <c r="G587" s="250"/>
      <c r="H587" s="254">
        <v>96.578999999999994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260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251</v>
      </c>
    </row>
    <row r="588" s="13" customFormat="1">
      <c r="A588" s="13"/>
      <c r="B588" s="249"/>
      <c r="C588" s="250"/>
      <c r="D588" s="251" t="s">
        <v>260</v>
      </c>
      <c r="E588" s="252" t="s">
        <v>1</v>
      </c>
      <c r="F588" s="253" t="s">
        <v>619</v>
      </c>
      <c r="G588" s="250"/>
      <c r="H588" s="254">
        <v>3.8780000000000001</v>
      </c>
      <c r="I588" s="255"/>
      <c r="J588" s="250"/>
      <c r="K588" s="250"/>
      <c r="L588" s="256"/>
      <c r="M588" s="257"/>
      <c r="N588" s="258"/>
      <c r="O588" s="258"/>
      <c r="P588" s="258"/>
      <c r="Q588" s="258"/>
      <c r="R588" s="258"/>
      <c r="S588" s="258"/>
      <c r="T588" s="25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0" t="s">
        <v>260</v>
      </c>
      <c r="AU588" s="260" t="s">
        <v>93</v>
      </c>
      <c r="AV588" s="13" t="s">
        <v>93</v>
      </c>
      <c r="AW588" s="13" t="s">
        <v>40</v>
      </c>
      <c r="AX588" s="13" t="s">
        <v>84</v>
      </c>
      <c r="AY588" s="260" t="s">
        <v>251</v>
      </c>
    </row>
    <row r="589" s="15" customFormat="1">
      <c r="A589" s="15"/>
      <c r="B589" s="272"/>
      <c r="C589" s="273"/>
      <c r="D589" s="251" t="s">
        <v>260</v>
      </c>
      <c r="E589" s="274" t="s">
        <v>1</v>
      </c>
      <c r="F589" s="275" t="s">
        <v>620</v>
      </c>
      <c r="G589" s="273"/>
      <c r="H589" s="274" t="s">
        <v>1</v>
      </c>
      <c r="I589" s="276"/>
      <c r="J589" s="273"/>
      <c r="K589" s="273"/>
      <c r="L589" s="277"/>
      <c r="M589" s="278"/>
      <c r="N589" s="279"/>
      <c r="O589" s="279"/>
      <c r="P589" s="279"/>
      <c r="Q589" s="279"/>
      <c r="R589" s="279"/>
      <c r="S589" s="279"/>
      <c r="T589" s="280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1" t="s">
        <v>260</v>
      </c>
      <c r="AU589" s="281" t="s">
        <v>93</v>
      </c>
      <c r="AV589" s="15" t="s">
        <v>91</v>
      </c>
      <c r="AW589" s="15" t="s">
        <v>40</v>
      </c>
      <c r="AX589" s="15" t="s">
        <v>84</v>
      </c>
      <c r="AY589" s="281" t="s">
        <v>251</v>
      </c>
    </row>
    <row r="590" s="13" customFormat="1">
      <c r="A590" s="13"/>
      <c r="B590" s="249"/>
      <c r="C590" s="250"/>
      <c r="D590" s="251" t="s">
        <v>260</v>
      </c>
      <c r="E590" s="252" t="s">
        <v>1</v>
      </c>
      <c r="F590" s="253" t="s">
        <v>621</v>
      </c>
      <c r="G590" s="250"/>
      <c r="H590" s="254">
        <v>94.835999999999999</v>
      </c>
      <c r="I590" s="255"/>
      <c r="J590" s="250"/>
      <c r="K590" s="250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260</v>
      </c>
      <c r="AU590" s="260" t="s">
        <v>93</v>
      </c>
      <c r="AV590" s="13" t="s">
        <v>93</v>
      </c>
      <c r="AW590" s="13" t="s">
        <v>40</v>
      </c>
      <c r="AX590" s="13" t="s">
        <v>84</v>
      </c>
      <c r="AY590" s="260" t="s">
        <v>251</v>
      </c>
    </row>
    <row r="591" s="14" customFormat="1">
      <c r="A591" s="14"/>
      <c r="B591" s="261"/>
      <c r="C591" s="262"/>
      <c r="D591" s="251" t="s">
        <v>260</v>
      </c>
      <c r="E591" s="263" t="s">
        <v>1</v>
      </c>
      <c r="F591" s="264" t="s">
        <v>262</v>
      </c>
      <c r="G591" s="262"/>
      <c r="H591" s="265">
        <v>600.38599999999997</v>
      </c>
      <c r="I591" s="266"/>
      <c r="J591" s="262"/>
      <c r="K591" s="262"/>
      <c r="L591" s="267"/>
      <c r="M591" s="268"/>
      <c r="N591" s="269"/>
      <c r="O591" s="269"/>
      <c r="P591" s="269"/>
      <c r="Q591" s="269"/>
      <c r="R591" s="269"/>
      <c r="S591" s="269"/>
      <c r="T591" s="27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1" t="s">
        <v>260</v>
      </c>
      <c r="AU591" s="271" t="s">
        <v>93</v>
      </c>
      <c r="AV591" s="14" t="s">
        <v>257</v>
      </c>
      <c r="AW591" s="14" t="s">
        <v>40</v>
      </c>
      <c r="AX591" s="14" t="s">
        <v>91</v>
      </c>
      <c r="AY591" s="271" t="s">
        <v>251</v>
      </c>
    </row>
    <row r="592" s="2" customFormat="1" ht="24.15" customHeight="1">
      <c r="A592" s="41"/>
      <c r="B592" s="42"/>
      <c r="C592" s="230" t="s">
        <v>433</v>
      </c>
      <c r="D592" s="230" t="s">
        <v>253</v>
      </c>
      <c r="E592" s="231" t="s">
        <v>622</v>
      </c>
      <c r="F592" s="232" t="s">
        <v>623</v>
      </c>
      <c r="G592" s="233" t="s">
        <v>389</v>
      </c>
      <c r="H592" s="234">
        <v>58.786000000000001</v>
      </c>
      <c r="I592" s="235"/>
      <c r="J592" s="236">
        <f>ROUND(I592*H592,2)</f>
        <v>0</v>
      </c>
      <c r="K592" s="237"/>
      <c r="L592" s="47"/>
      <c r="M592" s="238" t="s">
        <v>1</v>
      </c>
      <c r="N592" s="239" t="s">
        <v>49</v>
      </c>
      <c r="O592" s="94"/>
      <c r="P592" s="240">
        <f>O592*H592</f>
        <v>0</v>
      </c>
      <c r="Q592" s="240">
        <v>0.14482999999999999</v>
      </c>
      <c r="R592" s="240">
        <f>Q592*H592</f>
        <v>8.513976379999999</v>
      </c>
      <c r="S592" s="240">
        <v>0</v>
      </c>
      <c r="T592" s="241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42" t="s">
        <v>257</v>
      </c>
      <c r="AT592" s="242" t="s">
        <v>253</v>
      </c>
      <c r="AU592" s="242" t="s">
        <v>93</v>
      </c>
      <c r="AY592" s="19" t="s">
        <v>251</v>
      </c>
      <c r="BE592" s="243">
        <f>IF(N592="základní",J592,0)</f>
        <v>0</v>
      </c>
      <c r="BF592" s="243">
        <f>IF(N592="snížená",J592,0)</f>
        <v>0</v>
      </c>
      <c r="BG592" s="243">
        <f>IF(N592="zákl. přenesená",J592,0)</f>
        <v>0</v>
      </c>
      <c r="BH592" s="243">
        <f>IF(N592="sníž. přenesená",J592,0)</f>
        <v>0</v>
      </c>
      <c r="BI592" s="243">
        <f>IF(N592="nulová",J592,0)</f>
        <v>0</v>
      </c>
      <c r="BJ592" s="19" t="s">
        <v>91</v>
      </c>
      <c r="BK592" s="243">
        <f>ROUND(I592*H592,2)</f>
        <v>0</v>
      </c>
      <c r="BL592" s="19" t="s">
        <v>257</v>
      </c>
      <c r="BM592" s="242" t="s">
        <v>624</v>
      </c>
    </row>
    <row r="593" s="2" customFormat="1">
      <c r="A593" s="41"/>
      <c r="B593" s="42"/>
      <c r="C593" s="43"/>
      <c r="D593" s="244" t="s">
        <v>258</v>
      </c>
      <c r="E593" s="43"/>
      <c r="F593" s="245" t="s">
        <v>625</v>
      </c>
      <c r="G593" s="43"/>
      <c r="H593" s="43"/>
      <c r="I593" s="246"/>
      <c r="J593" s="43"/>
      <c r="K593" s="43"/>
      <c r="L593" s="47"/>
      <c r="M593" s="247"/>
      <c r="N593" s="248"/>
      <c r="O593" s="94"/>
      <c r="P593" s="94"/>
      <c r="Q593" s="94"/>
      <c r="R593" s="94"/>
      <c r="S593" s="94"/>
      <c r="T593" s="95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19" t="s">
        <v>258</v>
      </c>
      <c r="AU593" s="19" t="s">
        <v>93</v>
      </c>
    </row>
    <row r="594" s="15" customFormat="1">
      <c r="A594" s="15"/>
      <c r="B594" s="272"/>
      <c r="C594" s="273"/>
      <c r="D594" s="251" t="s">
        <v>260</v>
      </c>
      <c r="E594" s="274" t="s">
        <v>1</v>
      </c>
      <c r="F594" s="275" t="s">
        <v>330</v>
      </c>
      <c r="G594" s="273"/>
      <c r="H594" s="274" t="s">
        <v>1</v>
      </c>
      <c r="I594" s="276"/>
      <c r="J594" s="273"/>
      <c r="K594" s="273"/>
      <c r="L594" s="277"/>
      <c r="M594" s="278"/>
      <c r="N594" s="279"/>
      <c r="O594" s="279"/>
      <c r="P594" s="279"/>
      <c r="Q594" s="279"/>
      <c r="R594" s="279"/>
      <c r="S594" s="279"/>
      <c r="T594" s="280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1" t="s">
        <v>260</v>
      </c>
      <c r="AU594" s="281" t="s">
        <v>93</v>
      </c>
      <c r="AV594" s="15" t="s">
        <v>91</v>
      </c>
      <c r="AW594" s="15" t="s">
        <v>40</v>
      </c>
      <c r="AX594" s="15" t="s">
        <v>84</v>
      </c>
      <c r="AY594" s="281" t="s">
        <v>251</v>
      </c>
    </row>
    <row r="595" s="13" customFormat="1">
      <c r="A595" s="13"/>
      <c r="B595" s="249"/>
      <c r="C595" s="250"/>
      <c r="D595" s="251" t="s">
        <v>260</v>
      </c>
      <c r="E595" s="252" t="s">
        <v>1</v>
      </c>
      <c r="F595" s="253" t="s">
        <v>626</v>
      </c>
      <c r="G595" s="250"/>
      <c r="H595" s="254">
        <v>12.093999999999999</v>
      </c>
      <c r="I595" s="255"/>
      <c r="J595" s="250"/>
      <c r="K595" s="250"/>
      <c r="L595" s="256"/>
      <c r="M595" s="257"/>
      <c r="N595" s="258"/>
      <c r="O595" s="258"/>
      <c r="P595" s="258"/>
      <c r="Q595" s="258"/>
      <c r="R595" s="258"/>
      <c r="S595" s="258"/>
      <c r="T595" s="25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0" t="s">
        <v>260</v>
      </c>
      <c r="AU595" s="260" t="s">
        <v>93</v>
      </c>
      <c r="AV595" s="13" t="s">
        <v>93</v>
      </c>
      <c r="AW595" s="13" t="s">
        <v>40</v>
      </c>
      <c r="AX595" s="13" t="s">
        <v>84</v>
      </c>
      <c r="AY595" s="260" t="s">
        <v>251</v>
      </c>
    </row>
    <row r="596" s="15" customFormat="1">
      <c r="A596" s="15"/>
      <c r="B596" s="272"/>
      <c r="C596" s="273"/>
      <c r="D596" s="251" t="s">
        <v>260</v>
      </c>
      <c r="E596" s="274" t="s">
        <v>1</v>
      </c>
      <c r="F596" s="275" t="s">
        <v>627</v>
      </c>
      <c r="G596" s="273"/>
      <c r="H596" s="274" t="s">
        <v>1</v>
      </c>
      <c r="I596" s="276"/>
      <c r="J596" s="273"/>
      <c r="K596" s="273"/>
      <c r="L596" s="277"/>
      <c r="M596" s="278"/>
      <c r="N596" s="279"/>
      <c r="O596" s="279"/>
      <c r="P596" s="279"/>
      <c r="Q596" s="279"/>
      <c r="R596" s="279"/>
      <c r="S596" s="279"/>
      <c r="T596" s="280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81" t="s">
        <v>260</v>
      </c>
      <c r="AU596" s="281" t="s">
        <v>93</v>
      </c>
      <c r="AV596" s="15" t="s">
        <v>91</v>
      </c>
      <c r="AW596" s="15" t="s">
        <v>40</v>
      </c>
      <c r="AX596" s="15" t="s">
        <v>84</v>
      </c>
      <c r="AY596" s="281" t="s">
        <v>251</v>
      </c>
    </row>
    <row r="597" s="13" customFormat="1">
      <c r="A597" s="13"/>
      <c r="B597" s="249"/>
      <c r="C597" s="250"/>
      <c r="D597" s="251" t="s">
        <v>260</v>
      </c>
      <c r="E597" s="252" t="s">
        <v>1</v>
      </c>
      <c r="F597" s="253" t="s">
        <v>628</v>
      </c>
      <c r="G597" s="250"/>
      <c r="H597" s="254">
        <v>11.673</v>
      </c>
      <c r="I597" s="255"/>
      <c r="J597" s="250"/>
      <c r="K597" s="250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260</v>
      </c>
      <c r="AU597" s="260" t="s">
        <v>93</v>
      </c>
      <c r="AV597" s="13" t="s">
        <v>93</v>
      </c>
      <c r="AW597" s="13" t="s">
        <v>40</v>
      </c>
      <c r="AX597" s="13" t="s">
        <v>84</v>
      </c>
      <c r="AY597" s="260" t="s">
        <v>251</v>
      </c>
    </row>
    <row r="598" s="15" customFormat="1">
      <c r="A598" s="15"/>
      <c r="B598" s="272"/>
      <c r="C598" s="273"/>
      <c r="D598" s="251" t="s">
        <v>260</v>
      </c>
      <c r="E598" s="274" t="s">
        <v>1</v>
      </c>
      <c r="F598" s="275" t="s">
        <v>629</v>
      </c>
      <c r="G598" s="273"/>
      <c r="H598" s="274" t="s">
        <v>1</v>
      </c>
      <c r="I598" s="276"/>
      <c r="J598" s="273"/>
      <c r="K598" s="273"/>
      <c r="L598" s="277"/>
      <c r="M598" s="278"/>
      <c r="N598" s="279"/>
      <c r="O598" s="279"/>
      <c r="P598" s="279"/>
      <c r="Q598" s="279"/>
      <c r="R598" s="279"/>
      <c r="S598" s="279"/>
      <c r="T598" s="280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1" t="s">
        <v>260</v>
      </c>
      <c r="AU598" s="281" t="s">
        <v>93</v>
      </c>
      <c r="AV598" s="15" t="s">
        <v>91</v>
      </c>
      <c r="AW598" s="15" t="s">
        <v>40</v>
      </c>
      <c r="AX598" s="15" t="s">
        <v>84</v>
      </c>
      <c r="AY598" s="281" t="s">
        <v>251</v>
      </c>
    </row>
    <row r="599" s="13" customFormat="1">
      <c r="A599" s="13"/>
      <c r="B599" s="249"/>
      <c r="C599" s="250"/>
      <c r="D599" s="251" t="s">
        <v>260</v>
      </c>
      <c r="E599" s="252" t="s">
        <v>1</v>
      </c>
      <c r="F599" s="253" t="s">
        <v>628</v>
      </c>
      <c r="G599" s="250"/>
      <c r="H599" s="254">
        <v>11.673</v>
      </c>
      <c r="I599" s="255"/>
      <c r="J599" s="250"/>
      <c r="K599" s="250"/>
      <c r="L599" s="256"/>
      <c r="M599" s="257"/>
      <c r="N599" s="258"/>
      <c r="O599" s="258"/>
      <c r="P599" s="258"/>
      <c r="Q599" s="258"/>
      <c r="R599" s="258"/>
      <c r="S599" s="258"/>
      <c r="T599" s="25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0" t="s">
        <v>260</v>
      </c>
      <c r="AU599" s="260" t="s">
        <v>93</v>
      </c>
      <c r="AV599" s="13" t="s">
        <v>93</v>
      </c>
      <c r="AW599" s="13" t="s">
        <v>40</v>
      </c>
      <c r="AX599" s="13" t="s">
        <v>84</v>
      </c>
      <c r="AY599" s="260" t="s">
        <v>251</v>
      </c>
    </row>
    <row r="600" s="15" customFormat="1">
      <c r="A600" s="15"/>
      <c r="B600" s="272"/>
      <c r="C600" s="273"/>
      <c r="D600" s="251" t="s">
        <v>260</v>
      </c>
      <c r="E600" s="274" t="s">
        <v>1</v>
      </c>
      <c r="F600" s="275" t="s">
        <v>630</v>
      </c>
      <c r="G600" s="273"/>
      <c r="H600" s="274" t="s">
        <v>1</v>
      </c>
      <c r="I600" s="276"/>
      <c r="J600" s="273"/>
      <c r="K600" s="273"/>
      <c r="L600" s="277"/>
      <c r="M600" s="278"/>
      <c r="N600" s="279"/>
      <c r="O600" s="279"/>
      <c r="P600" s="279"/>
      <c r="Q600" s="279"/>
      <c r="R600" s="279"/>
      <c r="S600" s="279"/>
      <c r="T600" s="280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81" t="s">
        <v>260</v>
      </c>
      <c r="AU600" s="281" t="s">
        <v>93</v>
      </c>
      <c r="AV600" s="15" t="s">
        <v>91</v>
      </c>
      <c r="AW600" s="15" t="s">
        <v>40</v>
      </c>
      <c r="AX600" s="15" t="s">
        <v>84</v>
      </c>
      <c r="AY600" s="281" t="s">
        <v>251</v>
      </c>
    </row>
    <row r="601" s="13" customFormat="1">
      <c r="A601" s="13"/>
      <c r="B601" s="249"/>
      <c r="C601" s="250"/>
      <c r="D601" s="251" t="s">
        <v>260</v>
      </c>
      <c r="E601" s="252" t="s">
        <v>1</v>
      </c>
      <c r="F601" s="253" t="s">
        <v>628</v>
      </c>
      <c r="G601" s="250"/>
      <c r="H601" s="254">
        <v>11.673</v>
      </c>
      <c r="I601" s="255"/>
      <c r="J601" s="250"/>
      <c r="K601" s="250"/>
      <c r="L601" s="256"/>
      <c r="M601" s="257"/>
      <c r="N601" s="258"/>
      <c r="O601" s="258"/>
      <c r="P601" s="258"/>
      <c r="Q601" s="258"/>
      <c r="R601" s="258"/>
      <c r="S601" s="258"/>
      <c r="T601" s="25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0" t="s">
        <v>260</v>
      </c>
      <c r="AU601" s="260" t="s">
        <v>93</v>
      </c>
      <c r="AV601" s="13" t="s">
        <v>93</v>
      </c>
      <c r="AW601" s="13" t="s">
        <v>40</v>
      </c>
      <c r="AX601" s="13" t="s">
        <v>84</v>
      </c>
      <c r="AY601" s="260" t="s">
        <v>251</v>
      </c>
    </row>
    <row r="602" s="15" customFormat="1">
      <c r="A602" s="15"/>
      <c r="B602" s="272"/>
      <c r="C602" s="273"/>
      <c r="D602" s="251" t="s">
        <v>260</v>
      </c>
      <c r="E602" s="274" t="s">
        <v>1</v>
      </c>
      <c r="F602" s="275" t="s">
        <v>631</v>
      </c>
      <c r="G602" s="273"/>
      <c r="H602" s="274" t="s">
        <v>1</v>
      </c>
      <c r="I602" s="276"/>
      <c r="J602" s="273"/>
      <c r="K602" s="273"/>
      <c r="L602" s="277"/>
      <c r="M602" s="278"/>
      <c r="N602" s="279"/>
      <c r="O602" s="279"/>
      <c r="P602" s="279"/>
      <c r="Q602" s="279"/>
      <c r="R602" s="279"/>
      <c r="S602" s="279"/>
      <c r="T602" s="280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81" t="s">
        <v>260</v>
      </c>
      <c r="AU602" s="281" t="s">
        <v>93</v>
      </c>
      <c r="AV602" s="15" t="s">
        <v>91</v>
      </c>
      <c r="AW602" s="15" t="s">
        <v>40</v>
      </c>
      <c r="AX602" s="15" t="s">
        <v>84</v>
      </c>
      <c r="AY602" s="281" t="s">
        <v>251</v>
      </c>
    </row>
    <row r="603" s="13" customFormat="1">
      <c r="A603" s="13"/>
      <c r="B603" s="249"/>
      <c r="C603" s="250"/>
      <c r="D603" s="251" t="s">
        <v>260</v>
      </c>
      <c r="E603" s="252" t="s">
        <v>1</v>
      </c>
      <c r="F603" s="253" t="s">
        <v>628</v>
      </c>
      <c r="G603" s="250"/>
      <c r="H603" s="254">
        <v>11.673</v>
      </c>
      <c r="I603" s="255"/>
      <c r="J603" s="250"/>
      <c r="K603" s="250"/>
      <c r="L603" s="256"/>
      <c r="M603" s="257"/>
      <c r="N603" s="258"/>
      <c r="O603" s="258"/>
      <c r="P603" s="258"/>
      <c r="Q603" s="258"/>
      <c r="R603" s="258"/>
      <c r="S603" s="258"/>
      <c r="T603" s="25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0" t="s">
        <v>260</v>
      </c>
      <c r="AU603" s="260" t="s">
        <v>93</v>
      </c>
      <c r="AV603" s="13" t="s">
        <v>93</v>
      </c>
      <c r="AW603" s="13" t="s">
        <v>40</v>
      </c>
      <c r="AX603" s="13" t="s">
        <v>84</v>
      </c>
      <c r="AY603" s="260" t="s">
        <v>251</v>
      </c>
    </row>
    <row r="604" s="14" customFormat="1">
      <c r="A604" s="14"/>
      <c r="B604" s="261"/>
      <c r="C604" s="262"/>
      <c r="D604" s="251" t="s">
        <v>260</v>
      </c>
      <c r="E604" s="263" t="s">
        <v>1</v>
      </c>
      <c r="F604" s="264" t="s">
        <v>262</v>
      </c>
      <c r="G604" s="262"/>
      <c r="H604" s="265">
        <v>58.786000000000001</v>
      </c>
      <c r="I604" s="266"/>
      <c r="J604" s="262"/>
      <c r="K604" s="262"/>
      <c r="L604" s="267"/>
      <c r="M604" s="268"/>
      <c r="N604" s="269"/>
      <c r="O604" s="269"/>
      <c r="P604" s="269"/>
      <c r="Q604" s="269"/>
      <c r="R604" s="269"/>
      <c r="S604" s="269"/>
      <c r="T604" s="27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1" t="s">
        <v>260</v>
      </c>
      <c r="AU604" s="271" t="s">
        <v>93</v>
      </c>
      <c r="AV604" s="14" t="s">
        <v>257</v>
      </c>
      <c r="AW604" s="14" t="s">
        <v>40</v>
      </c>
      <c r="AX604" s="14" t="s">
        <v>91</v>
      </c>
      <c r="AY604" s="271" t="s">
        <v>251</v>
      </c>
    </row>
    <row r="605" s="2" customFormat="1" ht="24.15" customHeight="1">
      <c r="A605" s="41"/>
      <c r="B605" s="42"/>
      <c r="C605" s="230" t="s">
        <v>632</v>
      </c>
      <c r="D605" s="230" t="s">
        <v>253</v>
      </c>
      <c r="E605" s="231" t="s">
        <v>633</v>
      </c>
      <c r="F605" s="232" t="s">
        <v>634</v>
      </c>
      <c r="G605" s="233" t="s">
        <v>389</v>
      </c>
      <c r="H605" s="234">
        <v>156.05799999999999</v>
      </c>
      <c r="I605" s="235"/>
      <c r="J605" s="236">
        <f>ROUND(I605*H605,2)</f>
        <v>0</v>
      </c>
      <c r="K605" s="237"/>
      <c r="L605" s="47"/>
      <c r="M605" s="238" t="s">
        <v>1</v>
      </c>
      <c r="N605" s="239" t="s">
        <v>49</v>
      </c>
      <c r="O605" s="94"/>
      <c r="P605" s="240">
        <f>O605*H605</f>
        <v>0</v>
      </c>
      <c r="Q605" s="240">
        <v>0.14901</v>
      </c>
      <c r="R605" s="240">
        <f>Q605*H605</f>
        <v>23.254202580000001</v>
      </c>
      <c r="S605" s="240">
        <v>0</v>
      </c>
      <c r="T605" s="241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42" t="s">
        <v>257</v>
      </c>
      <c r="AT605" s="242" t="s">
        <v>253</v>
      </c>
      <c r="AU605" s="242" t="s">
        <v>93</v>
      </c>
      <c r="AY605" s="19" t="s">
        <v>251</v>
      </c>
      <c r="BE605" s="243">
        <f>IF(N605="základní",J605,0)</f>
        <v>0</v>
      </c>
      <c r="BF605" s="243">
        <f>IF(N605="snížená",J605,0)</f>
        <v>0</v>
      </c>
      <c r="BG605" s="243">
        <f>IF(N605="zákl. přenesená",J605,0)</f>
        <v>0</v>
      </c>
      <c r="BH605" s="243">
        <f>IF(N605="sníž. přenesená",J605,0)</f>
        <v>0</v>
      </c>
      <c r="BI605" s="243">
        <f>IF(N605="nulová",J605,0)</f>
        <v>0</v>
      </c>
      <c r="BJ605" s="19" t="s">
        <v>91</v>
      </c>
      <c r="BK605" s="243">
        <f>ROUND(I605*H605,2)</f>
        <v>0</v>
      </c>
      <c r="BL605" s="19" t="s">
        <v>257</v>
      </c>
      <c r="BM605" s="242" t="s">
        <v>635</v>
      </c>
    </row>
    <row r="606" s="2" customFormat="1">
      <c r="A606" s="41"/>
      <c r="B606" s="42"/>
      <c r="C606" s="43"/>
      <c r="D606" s="244" t="s">
        <v>258</v>
      </c>
      <c r="E606" s="43"/>
      <c r="F606" s="245" t="s">
        <v>636</v>
      </c>
      <c r="G606" s="43"/>
      <c r="H606" s="43"/>
      <c r="I606" s="246"/>
      <c r="J606" s="43"/>
      <c r="K606" s="43"/>
      <c r="L606" s="47"/>
      <c r="M606" s="247"/>
      <c r="N606" s="248"/>
      <c r="O606" s="94"/>
      <c r="P606" s="94"/>
      <c r="Q606" s="94"/>
      <c r="R606" s="94"/>
      <c r="S606" s="94"/>
      <c r="T606" s="95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19" t="s">
        <v>258</v>
      </c>
      <c r="AU606" s="19" t="s">
        <v>93</v>
      </c>
    </row>
    <row r="607" s="15" customFormat="1">
      <c r="A607" s="15"/>
      <c r="B607" s="272"/>
      <c r="C607" s="273"/>
      <c r="D607" s="251" t="s">
        <v>260</v>
      </c>
      <c r="E607" s="274" t="s">
        <v>1</v>
      </c>
      <c r="F607" s="275" t="s">
        <v>499</v>
      </c>
      <c r="G607" s="273"/>
      <c r="H607" s="274" t="s">
        <v>1</v>
      </c>
      <c r="I607" s="276"/>
      <c r="J607" s="273"/>
      <c r="K607" s="273"/>
      <c r="L607" s="277"/>
      <c r="M607" s="278"/>
      <c r="N607" s="279"/>
      <c r="O607" s="279"/>
      <c r="P607" s="279"/>
      <c r="Q607" s="279"/>
      <c r="R607" s="279"/>
      <c r="S607" s="279"/>
      <c r="T607" s="28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81" t="s">
        <v>260</v>
      </c>
      <c r="AU607" s="281" t="s">
        <v>93</v>
      </c>
      <c r="AV607" s="15" t="s">
        <v>91</v>
      </c>
      <c r="AW607" s="15" t="s">
        <v>40</v>
      </c>
      <c r="AX607" s="15" t="s">
        <v>84</v>
      </c>
      <c r="AY607" s="281" t="s">
        <v>251</v>
      </c>
    </row>
    <row r="608" s="13" customFormat="1">
      <c r="A608" s="13"/>
      <c r="B608" s="249"/>
      <c r="C608" s="250"/>
      <c r="D608" s="251" t="s">
        <v>260</v>
      </c>
      <c r="E608" s="252" t="s">
        <v>1</v>
      </c>
      <c r="F608" s="253" t="s">
        <v>637</v>
      </c>
      <c r="G608" s="250"/>
      <c r="H608" s="254">
        <v>19.428000000000001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260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251</v>
      </c>
    </row>
    <row r="609" s="13" customFormat="1">
      <c r="A609" s="13"/>
      <c r="B609" s="249"/>
      <c r="C609" s="250"/>
      <c r="D609" s="251" t="s">
        <v>260</v>
      </c>
      <c r="E609" s="252" t="s">
        <v>1</v>
      </c>
      <c r="F609" s="253" t="s">
        <v>638</v>
      </c>
      <c r="G609" s="250"/>
      <c r="H609" s="254">
        <v>76.418999999999997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260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251</v>
      </c>
    </row>
    <row r="610" s="13" customFormat="1">
      <c r="A610" s="13"/>
      <c r="B610" s="249"/>
      <c r="C610" s="250"/>
      <c r="D610" s="251" t="s">
        <v>260</v>
      </c>
      <c r="E610" s="252" t="s">
        <v>1</v>
      </c>
      <c r="F610" s="253" t="s">
        <v>639</v>
      </c>
      <c r="G610" s="250"/>
      <c r="H610" s="254">
        <v>53.235999999999997</v>
      </c>
      <c r="I610" s="255"/>
      <c r="J610" s="250"/>
      <c r="K610" s="250"/>
      <c r="L610" s="256"/>
      <c r="M610" s="257"/>
      <c r="N610" s="258"/>
      <c r="O610" s="258"/>
      <c r="P610" s="258"/>
      <c r="Q610" s="258"/>
      <c r="R610" s="258"/>
      <c r="S610" s="258"/>
      <c r="T610" s="259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0" t="s">
        <v>260</v>
      </c>
      <c r="AU610" s="260" t="s">
        <v>93</v>
      </c>
      <c r="AV610" s="13" t="s">
        <v>93</v>
      </c>
      <c r="AW610" s="13" t="s">
        <v>40</v>
      </c>
      <c r="AX610" s="13" t="s">
        <v>84</v>
      </c>
      <c r="AY610" s="260" t="s">
        <v>251</v>
      </c>
    </row>
    <row r="611" s="15" customFormat="1">
      <c r="A611" s="15"/>
      <c r="B611" s="272"/>
      <c r="C611" s="273"/>
      <c r="D611" s="251" t="s">
        <v>260</v>
      </c>
      <c r="E611" s="274" t="s">
        <v>1</v>
      </c>
      <c r="F611" s="275" t="s">
        <v>505</v>
      </c>
      <c r="G611" s="273"/>
      <c r="H611" s="274" t="s">
        <v>1</v>
      </c>
      <c r="I611" s="276"/>
      <c r="J611" s="273"/>
      <c r="K611" s="273"/>
      <c r="L611" s="277"/>
      <c r="M611" s="278"/>
      <c r="N611" s="279"/>
      <c r="O611" s="279"/>
      <c r="P611" s="279"/>
      <c r="Q611" s="279"/>
      <c r="R611" s="279"/>
      <c r="S611" s="279"/>
      <c r="T611" s="280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1" t="s">
        <v>260</v>
      </c>
      <c r="AU611" s="281" t="s">
        <v>93</v>
      </c>
      <c r="AV611" s="15" t="s">
        <v>91</v>
      </c>
      <c r="AW611" s="15" t="s">
        <v>40</v>
      </c>
      <c r="AX611" s="15" t="s">
        <v>84</v>
      </c>
      <c r="AY611" s="281" t="s">
        <v>251</v>
      </c>
    </row>
    <row r="612" s="13" customFormat="1">
      <c r="A612" s="13"/>
      <c r="B612" s="249"/>
      <c r="C612" s="250"/>
      <c r="D612" s="251" t="s">
        <v>260</v>
      </c>
      <c r="E612" s="252" t="s">
        <v>1</v>
      </c>
      <c r="F612" s="253" t="s">
        <v>640</v>
      </c>
      <c r="G612" s="250"/>
      <c r="H612" s="254">
        <v>1.4350000000000001</v>
      </c>
      <c r="I612" s="255"/>
      <c r="J612" s="250"/>
      <c r="K612" s="250"/>
      <c r="L612" s="256"/>
      <c r="M612" s="257"/>
      <c r="N612" s="258"/>
      <c r="O612" s="258"/>
      <c r="P612" s="258"/>
      <c r="Q612" s="258"/>
      <c r="R612" s="258"/>
      <c r="S612" s="258"/>
      <c r="T612" s="25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0" t="s">
        <v>260</v>
      </c>
      <c r="AU612" s="260" t="s">
        <v>93</v>
      </c>
      <c r="AV612" s="13" t="s">
        <v>93</v>
      </c>
      <c r="AW612" s="13" t="s">
        <v>40</v>
      </c>
      <c r="AX612" s="13" t="s">
        <v>84</v>
      </c>
      <c r="AY612" s="260" t="s">
        <v>251</v>
      </c>
    </row>
    <row r="613" s="15" customFormat="1">
      <c r="A613" s="15"/>
      <c r="B613" s="272"/>
      <c r="C613" s="273"/>
      <c r="D613" s="251" t="s">
        <v>260</v>
      </c>
      <c r="E613" s="274" t="s">
        <v>1</v>
      </c>
      <c r="F613" s="275" t="s">
        <v>511</v>
      </c>
      <c r="G613" s="273"/>
      <c r="H613" s="274" t="s">
        <v>1</v>
      </c>
      <c r="I613" s="276"/>
      <c r="J613" s="273"/>
      <c r="K613" s="273"/>
      <c r="L613" s="277"/>
      <c r="M613" s="278"/>
      <c r="N613" s="279"/>
      <c r="O613" s="279"/>
      <c r="P613" s="279"/>
      <c r="Q613" s="279"/>
      <c r="R613" s="279"/>
      <c r="S613" s="279"/>
      <c r="T613" s="280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81" t="s">
        <v>260</v>
      </c>
      <c r="AU613" s="281" t="s">
        <v>93</v>
      </c>
      <c r="AV613" s="15" t="s">
        <v>91</v>
      </c>
      <c r="AW613" s="15" t="s">
        <v>40</v>
      </c>
      <c r="AX613" s="15" t="s">
        <v>84</v>
      </c>
      <c r="AY613" s="281" t="s">
        <v>251</v>
      </c>
    </row>
    <row r="614" s="13" customFormat="1">
      <c r="A614" s="13"/>
      <c r="B614" s="249"/>
      <c r="C614" s="250"/>
      <c r="D614" s="251" t="s">
        <v>260</v>
      </c>
      <c r="E614" s="252" t="s">
        <v>1</v>
      </c>
      <c r="F614" s="253" t="s">
        <v>641</v>
      </c>
      <c r="G614" s="250"/>
      <c r="H614" s="254">
        <v>1.385</v>
      </c>
      <c r="I614" s="255"/>
      <c r="J614" s="250"/>
      <c r="K614" s="250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260</v>
      </c>
      <c r="AU614" s="260" t="s">
        <v>93</v>
      </c>
      <c r="AV614" s="13" t="s">
        <v>93</v>
      </c>
      <c r="AW614" s="13" t="s">
        <v>40</v>
      </c>
      <c r="AX614" s="13" t="s">
        <v>84</v>
      </c>
      <c r="AY614" s="260" t="s">
        <v>251</v>
      </c>
    </row>
    <row r="615" s="15" customFormat="1">
      <c r="A615" s="15"/>
      <c r="B615" s="272"/>
      <c r="C615" s="273"/>
      <c r="D615" s="251" t="s">
        <v>260</v>
      </c>
      <c r="E615" s="274" t="s">
        <v>1</v>
      </c>
      <c r="F615" s="275" t="s">
        <v>517</v>
      </c>
      <c r="G615" s="273"/>
      <c r="H615" s="274" t="s">
        <v>1</v>
      </c>
      <c r="I615" s="276"/>
      <c r="J615" s="273"/>
      <c r="K615" s="273"/>
      <c r="L615" s="277"/>
      <c r="M615" s="278"/>
      <c r="N615" s="279"/>
      <c r="O615" s="279"/>
      <c r="P615" s="279"/>
      <c r="Q615" s="279"/>
      <c r="R615" s="279"/>
      <c r="S615" s="279"/>
      <c r="T615" s="280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1" t="s">
        <v>260</v>
      </c>
      <c r="AU615" s="281" t="s">
        <v>93</v>
      </c>
      <c r="AV615" s="15" t="s">
        <v>91</v>
      </c>
      <c r="AW615" s="15" t="s">
        <v>40</v>
      </c>
      <c r="AX615" s="15" t="s">
        <v>84</v>
      </c>
      <c r="AY615" s="281" t="s">
        <v>251</v>
      </c>
    </row>
    <row r="616" s="13" customFormat="1">
      <c r="A616" s="13"/>
      <c r="B616" s="249"/>
      <c r="C616" s="250"/>
      <c r="D616" s="251" t="s">
        <v>260</v>
      </c>
      <c r="E616" s="252" t="s">
        <v>1</v>
      </c>
      <c r="F616" s="253" t="s">
        <v>641</v>
      </c>
      <c r="G616" s="250"/>
      <c r="H616" s="254">
        <v>1.385</v>
      </c>
      <c r="I616" s="255"/>
      <c r="J616" s="250"/>
      <c r="K616" s="250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260</v>
      </c>
      <c r="AU616" s="260" t="s">
        <v>93</v>
      </c>
      <c r="AV616" s="13" t="s">
        <v>93</v>
      </c>
      <c r="AW616" s="13" t="s">
        <v>40</v>
      </c>
      <c r="AX616" s="13" t="s">
        <v>84</v>
      </c>
      <c r="AY616" s="260" t="s">
        <v>251</v>
      </c>
    </row>
    <row r="617" s="15" customFormat="1">
      <c r="A617" s="15"/>
      <c r="B617" s="272"/>
      <c r="C617" s="273"/>
      <c r="D617" s="251" t="s">
        <v>260</v>
      </c>
      <c r="E617" s="274" t="s">
        <v>1</v>
      </c>
      <c r="F617" s="275" t="s">
        <v>519</v>
      </c>
      <c r="G617" s="273"/>
      <c r="H617" s="274" t="s">
        <v>1</v>
      </c>
      <c r="I617" s="276"/>
      <c r="J617" s="273"/>
      <c r="K617" s="273"/>
      <c r="L617" s="277"/>
      <c r="M617" s="278"/>
      <c r="N617" s="279"/>
      <c r="O617" s="279"/>
      <c r="P617" s="279"/>
      <c r="Q617" s="279"/>
      <c r="R617" s="279"/>
      <c r="S617" s="279"/>
      <c r="T617" s="28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1" t="s">
        <v>260</v>
      </c>
      <c r="AU617" s="281" t="s">
        <v>93</v>
      </c>
      <c r="AV617" s="15" t="s">
        <v>91</v>
      </c>
      <c r="AW617" s="15" t="s">
        <v>40</v>
      </c>
      <c r="AX617" s="15" t="s">
        <v>84</v>
      </c>
      <c r="AY617" s="281" t="s">
        <v>251</v>
      </c>
    </row>
    <row r="618" s="13" customFormat="1">
      <c r="A618" s="13"/>
      <c r="B618" s="249"/>
      <c r="C618" s="250"/>
      <c r="D618" s="251" t="s">
        <v>260</v>
      </c>
      <c r="E618" s="252" t="s">
        <v>1</v>
      </c>
      <c r="F618" s="253" t="s">
        <v>641</v>
      </c>
      <c r="G618" s="250"/>
      <c r="H618" s="254">
        <v>1.385</v>
      </c>
      <c r="I618" s="255"/>
      <c r="J618" s="250"/>
      <c r="K618" s="250"/>
      <c r="L618" s="256"/>
      <c r="M618" s="257"/>
      <c r="N618" s="258"/>
      <c r="O618" s="258"/>
      <c r="P618" s="258"/>
      <c r="Q618" s="258"/>
      <c r="R618" s="258"/>
      <c r="S618" s="258"/>
      <c r="T618" s="25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0" t="s">
        <v>260</v>
      </c>
      <c r="AU618" s="260" t="s">
        <v>93</v>
      </c>
      <c r="AV618" s="13" t="s">
        <v>93</v>
      </c>
      <c r="AW618" s="13" t="s">
        <v>40</v>
      </c>
      <c r="AX618" s="13" t="s">
        <v>84</v>
      </c>
      <c r="AY618" s="260" t="s">
        <v>251</v>
      </c>
    </row>
    <row r="619" s="15" customFormat="1">
      <c r="A619" s="15"/>
      <c r="B619" s="272"/>
      <c r="C619" s="273"/>
      <c r="D619" s="251" t="s">
        <v>260</v>
      </c>
      <c r="E619" s="274" t="s">
        <v>1</v>
      </c>
      <c r="F619" s="275" t="s">
        <v>520</v>
      </c>
      <c r="G619" s="273"/>
      <c r="H619" s="274" t="s">
        <v>1</v>
      </c>
      <c r="I619" s="276"/>
      <c r="J619" s="273"/>
      <c r="K619" s="273"/>
      <c r="L619" s="277"/>
      <c r="M619" s="278"/>
      <c r="N619" s="279"/>
      <c r="O619" s="279"/>
      <c r="P619" s="279"/>
      <c r="Q619" s="279"/>
      <c r="R619" s="279"/>
      <c r="S619" s="279"/>
      <c r="T619" s="280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81" t="s">
        <v>260</v>
      </c>
      <c r="AU619" s="281" t="s">
        <v>93</v>
      </c>
      <c r="AV619" s="15" t="s">
        <v>91</v>
      </c>
      <c r="AW619" s="15" t="s">
        <v>40</v>
      </c>
      <c r="AX619" s="15" t="s">
        <v>84</v>
      </c>
      <c r="AY619" s="281" t="s">
        <v>251</v>
      </c>
    </row>
    <row r="620" s="13" customFormat="1">
      <c r="A620" s="13"/>
      <c r="B620" s="249"/>
      <c r="C620" s="250"/>
      <c r="D620" s="251" t="s">
        <v>260</v>
      </c>
      <c r="E620" s="252" t="s">
        <v>1</v>
      </c>
      <c r="F620" s="253" t="s">
        <v>641</v>
      </c>
      <c r="G620" s="250"/>
      <c r="H620" s="254">
        <v>1.385</v>
      </c>
      <c r="I620" s="255"/>
      <c r="J620" s="250"/>
      <c r="K620" s="250"/>
      <c r="L620" s="256"/>
      <c r="M620" s="257"/>
      <c r="N620" s="258"/>
      <c r="O620" s="258"/>
      <c r="P620" s="258"/>
      <c r="Q620" s="258"/>
      <c r="R620" s="258"/>
      <c r="S620" s="258"/>
      <c r="T620" s="25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0" t="s">
        <v>260</v>
      </c>
      <c r="AU620" s="260" t="s">
        <v>93</v>
      </c>
      <c r="AV620" s="13" t="s">
        <v>93</v>
      </c>
      <c r="AW620" s="13" t="s">
        <v>40</v>
      </c>
      <c r="AX620" s="13" t="s">
        <v>84</v>
      </c>
      <c r="AY620" s="260" t="s">
        <v>251</v>
      </c>
    </row>
    <row r="621" s="14" customFormat="1">
      <c r="A621" s="14"/>
      <c r="B621" s="261"/>
      <c r="C621" s="262"/>
      <c r="D621" s="251" t="s">
        <v>260</v>
      </c>
      <c r="E621" s="263" t="s">
        <v>1</v>
      </c>
      <c r="F621" s="264" t="s">
        <v>262</v>
      </c>
      <c r="G621" s="262"/>
      <c r="H621" s="265">
        <v>156.05799999999999</v>
      </c>
      <c r="I621" s="266"/>
      <c r="J621" s="262"/>
      <c r="K621" s="262"/>
      <c r="L621" s="267"/>
      <c r="M621" s="268"/>
      <c r="N621" s="269"/>
      <c r="O621" s="269"/>
      <c r="P621" s="269"/>
      <c r="Q621" s="269"/>
      <c r="R621" s="269"/>
      <c r="S621" s="269"/>
      <c r="T621" s="27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1" t="s">
        <v>260</v>
      </c>
      <c r="AU621" s="271" t="s">
        <v>93</v>
      </c>
      <c r="AV621" s="14" t="s">
        <v>257</v>
      </c>
      <c r="AW621" s="14" t="s">
        <v>40</v>
      </c>
      <c r="AX621" s="14" t="s">
        <v>91</v>
      </c>
      <c r="AY621" s="271" t="s">
        <v>251</v>
      </c>
    </row>
    <row r="622" s="2" customFormat="1" ht="66.75" customHeight="1">
      <c r="A622" s="41"/>
      <c r="B622" s="42"/>
      <c r="C622" s="230" t="s">
        <v>642</v>
      </c>
      <c r="D622" s="230" t="s">
        <v>253</v>
      </c>
      <c r="E622" s="231" t="s">
        <v>643</v>
      </c>
      <c r="F622" s="232" t="s">
        <v>644</v>
      </c>
      <c r="G622" s="233" t="s">
        <v>389</v>
      </c>
      <c r="H622" s="234">
        <v>543.61800000000005</v>
      </c>
      <c r="I622" s="235"/>
      <c r="J622" s="236">
        <f>ROUND(I622*H622,2)</f>
        <v>0</v>
      </c>
      <c r="K622" s="237"/>
      <c r="L622" s="47"/>
      <c r="M622" s="238" t="s">
        <v>1</v>
      </c>
      <c r="N622" s="239" t="s">
        <v>49</v>
      </c>
      <c r="O622" s="94"/>
      <c r="P622" s="240">
        <f>O622*H622</f>
        <v>0</v>
      </c>
      <c r="Q622" s="240">
        <v>0.031</v>
      </c>
      <c r="R622" s="240">
        <f>Q622*H622</f>
        <v>16.852158000000003</v>
      </c>
      <c r="S622" s="240">
        <v>0</v>
      </c>
      <c r="T622" s="241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42" t="s">
        <v>257</v>
      </c>
      <c r="AT622" s="242" t="s">
        <v>253</v>
      </c>
      <c r="AU622" s="242" t="s">
        <v>93</v>
      </c>
      <c r="AY622" s="19" t="s">
        <v>251</v>
      </c>
      <c r="BE622" s="243">
        <f>IF(N622="základní",J622,0)</f>
        <v>0</v>
      </c>
      <c r="BF622" s="243">
        <f>IF(N622="snížená",J622,0)</f>
        <v>0</v>
      </c>
      <c r="BG622" s="243">
        <f>IF(N622="zákl. přenesená",J622,0)</f>
        <v>0</v>
      </c>
      <c r="BH622" s="243">
        <f>IF(N622="sníž. přenesená",J622,0)</f>
        <v>0</v>
      </c>
      <c r="BI622" s="243">
        <f>IF(N622="nulová",J622,0)</f>
        <v>0</v>
      </c>
      <c r="BJ622" s="19" t="s">
        <v>91</v>
      </c>
      <c r="BK622" s="243">
        <f>ROUND(I622*H622,2)</f>
        <v>0</v>
      </c>
      <c r="BL622" s="19" t="s">
        <v>257</v>
      </c>
      <c r="BM622" s="242" t="s">
        <v>645</v>
      </c>
    </row>
    <row r="623" s="15" customFormat="1">
      <c r="A623" s="15"/>
      <c r="B623" s="272"/>
      <c r="C623" s="273"/>
      <c r="D623" s="251" t="s">
        <v>260</v>
      </c>
      <c r="E623" s="274" t="s">
        <v>1</v>
      </c>
      <c r="F623" s="275" t="s">
        <v>646</v>
      </c>
      <c r="G623" s="273"/>
      <c r="H623" s="274" t="s">
        <v>1</v>
      </c>
      <c r="I623" s="276"/>
      <c r="J623" s="273"/>
      <c r="K623" s="273"/>
      <c r="L623" s="277"/>
      <c r="M623" s="278"/>
      <c r="N623" s="279"/>
      <c r="O623" s="279"/>
      <c r="P623" s="279"/>
      <c r="Q623" s="279"/>
      <c r="R623" s="279"/>
      <c r="S623" s="279"/>
      <c r="T623" s="280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1" t="s">
        <v>260</v>
      </c>
      <c r="AU623" s="281" t="s">
        <v>93</v>
      </c>
      <c r="AV623" s="15" t="s">
        <v>91</v>
      </c>
      <c r="AW623" s="15" t="s">
        <v>40</v>
      </c>
      <c r="AX623" s="15" t="s">
        <v>84</v>
      </c>
      <c r="AY623" s="281" t="s">
        <v>251</v>
      </c>
    </row>
    <row r="624" s="13" customFormat="1">
      <c r="A624" s="13"/>
      <c r="B624" s="249"/>
      <c r="C624" s="250"/>
      <c r="D624" s="251" t="s">
        <v>260</v>
      </c>
      <c r="E624" s="252" t="s">
        <v>1</v>
      </c>
      <c r="F624" s="253" t="s">
        <v>647</v>
      </c>
      <c r="G624" s="250"/>
      <c r="H624" s="254">
        <v>42.276000000000003</v>
      </c>
      <c r="I624" s="255"/>
      <c r="J624" s="250"/>
      <c r="K624" s="250"/>
      <c r="L624" s="256"/>
      <c r="M624" s="257"/>
      <c r="N624" s="258"/>
      <c r="O624" s="258"/>
      <c r="P624" s="258"/>
      <c r="Q624" s="258"/>
      <c r="R624" s="258"/>
      <c r="S624" s="258"/>
      <c r="T624" s="25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0" t="s">
        <v>260</v>
      </c>
      <c r="AU624" s="260" t="s">
        <v>93</v>
      </c>
      <c r="AV624" s="13" t="s">
        <v>93</v>
      </c>
      <c r="AW624" s="13" t="s">
        <v>40</v>
      </c>
      <c r="AX624" s="13" t="s">
        <v>84</v>
      </c>
      <c r="AY624" s="260" t="s">
        <v>251</v>
      </c>
    </row>
    <row r="625" s="13" customFormat="1">
      <c r="A625" s="13"/>
      <c r="B625" s="249"/>
      <c r="C625" s="250"/>
      <c r="D625" s="251" t="s">
        <v>260</v>
      </c>
      <c r="E625" s="252" t="s">
        <v>1</v>
      </c>
      <c r="F625" s="253" t="s">
        <v>648</v>
      </c>
      <c r="G625" s="250"/>
      <c r="H625" s="254">
        <v>35.771999999999998</v>
      </c>
      <c r="I625" s="255"/>
      <c r="J625" s="250"/>
      <c r="K625" s="250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260</v>
      </c>
      <c r="AU625" s="260" t="s">
        <v>93</v>
      </c>
      <c r="AV625" s="13" t="s">
        <v>93</v>
      </c>
      <c r="AW625" s="13" t="s">
        <v>40</v>
      </c>
      <c r="AX625" s="13" t="s">
        <v>84</v>
      </c>
      <c r="AY625" s="260" t="s">
        <v>251</v>
      </c>
    </row>
    <row r="626" s="13" customFormat="1">
      <c r="A626" s="13"/>
      <c r="B626" s="249"/>
      <c r="C626" s="250"/>
      <c r="D626" s="251" t="s">
        <v>260</v>
      </c>
      <c r="E626" s="252" t="s">
        <v>1</v>
      </c>
      <c r="F626" s="253" t="s">
        <v>649</v>
      </c>
      <c r="G626" s="250"/>
      <c r="H626" s="254">
        <v>19.295999999999999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260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251</v>
      </c>
    </row>
    <row r="627" s="13" customFormat="1">
      <c r="A627" s="13"/>
      <c r="B627" s="249"/>
      <c r="C627" s="250"/>
      <c r="D627" s="251" t="s">
        <v>260</v>
      </c>
      <c r="E627" s="252" t="s">
        <v>1</v>
      </c>
      <c r="F627" s="253" t="s">
        <v>650</v>
      </c>
      <c r="G627" s="250"/>
      <c r="H627" s="254">
        <v>141.59999999999999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260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251</v>
      </c>
    </row>
    <row r="628" s="13" customFormat="1">
      <c r="A628" s="13"/>
      <c r="B628" s="249"/>
      <c r="C628" s="250"/>
      <c r="D628" s="251" t="s">
        <v>260</v>
      </c>
      <c r="E628" s="252" t="s">
        <v>1</v>
      </c>
      <c r="F628" s="253" t="s">
        <v>651</v>
      </c>
      <c r="G628" s="250"/>
      <c r="H628" s="254">
        <v>134.52000000000001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260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251</v>
      </c>
    </row>
    <row r="629" s="13" customFormat="1">
      <c r="A629" s="13"/>
      <c r="B629" s="249"/>
      <c r="C629" s="250"/>
      <c r="D629" s="251" t="s">
        <v>260</v>
      </c>
      <c r="E629" s="252" t="s">
        <v>1</v>
      </c>
      <c r="F629" s="253" t="s">
        <v>652</v>
      </c>
      <c r="G629" s="250"/>
      <c r="H629" s="254">
        <v>55.079999999999998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260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251</v>
      </c>
    </row>
    <row r="630" s="13" customFormat="1">
      <c r="A630" s="13"/>
      <c r="B630" s="249"/>
      <c r="C630" s="250"/>
      <c r="D630" s="251" t="s">
        <v>260</v>
      </c>
      <c r="E630" s="252" t="s">
        <v>1</v>
      </c>
      <c r="F630" s="253" t="s">
        <v>653</v>
      </c>
      <c r="G630" s="250"/>
      <c r="H630" s="254">
        <v>12.864000000000001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260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251</v>
      </c>
    </row>
    <row r="631" s="13" customFormat="1">
      <c r="A631" s="13"/>
      <c r="B631" s="249"/>
      <c r="C631" s="250"/>
      <c r="D631" s="251" t="s">
        <v>260</v>
      </c>
      <c r="E631" s="252" t="s">
        <v>1</v>
      </c>
      <c r="F631" s="253" t="s">
        <v>654</v>
      </c>
      <c r="G631" s="250"/>
      <c r="H631" s="254">
        <v>40.68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260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251</v>
      </c>
    </row>
    <row r="632" s="13" customFormat="1">
      <c r="A632" s="13"/>
      <c r="B632" s="249"/>
      <c r="C632" s="250"/>
      <c r="D632" s="251" t="s">
        <v>260</v>
      </c>
      <c r="E632" s="252" t="s">
        <v>1</v>
      </c>
      <c r="F632" s="253" t="s">
        <v>655</v>
      </c>
      <c r="G632" s="250"/>
      <c r="H632" s="254">
        <v>44.07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260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251</v>
      </c>
    </row>
    <row r="633" s="13" customFormat="1">
      <c r="A633" s="13"/>
      <c r="B633" s="249"/>
      <c r="C633" s="250"/>
      <c r="D633" s="251" t="s">
        <v>260</v>
      </c>
      <c r="E633" s="252" t="s">
        <v>1</v>
      </c>
      <c r="F633" s="253" t="s">
        <v>656</v>
      </c>
      <c r="G633" s="250"/>
      <c r="H633" s="254">
        <v>17.460000000000001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260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251</v>
      </c>
    </row>
    <row r="634" s="14" customFormat="1">
      <c r="A634" s="14"/>
      <c r="B634" s="261"/>
      <c r="C634" s="262"/>
      <c r="D634" s="251" t="s">
        <v>260</v>
      </c>
      <c r="E634" s="263" t="s">
        <v>1</v>
      </c>
      <c r="F634" s="264" t="s">
        <v>262</v>
      </c>
      <c r="G634" s="262"/>
      <c r="H634" s="265">
        <v>543.61800000000005</v>
      </c>
      <c r="I634" s="266"/>
      <c r="J634" s="262"/>
      <c r="K634" s="262"/>
      <c r="L634" s="267"/>
      <c r="M634" s="268"/>
      <c r="N634" s="269"/>
      <c r="O634" s="269"/>
      <c r="P634" s="269"/>
      <c r="Q634" s="269"/>
      <c r="R634" s="269"/>
      <c r="S634" s="269"/>
      <c r="T634" s="27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71" t="s">
        <v>260</v>
      </c>
      <c r="AU634" s="271" t="s">
        <v>93</v>
      </c>
      <c r="AV634" s="14" t="s">
        <v>257</v>
      </c>
      <c r="AW634" s="14" t="s">
        <v>40</v>
      </c>
      <c r="AX634" s="14" t="s">
        <v>91</v>
      </c>
      <c r="AY634" s="271" t="s">
        <v>251</v>
      </c>
    </row>
    <row r="635" s="12" customFormat="1" ht="22.8" customHeight="1">
      <c r="A635" s="12"/>
      <c r="B635" s="214"/>
      <c r="C635" s="215"/>
      <c r="D635" s="216" t="s">
        <v>83</v>
      </c>
      <c r="E635" s="228" t="s">
        <v>257</v>
      </c>
      <c r="F635" s="228" t="s">
        <v>657</v>
      </c>
      <c r="G635" s="215"/>
      <c r="H635" s="215"/>
      <c r="I635" s="218"/>
      <c r="J635" s="229">
        <f>BK635</f>
        <v>0</v>
      </c>
      <c r="K635" s="215"/>
      <c r="L635" s="220"/>
      <c r="M635" s="221"/>
      <c r="N635" s="222"/>
      <c r="O635" s="222"/>
      <c r="P635" s="223">
        <f>SUM(P636:P716)</f>
        <v>0</v>
      </c>
      <c r="Q635" s="222"/>
      <c r="R635" s="223">
        <f>SUM(R636:R716)</f>
        <v>3722.1937500701079</v>
      </c>
      <c r="S635" s="222"/>
      <c r="T635" s="224">
        <f>SUM(T636:T716)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5" t="s">
        <v>91</v>
      </c>
      <c r="AT635" s="226" t="s">
        <v>83</v>
      </c>
      <c r="AU635" s="226" t="s">
        <v>91</v>
      </c>
      <c r="AY635" s="225" t="s">
        <v>251</v>
      </c>
      <c r="BK635" s="227">
        <f>SUM(BK636:BK716)</f>
        <v>0</v>
      </c>
    </row>
    <row r="636" s="2" customFormat="1" ht="16.5" customHeight="1">
      <c r="A636" s="41"/>
      <c r="B636" s="42"/>
      <c r="C636" s="230" t="s">
        <v>448</v>
      </c>
      <c r="D636" s="230" t="s">
        <v>253</v>
      </c>
      <c r="E636" s="231" t="s">
        <v>658</v>
      </c>
      <c r="F636" s="232" t="s">
        <v>659</v>
      </c>
      <c r="G636" s="233" t="s">
        <v>265</v>
      </c>
      <c r="H636" s="234">
        <v>1382.893</v>
      </c>
      <c r="I636" s="235"/>
      <c r="J636" s="236">
        <f>ROUND(I636*H636,2)</f>
        <v>0</v>
      </c>
      <c r="K636" s="237"/>
      <c r="L636" s="47"/>
      <c r="M636" s="238" t="s">
        <v>1</v>
      </c>
      <c r="N636" s="239" t="s">
        <v>49</v>
      </c>
      <c r="O636" s="94"/>
      <c r="P636" s="240">
        <f>O636*H636</f>
        <v>0</v>
      </c>
      <c r="Q636" s="240">
        <v>2.5020099999999998</v>
      </c>
      <c r="R636" s="240">
        <f>Q636*H636</f>
        <v>3460.0121149299998</v>
      </c>
      <c r="S636" s="240">
        <v>0</v>
      </c>
      <c r="T636" s="241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42" t="s">
        <v>257</v>
      </c>
      <c r="AT636" s="242" t="s">
        <v>253</v>
      </c>
      <c r="AU636" s="242" t="s">
        <v>93</v>
      </c>
      <c r="AY636" s="19" t="s">
        <v>251</v>
      </c>
      <c r="BE636" s="243">
        <f>IF(N636="základní",J636,0)</f>
        <v>0</v>
      </c>
      <c r="BF636" s="243">
        <f>IF(N636="snížená",J636,0)</f>
        <v>0</v>
      </c>
      <c r="BG636" s="243">
        <f>IF(N636="zákl. přenesená",J636,0)</f>
        <v>0</v>
      </c>
      <c r="BH636" s="243">
        <f>IF(N636="sníž. přenesená",J636,0)</f>
        <v>0</v>
      </c>
      <c r="BI636" s="243">
        <f>IF(N636="nulová",J636,0)</f>
        <v>0</v>
      </c>
      <c r="BJ636" s="19" t="s">
        <v>91</v>
      </c>
      <c r="BK636" s="243">
        <f>ROUND(I636*H636,2)</f>
        <v>0</v>
      </c>
      <c r="BL636" s="19" t="s">
        <v>257</v>
      </c>
      <c r="BM636" s="242" t="s">
        <v>660</v>
      </c>
    </row>
    <row r="637" s="2" customFormat="1">
      <c r="A637" s="41"/>
      <c r="B637" s="42"/>
      <c r="C637" s="43"/>
      <c r="D637" s="244" t="s">
        <v>258</v>
      </c>
      <c r="E637" s="43"/>
      <c r="F637" s="245" t="s">
        <v>661</v>
      </c>
      <c r="G637" s="43"/>
      <c r="H637" s="43"/>
      <c r="I637" s="246"/>
      <c r="J637" s="43"/>
      <c r="K637" s="43"/>
      <c r="L637" s="47"/>
      <c r="M637" s="247"/>
      <c r="N637" s="248"/>
      <c r="O637" s="94"/>
      <c r="P637" s="94"/>
      <c r="Q637" s="94"/>
      <c r="R637" s="94"/>
      <c r="S637" s="94"/>
      <c r="T637" s="95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19" t="s">
        <v>258</v>
      </c>
      <c r="AU637" s="19" t="s">
        <v>93</v>
      </c>
    </row>
    <row r="638" s="13" customFormat="1">
      <c r="A638" s="13"/>
      <c r="B638" s="249"/>
      <c r="C638" s="250"/>
      <c r="D638" s="251" t="s">
        <v>260</v>
      </c>
      <c r="E638" s="252" t="s">
        <v>1</v>
      </c>
      <c r="F638" s="253" t="s">
        <v>662</v>
      </c>
      <c r="G638" s="250"/>
      <c r="H638" s="254">
        <v>127.324</v>
      </c>
      <c r="I638" s="255"/>
      <c r="J638" s="250"/>
      <c r="K638" s="250"/>
      <c r="L638" s="256"/>
      <c r="M638" s="257"/>
      <c r="N638" s="258"/>
      <c r="O638" s="258"/>
      <c r="P638" s="258"/>
      <c r="Q638" s="258"/>
      <c r="R638" s="258"/>
      <c r="S638" s="258"/>
      <c r="T638" s="25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0" t="s">
        <v>260</v>
      </c>
      <c r="AU638" s="260" t="s">
        <v>93</v>
      </c>
      <c r="AV638" s="13" t="s">
        <v>93</v>
      </c>
      <c r="AW638" s="13" t="s">
        <v>40</v>
      </c>
      <c r="AX638" s="13" t="s">
        <v>84</v>
      </c>
      <c r="AY638" s="260" t="s">
        <v>251</v>
      </c>
    </row>
    <row r="639" s="13" customFormat="1">
      <c r="A639" s="13"/>
      <c r="B639" s="249"/>
      <c r="C639" s="250"/>
      <c r="D639" s="251" t="s">
        <v>260</v>
      </c>
      <c r="E639" s="252" t="s">
        <v>1</v>
      </c>
      <c r="F639" s="253" t="s">
        <v>663</v>
      </c>
      <c r="G639" s="250"/>
      <c r="H639" s="254">
        <v>222.94999999999999</v>
      </c>
      <c r="I639" s="255"/>
      <c r="J639" s="250"/>
      <c r="K639" s="250"/>
      <c r="L639" s="256"/>
      <c r="M639" s="257"/>
      <c r="N639" s="258"/>
      <c r="O639" s="258"/>
      <c r="P639" s="258"/>
      <c r="Q639" s="258"/>
      <c r="R639" s="258"/>
      <c r="S639" s="258"/>
      <c r="T639" s="25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0" t="s">
        <v>260</v>
      </c>
      <c r="AU639" s="260" t="s">
        <v>93</v>
      </c>
      <c r="AV639" s="13" t="s">
        <v>93</v>
      </c>
      <c r="AW639" s="13" t="s">
        <v>40</v>
      </c>
      <c r="AX639" s="13" t="s">
        <v>84</v>
      </c>
      <c r="AY639" s="260" t="s">
        <v>251</v>
      </c>
    </row>
    <row r="640" s="13" customFormat="1">
      <c r="A640" s="13"/>
      <c r="B640" s="249"/>
      <c r="C640" s="250"/>
      <c r="D640" s="251" t="s">
        <v>260</v>
      </c>
      <c r="E640" s="252" t="s">
        <v>1</v>
      </c>
      <c r="F640" s="253" t="s">
        <v>664</v>
      </c>
      <c r="G640" s="250"/>
      <c r="H640" s="254">
        <v>254.13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260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251</v>
      </c>
    </row>
    <row r="641" s="13" customFormat="1">
      <c r="A641" s="13"/>
      <c r="B641" s="249"/>
      <c r="C641" s="250"/>
      <c r="D641" s="251" t="s">
        <v>260</v>
      </c>
      <c r="E641" s="252" t="s">
        <v>1</v>
      </c>
      <c r="F641" s="253" t="s">
        <v>665</v>
      </c>
      <c r="G641" s="250"/>
      <c r="H641" s="254">
        <v>256.17099999999999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260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251</v>
      </c>
    </row>
    <row r="642" s="13" customFormat="1">
      <c r="A642" s="13"/>
      <c r="B642" s="249"/>
      <c r="C642" s="250"/>
      <c r="D642" s="251" t="s">
        <v>260</v>
      </c>
      <c r="E642" s="252" t="s">
        <v>1</v>
      </c>
      <c r="F642" s="253" t="s">
        <v>666</v>
      </c>
      <c r="G642" s="250"/>
      <c r="H642" s="254">
        <v>252.67400000000001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260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251</v>
      </c>
    </row>
    <row r="643" s="13" customFormat="1">
      <c r="A643" s="13"/>
      <c r="B643" s="249"/>
      <c r="C643" s="250"/>
      <c r="D643" s="251" t="s">
        <v>260</v>
      </c>
      <c r="E643" s="252" t="s">
        <v>1</v>
      </c>
      <c r="F643" s="253" t="s">
        <v>667</v>
      </c>
      <c r="G643" s="250"/>
      <c r="H643" s="254">
        <v>253.52199999999999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260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251</v>
      </c>
    </row>
    <row r="644" s="13" customFormat="1">
      <c r="A644" s="13"/>
      <c r="B644" s="249"/>
      <c r="C644" s="250"/>
      <c r="D644" s="251" t="s">
        <v>260</v>
      </c>
      <c r="E644" s="252" t="s">
        <v>1</v>
      </c>
      <c r="F644" s="253" t="s">
        <v>668</v>
      </c>
      <c r="G644" s="250"/>
      <c r="H644" s="254">
        <v>1.0600000000000001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260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251</v>
      </c>
    </row>
    <row r="645" s="13" customFormat="1">
      <c r="A645" s="13"/>
      <c r="B645" s="249"/>
      <c r="C645" s="250"/>
      <c r="D645" s="251" t="s">
        <v>260</v>
      </c>
      <c r="E645" s="252" t="s">
        <v>1</v>
      </c>
      <c r="F645" s="253" t="s">
        <v>669</v>
      </c>
      <c r="G645" s="250"/>
      <c r="H645" s="254">
        <v>15.061999999999999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260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251</v>
      </c>
    </row>
    <row r="646" s="14" customFormat="1">
      <c r="A646" s="14"/>
      <c r="B646" s="261"/>
      <c r="C646" s="262"/>
      <c r="D646" s="251" t="s">
        <v>260</v>
      </c>
      <c r="E646" s="263" t="s">
        <v>1</v>
      </c>
      <c r="F646" s="264" t="s">
        <v>262</v>
      </c>
      <c r="G646" s="262"/>
      <c r="H646" s="265">
        <v>1382.893</v>
      </c>
      <c r="I646" s="266"/>
      <c r="J646" s="262"/>
      <c r="K646" s="262"/>
      <c r="L646" s="267"/>
      <c r="M646" s="268"/>
      <c r="N646" s="269"/>
      <c r="O646" s="269"/>
      <c r="P646" s="269"/>
      <c r="Q646" s="269"/>
      <c r="R646" s="269"/>
      <c r="S646" s="269"/>
      <c r="T646" s="27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1" t="s">
        <v>260</v>
      </c>
      <c r="AU646" s="271" t="s">
        <v>93</v>
      </c>
      <c r="AV646" s="14" t="s">
        <v>257</v>
      </c>
      <c r="AW646" s="14" t="s">
        <v>40</v>
      </c>
      <c r="AX646" s="14" t="s">
        <v>91</v>
      </c>
      <c r="AY646" s="271" t="s">
        <v>251</v>
      </c>
    </row>
    <row r="647" s="2" customFormat="1" ht="24.15" customHeight="1">
      <c r="A647" s="41"/>
      <c r="B647" s="42"/>
      <c r="C647" s="230" t="s">
        <v>670</v>
      </c>
      <c r="D647" s="230" t="s">
        <v>253</v>
      </c>
      <c r="E647" s="231" t="s">
        <v>671</v>
      </c>
      <c r="F647" s="232" t="s">
        <v>672</v>
      </c>
      <c r="G647" s="233" t="s">
        <v>389</v>
      </c>
      <c r="H647" s="234">
        <v>6913.4040000000005</v>
      </c>
      <c r="I647" s="235"/>
      <c r="J647" s="236">
        <f>ROUND(I647*H647,2)</f>
        <v>0</v>
      </c>
      <c r="K647" s="237"/>
      <c r="L647" s="47"/>
      <c r="M647" s="238" t="s">
        <v>1</v>
      </c>
      <c r="N647" s="239" t="s">
        <v>49</v>
      </c>
      <c r="O647" s="94"/>
      <c r="P647" s="240">
        <f>O647*H647</f>
        <v>0</v>
      </c>
      <c r="Q647" s="240">
        <v>0.0053261999999999997</v>
      </c>
      <c r="R647" s="240">
        <f>Q647*H647</f>
        <v>36.822172384799998</v>
      </c>
      <c r="S647" s="240">
        <v>0</v>
      </c>
      <c r="T647" s="241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42" t="s">
        <v>257</v>
      </c>
      <c r="AT647" s="242" t="s">
        <v>253</v>
      </c>
      <c r="AU647" s="242" t="s">
        <v>93</v>
      </c>
      <c r="AY647" s="19" t="s">
        <v>251</v>
      </c>
      <c r="BE647" s="243">
        <f>IF(N647="základní",J647,0)</f>
        <v>0</v>
      </c>
      <c r="BF647" s="243">
        <f>IF(N647="snížená",J647,0)</f>
        <v>0</v>
      </c>
      <c r="BG647" s="243">
        <f>IF(N647="zákl. přenesená",J647,0)</f>
        <v>0</v>
      </c>
      <c r="BH647" s="243">
        <f>IF(N647="sníž. přenesená",J647,0)</f>
        <v>0</v>
      </c>
      <c r="BI647" s="243">
        <f>IF(N647="nulová",J647,0)</f>
        <v>0</v>
      </c>
      <c r="BJ647" s="19" t="s">
        <v>91</v>
      </c>
      <c r="BK647" s="243">
        <f>ROUND(I647*H647,2)</f>
        <v>0</v>
      </c>
      <c r="BL647" s="19" t="s">
        <v>257</v>
      </c>
      <c r="BM647" s="242" t="s">
        <v>673</v>
      </c>
    </row>
    <row r="648" s="2" customFormat="1">
      <c r="A648" s="41"/>
      <c r="B648" s="42"/>
      <c r="C648" s="43"/>
      <c r="D648" s="244" t="s">
        <v>258</v>
      </c>
      <c r="E648" s="43"/>
      <c r="F648" s="245" t="s">
        <v>674</v>
      </c>
      <c r="G648" s="43"/>
      <c r="H648" s="43"/>
      <c r="I648" s="246"/>
      <c r="J648" s="43"/>
      <c r="K648" s="43"/>
      <c r="L648" s="47"/>
      <c r="M648" s="247"/>
      <c r="N648" s="248"/>
      <c r="O648" s="94"/>
      <c r="P648" s="94"/>
      <c r="Q648" s="94"/>
      <c r="R648" s="94"/>
      <c r="S648" s="94"/>
      <c r="T648" s="95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19" t="s">
        <v>258</v>
      </c>
      <c r="AU648" s="19" t="s">
        <v>93</v>
      </c>
    </row>
    <row r="649" s="13" customFormat="1">
      <c r="A649" s="13"/>
      <c r="B649" s="249"/>
      <c r="C649" s="250"/>
      <c r="D649" s="251" t="s">
        <v>260</v>
      </c>
      <c r="E649" s="252" t="s">
        <v>1</v>
      </c>
      <c r="F649" s="253" t="s">
        <v>675</v>
      </c>
      <c r="G649" s="250"/>
      <c r="H649" s="254">
        <v>636.62099999999998</v>
      </c>
      <c r="I649" s="255"/>
      <c r="J649" s="250"/>
      <c r="K649" s="250"/>
      <c r="L649" s="256"/>
      <c r="M649" s="257"/>
      <c r="N649" s="258"/>
      <c r="O649" s="258"/>
      <c r="P649" s="258"/>
      <c r="Q649" s="258"/>
      <c r="R649" s="258"/>
      <c r="S649" s="258"/>
      <c r="T649" s="25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0" t="s">
        <v>260</v>
      </c>
      <c r="AU649" s="260" t="s">
        <v>93</v>
      </c>
      <c r="AV649" s="13" t="s">
        <v>93</v>
      </c>
      <c r="AW649" s="13" t="s">
        <v>40</v>
      </c>
      <c r="AX649" s="13" t="s">
        <v>84</v>
      </c>
      <c r="AY649" s="260" t="s">
        <v>251</v>
      </c>
    </row>
    <row r="650" s="13" customFormat="1">
      <c r="A650" s="13"/>
      <c r="B650" s="249"/>
      <c r="C650" s="250"/>
      <c r="D650" s="251" t="s">
        <v>260</v>
      </c>
      <c r="E650" s="252" t="s">
        <v>1</v>
      </c>
      <c r="F650" s="253" t="s">
        <v>676</v>
      </c>
      <c r="G650" s="250"/>
      <c r="H650" s="254">
        <v>1114.749</v>
      </c>
      <c r="I650" s="255"/>
      <c r="J650" s="250"/>
      <c r="K650" s="250"/>
      <c r="L650" s="256"/>
      <c r="M650" s="257"/>
      <c r="N650" s="258"/>
      <c r="O650" s="258"/>
      <c r="P650" s="258"/>
      <c r="Q650" s="258"/>
      <c r="R650" s="258"/>
      <c r="S650" s="258"/>
      <c r="T650" s="25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0" t="s">
        <v>260</v>
      </c>
      <c r="AU650" s="260" t="s">
        <v>93</v>
      </c>
      <c r="AV650" s="13" t="s">
        <v>93</v>
      </c>
      <c r="AW650" s="13" t="s">
        <v>40</v>
      </c>
      <c r="AX650" s="13" t="s">
        <v>84</v>
      </c>
      <c r="AY650" s="260" t="s">
        <v>251</v>
      </c>
    </row>
    <row r="651" s="13" customFormat="1">
      <c r="A651" s="13"/>
      <c r="B651" s="249"/>
      <c r="C651" s="250"/>
      <c r="D651" s="251" t="s">
        <v>260</v>
      </c>
      <c r="E651" s="252" t="s">
        <v>1</v>
      </c>
      <c r="F651" s="253" t="s">
        <v>677</v>
      </c>
      <c r="G651" s="250"/>
      <c r="H651" s="254">
        <v>1270.6479999999999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260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251</v>
      </c>
    </row>
    <row r="652" s="13" customFormat="1">
      <c r="A652" s="13"/>
      <c r="B652" s="249"/>
      <c r="C652" s="250"/>
      <c r="D652" s="251" t="s">
        <v>260</v>
      </c>
      <c r="E652" s="252" t="s">
        <v>1</v>
      </c>
      <c r="F652" s="253" t="s">
        <v>678</v>
      </c>
      <c r="G652" s="250"/>
      <c r="H652" s="254">
        <v>1280.855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260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251</v>
      </c>
    </row>
    <row r="653" s="13" customFormat="1">
      <c r="A653" s="13"/>
      <c r="B653" s="249"/>
      <c r="C653" s="250"/>
      <c r="D653" s="251" t="s">
        <v>260</v>
      </c>
      <c r="E653" s="252" t="s">
        <v>1</v>
      </c>
      <c r="F653" s="253" t="s">
        <v>679</v>
      </c>
      <c r="G653" s="250"/>
      <c r="H653" s="254">
        <v>1263.3699999999999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260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251</v>
      </c>
    </row>
    <row r="654" s="13" customFormat="1">
      <c r="A654" s="13"/>
      <c r="B654" s="249"/>
      <c r="C654" s="250"/>
      <c r="D654" s="251" t="s">
        <v>260</v>
      </c>
      <c r="E654" s="252" t="s">
        <v>1</v>
      </c>
      <c r="F654" s="253" t="s">
        <v>680</v>
      </c>
      <c r="G654" s="250"/>
      <c r="H654" s="254">
        <v>1267.6099999999999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260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251</v>
      </c>
    </row>
    <row r="655" s="13" customFormat="1">
      <c r="A655" s="13"/>
      <c r="B655" s="249"/>
      <c r="C655" s="250"/>
      <c r="D655" s="251" t="s">
        <v>260</v>
      </c>
      <c r="E655" s="252" t="s">
        <v>1</v>
      </c>
      <c r="F655" s="253" t="s">
        <v>681</v>
      </c>
      <c r="G655" s="250"/>
      <c r="H655" s="254">
        <v>4.2400000000000002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260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251</v>
      </c>
    </row>
    <row r="656" s="13" customFormat="1">
      <c r="A656" s="13"/>
      <c r="B656" s="249"/>
      <c r="C656" s="250"/>
      <c r="D656" s="251" t="s">
        <v>260</v>
      </c>
      <c r="E656" s="252" t="s">
        <v>1</v>
      </c>
      <c r="F656" s="253" t="s">
        <v>682</v>
      </c>
      <c r="G656" s="250"/>
      <c r="H656" s="254">
        <v>75.311000000000007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260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251</v>
      </c>
    </row>
    <row r="657" s="14" customFormat="1">
      <c r="A657" s="14"/>
      <c r="B657" s="261"/>
      <c r="C657" s="262"/>
      <c r="D657" s="251" t="s">
        <v>260</v>
      </c>
      <c r="E657" s="263" t="s">
        <v>1</v>
      </c>
      <c r="F657" s="264" t="s">
        <v>262</v>
      </c>
      <c r="G657" s="262"/>
      <c r="H657" s="265">
        <v>6913.4040000000005</v>
      </c>
      <c r="I657" s="266"/>
      <c r="J657" s="262"/>
      <c r="K657" s="262"/>
      <c r="L657" s="267"/>
      <c r="M657" s="268"/>
      <c r="N657" s="269"/>
      <c r="O657" s="269"/>
      <c r="P657" s="269"/>
      <c r="Q657" s="269"/>
      <c r="R657" s="269"/>
      <c r="S657" s="269"/>
      <c r="T657" s="27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71" t="s">
        <v>260</v>
      </c>
      <c r="AU657" s="271" t="s">
        <v>93</v>
      </c>
      <c r="AV657" s="14" t="s">
        <v>257</v>
      </c>
      <c r="AW657" s="14" t="s">
        <v>40</v>
      </c>
      <c r="AX657" s="14" t="s">
        <v>91</v>
      </c>
      <c r="AY657" s="271" t="s">
        <v>251</v>
      </c>
    </row>
    <row r="658" s="2" customFormat="1" ht="24.15" customHeight="1">
      <c r="A658" s="41"/>
      <c r="B658" s="42"/>
      <c r="C658" s="230" t="s">
        <v>453</v>
      </c>
      <c r="D658" s="230" t="s">
        <v>253</v>
      </c>
      <c r="E658" s="231" t="s">
        <v>683</v>
      </c>
      <c r="F658" s="232" t="s">
        <v>684</v>
      </c>
      <c r="G658" s="233" t="s">
        <v>389</v>
      </c>
      <c r="H658" s="234">
        <v>6913.4040000000005</v>
      </c>
      <c r="I658" s="235"/>
      <c r="J658" s="236">
        <f>ROUND(I658*H658,2)</f>
        <v>0</v>
      </c>
      <c r="K658" s="237"/>
      <c r="L658" s="47"/>
      <c r="M658" s="238" t="s">
        <v>1</v>
      </c>
      <c r="N658" s="239" t="s">
        <v>49</v>
      </c>
      <c r="O658" s="94"/>
      <c r="P658" s="240">
        <f>O658*H658</f>
        <v>0</v>
      </c>
      <c r="Q658" s="240">
        <v>0.00088228000000000004</v>
      </c>
      <c r="R658" s="240">
        <f>Q658*H658</f>
        <v>6.0995580811200005</v>
      </c>
      <c r="S658" s="240">
        <v>0</v>
      </c>
      <c r="T658" s="241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42" t="s">
        <v>257</v>
      </c>
      <c r="AT658" s="242" t="s">
        <v>253</v>
      </c>
      <c r="AU658" s="242" t="s">
        <v>93</v>
      </c>
      <c r="AY658" s="19" t="s">
        <v>251</v>
      </c>
      <c r="BE658" s="243">
        <f>IF(N658="základní",J658,0)</f>
        <v>0</v>
      </c>
      <c r="BF658" s="243">
        <f>IF(N658="snížená",J658,0)</f>
        <v>0</v>
      </c>
      <c r="BG658" s="243">
        <f>IF(N658="zákl. přenesená",J658,0)</f>
        <v>0</v>
      </c>
      <c r="BH658" s="243">
        <f>IF(N658="sníž. přenesená",J658,0)</f>
        <v>0</v>
      </c>
      <c r="BI658" s="243">
        <f>IF(N658="nulová",J658,0)</f>
        <v>0</v>
      </c>
      <c r="BJ658" s="19" t="s">
        <v>91</v>
      </c>
      <c r="BK658" s="243">
        <f>ROUND(I658*H658,2)</f>
        <v>0</v>
      </c>
      <c r="BL658" s="19" t="s">
        <v>257</v>
      </c>
      <c r="BM658" s="242" t="s">
        <v>685</v>
      </c>
    </row>
    <row r="659" s="2" customFormat="1">
      <c r="A659" s="41"/>
      <c r="B659" s="42"/>
      <c r="C659" s="43"/>
      <c r="D659" s="244" t="s">
        <v>258</v>
      </c>
      <c r="E659" s="43"/>
      <c r="F659" s="245" t="s">
        <v>686</v>
      </c>
      <c r="G659" s="43"/>
      <c r="H659" s="43"/>
      <c r="I659" s="246"/>
      <c r="J659" s="43"/>
      <c r="K659" s="43"/>
      <c r="L659" s="47"/>
      <c r="M659" s="247"/>
      <c r="N659" s="248"/>
      <c r="O659" s="94"/>
      <c r="P659" s="94"/>
      <c r="Q659" s="94"/>
      <c r="R659" s="94"/>
      <c r="S659" s="94"/>
      <c r="T659" s="95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19" t="s">
        <v>258</v>
      </c>
      <c r="AU659" s="19" t="s">
        <v>93</v>
      </c>
    </row>
    <row r="660" s="2" customFormat="1" ht="24.15" customHeight="1">
      <c r="A660" s="41"/>
      <c r="B660" s="42"/>
      <c r="C660" s="230" t="s">
        <v>687</v>
      </c>
      <c r="D660" s="230" t="s">
        <v>253</v>
      </c>
      <c r="E660" s="231" t="s">
        <v>688</v>
      </c>
      <c r="F660" s="232" t="s">
        <v>689</v>
      </c>
      <c r="G660" s="233" t="s">
        <v>389</v>
      </c>
      <c r="H660" s="234">
        <v>6913.4040000000005</v>
      </c>
      <c r="I660" s="235"/>
      <c r="J660" s="236">
        <f>ROUND(I660*H660,2)</f>
        <v>0</v>
      </c>
      <c r="K660" s="237"/>
      <c r="L660" s="47"/>
      <c r="M660" s="238" t="s">
        <v>1</v>
      </c>
      <c r="N660" s="239" t="s">
        <v>49</v>
      </c>
      <c r="O660" s="94"/>
      <c r="P660" s="240">
        <f>O660*H660</f>
        <v>0</v>
      </c>
      <c r="Q660" s="240">
        <v>0</v>
      </c>
      <c r="R660" s="240">
        <f>Q660*H660</f>
        <v>0</v>
      </c>
      <c r="S660" s="240">
        <v>0</v>
      </c>
      <c r="T660" s="241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42" t="s">
        <v>257</v>
      </c>
      <c r="AT660" s="242" t="s">
        <v>253</v>
      </c>
      <c r="AU660" s="242" t="s">
        <v>93</v>
      </c>
      <c r="AY660" s="19" t="s">
        <v>251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9" t="s">
        <v>91</v>
      </c>
      <c r="BK660" s="243">
        <f>ROUND(I660*H660,2)</f>
        <v>0</v>
      </c>
      <c r="BL660" s="19" t="s">
        <v>257</v>
      </c>
      <c r="BM660" s="242" t="s">
        <v>690</v>
      </c>
    </row>
    <row r="661" s="2" customFormat="1">
      <c r="A661" s="41"/>
      <c r="B661" s="42"/>
      <c r="C661" s="43"/>
      <c r="D661" s="244" t="s">
        <v>258</v>
      </c>
      <c r="E661" s="43"/>
      <c r="F661" s="245" t="s">
        <v>691</v>
      </c>
      <c r="G661" s="43"/>
      <c r="H661" s="43"/>
      <c r="I661" s="246"/>
      <c r="J661" s="43"/>
      <c r="K661" s="43"/>
      <c r="L661" s="47"/>
      <c r="M661" s="247"/>
      <c r="N661" s="248"/>
      <c r="O661" s="94"/>
      <c r="P661" s="94"/>
      <c r="Q661" s="94"/>
      <c r="R661" s="94"/>
      <c r="S661" s="94"/>
      <c r="T661" s="95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258</v>
      </c>
      <c r="AU661" s="19" t="s">
        <v>93</v>
      </c>
    </row>
    <row r="662" s="2" customFormat="1" ht="16.5" customHeight="1">
      <c r="A662" s="41"/>
      <c r="B662" s="42"/>
      <c r="C662" s="230" t="s">
        <v>458</v>
      </c>
      <c r="D662" s="230" t="s">
        <v>253</v>
      </c>
      <c r="E662" s="231" t="s">
        <v>692</v>
      </c>
      <c r="F662" s="232" t="s">
        <v>693</v>
      </c>
      <c r="G662" s="233" t="s">
        <v>298</v>
      </c>
      <c r="H662" s="234">
        <v>159.03299999999999</v>
      </c>
      <c r="I662" s="235"/>
      <c r="J662" s="236">
        <f>ROUND(I662*H662,2)</f>
        <v>0</v>
      </c>
      <c r="K662" s="237"/>
      <c r="L662" s="47"/>
      <c r="M662" s="238" t="s">
        <v>1</v>
      </c>
      <c r="N662" s="239" t="s">
        <v>49</v>
      </c>
      <c r="O662" s="94"/>
      <c r="P662" s="240">
        <f>O662*H662</f>
        <v>0</v>
      </c>
      <c r="Q662" s="240">
        <v>1.0555522399999999</v>
      </c>
      <c r="R662" s="240">
        <f>Q662*H662</f>
        <v>167.86763938391997</v>
      </c>
      <c r="S662" s="240">
        <v>0</v>
      </c>
      <c r="T662" s="241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42" t="s">
        <v>257</v>
      </c>
      <c r="AT662" s="242" t="s">
        <v>253</v>
      </c>
      <c r="AU662" s="242" t="s">
        <v>93</v>
      </c>
      <c r="AY662" s="19" t="s">
        <v>251</v>
      </c>
      <c r="BE662" s="243">
        <f>IF(N662="základní",J662,0)</f>
        <v>0</v>
      </c>
      <c r="BF662" s="243">
        <f>IF(N662="snížená",J662,0)</f>
        <v>0</v>
      </c>
      <c r="BG662" s="243">
        <f>IF(N662="zákl. přenesená",J662,0)</f>
        <v>0</v>
      </c>
      <c r="BH662" s="243">
        <f>IF(N662="sníž. přenesená",J662,0)</f>
        <v>0</v>
      </c>
      <c r="BI662" s="243">
        <f>IF(N662="nulová",J662,0)</f>
        <v>0</v>
      </c>
      <c r="BJ662" s="19" t="s">
        <v>91</v>
      </c>
      <c r="BK662" s="243">
        <f>ROUND(I662*H662,2)</f>
        <v>0</v>
      </c>
      <c r="BL662" s="19" t="s">
        <v>257</v>
      </c>
      <c r="BM662" s="242" t="s">
        <v>694</v>
      </c>
    </row>
    <row r="663" s="2" customFormat="1">
      <c r="A663" s="41"/>
      <c r="B663" s="42"/>
      <c r="C663" s="43"/>
      <c r="D663" s="244" t="s">
        <v>258</v>
      </c>
      <c r="E663" s="43"/>
      <c r="F663" s="245" t="s">
        <v>695</v>
      </c>
      <c r="G663" s="43"/>
      <c r="H663" s="43"/>
      <c r="I663" s="246"/>
      <c r="J663" s="43"/>
      <c r="K663" s="43"/>
      <c r="L663" s="47"/>
      <c r="M663" s="247"/>
      <c r="N663" s="248"/>
      <c r="O663" s="94"/>
      <c r="P663" s="94"/>
      <c r="Q663" s="94"/>
      <c r="R663" s="94"/>
      <c r="S663" s="94"/>
      <c r="T663" s="95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258</v>
      </c>
      <c r="AU663" s="19" t="s">
        <v>93</v>
      </c>
    </row>
    <row r="664" s="13" customFormat="1">
      <c r="A664" s="13"/>
      <c r="B664" s="249"/>
      <c r="C664" s="250"/>
      <c r="D664" s="251" t="s">
        <v>260</v>
      </c>
      <c r="E664" s="252" t="s">
        <v>1</v>
      </c>
      <c r="F664" s="253" t="s">
        <v>696</v>
      </c>
      <c r="G664" s="250"/>
      <c r="H664" s="254">
        <v>14.642</v>
      </c>
      <c r="I664" s="255"/>
      <c r="J664" s="250"/>
      <c r="K664" s="250"/>
      <c r="L664" s="256"/>
      <c r="M664" s="257"/>
      <c r="N664" s="258"/>
      <c r="O664" s="258"/>
      <c r="P664" s="258"/>
      <c r="Q664" s="258"/>
      <c r="R664" s="258"/>
      <c r="S664" s="258"/>
      <c r="T664" s="25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0" t="s">
        <v>260</v>
      </c>
      <c r="AU664" s="260" t="s">
        <v>93</v>
      </c>
      <c r="AV664" s="13" t="s">
        <v>93</v>
      </c>
      <c r="AW664" s="13" t="s">
        <v>40</v>
      </c>
      <c r="AX664" s="13" t="s">
        <v>84</v>
      </c>
      <c r="AY664" s="260" t="s">
        <v>251</v>
      </c>
    </row>
    <row r="665" s="13" customFormat="1">
      <c r="A665" s="13"/>
      <c r="B665" s="249"/>
      <c r="C665" s="250"/>
      <c r="D665" s="251" t="s">
        <v>260</v>
      </c>
      <c r="E665" s="252" t="s">
        <v>1</v>
      </c>
      <c r="F665" s="253" t="s">
        <v>697</v>
      </c>
      <c r="G665" s="250"/>
      <c r="H665" s="254">
        <v>25.638999999999999</v>
      </c>
      <c r="I665" s="255"/>
      <c r="J665" s="250"/>
      <c r="K665" s="250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260</v>
      </c>
      <c r="AU665" s="260" t="s">
        <v>93</v>
      </c>
      <c r="AV665" s="13" t="s">
        <v>93</v>
      </c>
      <c r="AW665" s="13" t="s">
        <v>40</v>
      </c>
      <c r="AX665" s="13" t="s">
        <v>84</v>
      </c>
      <c r="AY665" s="260" t="s">
        <v>251</v>
      </c>
    </row>
    <row r="666" s="13" customFormat="1">
      <c r="A666" s="13"/>
      <c r="B666" s="249"/>
      <c r="C666" s="250"/>
      <c r="D666" s="251" t="s">
        <v>260</v>
      </c>
      <c r="E666" s="252" t="s">
        <v>1</v>
      </c>
      <c r="F666" s="253" t="s">
        <v>698</v>
      </c>
      <c r="G666" s="250"/>
      <c r="H666" s="254">
        <v>29.225000000000001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260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251</v>
      </c>
    </row>
    <row r="667" s="13" customFormat="1">
      <c r="A667" s="13"/>
      <c r="B667" s="249"/>
      <c r="C667" s="250"/>
      <c r="D667" s="251" t="s">
        <v>260</v>
      </c>
      <c r="E667" s="252" t="s">
        <v>1</v>
      </c>
      <c r="F667" s="253" t="s">
        <v>699</v>
      </c>
      <c r="G667" s="250"/>
      <c r="H667" s="254">
        <v>29.460000000000001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260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251</v>
      </c>
    </row>
    <row r="668" s="13" customFormat="1">
      <c r="A668" s="13"/>
      <c r="B668" s="249"/>
      <c r="C668" s="250"/>
      <c r="D668" s="251" t="s">
        <v>260</v>
      </c>
      <c r="E668" s="252" t="s">
        <v>1</v>
      </c>
      <c r="F668" s="253" t="s">
        <v>700</v>
      </c>
      <c r="G668" s="250"/>
      <c r="H668" s="254">
        <v>29.058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260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251</v>
      </c>
    </row>
    <row r="669" s="13" customFormat="1">
      <c r="A669" s="13"/>
      <c r="B669" s="249"/>
      <c r="C669" s="250"/>
      <c r="D669" s="251" t="s">
        <v>260</v>
      </c>
      <c r="E669" s="252" t="s">
        <v>1</v>
      </c>
      <c r="F669" s="253" t="s">
        <v>701</v>
      </c>
      <c r="G669" s="250"/>
      <c r="H669" s="254">
        <v>29.155000000000001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260</v>
      </c>
      <c r="AU669" s="260" t="s">
        <v>93</v>
      </c>
      <c r="AV669" s="13" t="s">
        <v>93</v>
      </c>
      <c r="AW669" s="13" t="s">
        <v>40</v>
      </c>
      <c r="AX669" s="13" t="s">
        <v>84</v>
      </c>
      <c r="AY669" s="260" t="s">
        <v>251</v>
      </c>
    </row>
    <row r="670" s="13" customFormat="1">
      <c r="A670" s="13"/>
      <c r="B670" s="249"/>
      <c r="C670" s="250"/>
      <c r="D670" s="251" t="s">
        <v>260</v>
      </c>
      <c r="E670" s="252" t="s">
        <v>1</v>
      </c>
      <c r="F670" s="253" t="s">
        <v>702</v>
      </c>
      <c r="G670" s="250"/>
      <c r="H670" s="254">
        <v>0.122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260</v>
      </c>
      <c r="AU670" s="260" t="s">
        <v>93</v>
      </c>
      <c r="AV670" s="13" t="s">
        <v>93</v>
      </c>
      <c r="AW670" s="13" t="s">
        <v>40</v>
      </c>
      <c r="AX670" s="13" t="s">
        <v>84</v>
      </c>
      <c r="AY670" s="260" t="s">
        <v>251</v>
      </c>
    </row>
    <row r="671" s="13" customFormat="1">
      <c r="A671" s="13"/>
      <c r="B671" s="249"/>
      <c r="C671" s="250"/>
      <c r="D671" s="251" t="s">
        <v>260</v>
      </c>
      <c r="E671" s="252" t="s">
        <v>1</v>
      </c>
      <c r="F671" s="253" t="s">
        <v>703</v>
      </c>
      <c r="G671" s="250"/>
      <c r="H671" s="254">
        <v>1.732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260</v>
      </c>
      <c r="AU671" s="260" t="s">
        <v>93</v>
      </c>
      <c r="AV671" s="13" t="s">
        <v>93</v>
      </c>
      <c r="AW671" s="13" t="s">
        <v>40</v>
      </c>
      <c r="AX671" s="13" t="s">
        <v>84</v>
      </c>
      <c r="AY671" s="260" t="s">
        <v>251</v>
      </c>
    </row>
    <row r="672" s="14" customFormat="1">
      <c r="A672" s="14"/>
      <c r="B672" s="261"/>
      <c r="C672" s="262"/>
      <c r="D672" s="251" t="s">
        <v>260</v>
      </c>
      <c r="E672" s="263" t="s">
        <v>1</v>
      </c>
      <c r="F672" s="264" t="s">
        <v>262</v>
      </c>
      <c r="G672" s="262"/>
      <c r="H672" s="265">
        <v>159.03299999999999</v>
      </c>
      <c r="I672" s="266"/>
      <c r="J672" s="262"/>
      <c r="K672" s="262"/>
      <c r="L672" s="267"/>
      <c r="M672" s="268"/>
      <c r="N672" s="269"/>
      <c r="O672" s="269"/>
      <c r="P672" s="269"/>
      <c r="Q672" s="269"/>
      <c r="R672" s="269"/>
      <c r="S672" s="269"/>
      <c r="T672" s="27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1" t="s">
        <v>260</v>
      </c>
      <c r="AU672" s="271" t="s">
        <v>93</v>
      </c>
      <c r="AV672" s="14" t="s">
        <v>257</v>
      </c>
      <c r="AW672" s="14" t="s">
        <v>40</v>
      </c>
      <c r="AX672" s="14" t="s">
        <v>91</v>
      </c>
      <c r="AY672" s="271" t="s">
        <v>251</v>
      </c>
    </row>
    <row r="673" s="2" customFormat="1" ht="21.75" customHeight="1">
      <c r="A673" s="41"/>
      <c r="B673" s="42"/>
      <c r="C673" s="230" t="s">
        <v>704</v>
      </c>
      <c r="D673" s="230" t="s">
        <v>253</v>
      </c>
      <c r="E673" s="231" t="s">
        <v>705</v>
      </c>
      <c r="F673" s="232" t="s">
        <v>706</v>
      </c>
      <c r="G673" s="233" t="s">
        <v>265</v>
      </c>
      <c r="H673" s="234">
        <v>19.106999999999999</v>
      </c>
      <c r="I673" s="235"/>
      <c r="J673" s="236">
        <f>ROUND(I673*H673,2)</f>
        <v>0</v>
      </c>
      <c r="K673" s="237"/>
      <c r="L673" s="47"/>
      <c r="M673" s="238" t="s">
        <v>1</v>
      </c>
      <c r="N673" s="239" t="s">
        <v>49</v>
      </c>
      <c r="O673" s="94"/>
      <c r="P673" s="240">
        <f>O673*H673</f>
        <v>0</v>
      </c>
      <c r="Q673" s="240">
        <v>2.50194574</v>
      </c>
      <c r="R673" s="240">
        <f>Q673*H673</f>
        <v>47.80467725418</v>
      </c>
      <c r="S673" s="240">
        <v>0</v>
      </c>
      <c r="T673" s="241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42" t="s">
        <v>257</v>
      </c>
      <c r="AT673" s="242" t="s">
        <v>253</v>
      </c>
      <c r="AU673" s="242" t="s">
        <v>93</v>
      </c>
      <c r="AY673" s="19" t="s">
        <v>251</v>
      </c>
      <c r="BE673" s="243">
        <f>IF(N673="základní",J673,0)</f>
        <v>0</v>
      </c>
      <c r="BF673" s="243">
        <f>IF(N673="snížená",J673,0)</f>
        <v>0</v>
      </c>
      <c r="BG673" s="243">
        <f>IF(N673="zákl. přenesená",J673,0)</f>
        <v>0</v>
      </c>
      <c r="BH673" s="243">
        <f>IF(N673="sníž. přenesená",J673,0)</f>
        <v>0</v>
      </c>
      <c r="BI673" s="243">
        <f>IF(N673="nulová",J673,0)</f>
        <v>0</v>
      </c>
      <c r="BJ673" s="19" t="s">
        <v>91</v>
      </c>
      <c r="BK673" s="243">
        <f>ROUND(I673*H673,2)</f>
        <v>0</v>
      </c>
      <c r="BL673" s="19" t="s">
        <v>257</v>
      </c>
      <c r="BM673" s="242" t="s">
        <v>707</v>
      </c>
    </row>
    <row r="674" s="2" customFormat="1">
      <c r="A674" s="41"/>
      <c r="B674" s="42"/>
      <c r="C674" s="43"/>
      <c r="D674" s="244" t="s">
        <v>258</v>
      </c>
      <c r="E674" s="43"/>
      <c r="F674" s="245" t="s">
        <v>708</v>
      </c>
      <c r="G674" s="43"/>
      <c r="H674" s="43"/>
      <c r="I674" s="246"/>
      <c r="J674" s="43"/>
      <c r="K674" s="43"/>
      <c r="L674" s="47"/>
      <c r="M674" s="247"/>
      <c r="N674" s="248"/>
      <c r="O674" s="94"/>
      <c r="P674" s="94"/>
      <c r="Q674" s="94"/>
      <c r="R674" s="94"/>
      <c r="S674" s="94"/>
      <c r="T674" s="95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9" t="s">
        <v>258</v>
      </c>
      <c r="AU674" s="19" t="s">
        <v>93</v>
      </c>
    </row>
    <row r="675" s="13" customFormat="1">
      <c r="A675" s="13"/>
      <c r="B675" s="249"/>
      <c r="C675" s="250"/>
      <c r="D675" s="251" t="s">
        <v>260</v>
      </c>
      <c r="E675" s="252" t="s">
        <v>1</v>
      </c>
      <c r="F675" s="253" t="s">
        <v>709</v>
      </c>
      <c r="G675" s="250"/>
      <c r="H675" s="254">
        <v>2.6070000000000002</v>
      </c>
      <c r="I675" s="255"/>
      <c r="J675" s="250"/>
      <c r="K675" s="250"/>
      <c r="L675" s="256"/>
      <c r="M675" s="257"/>
      <c r="N675" s="258"/>
      <c r="O675" s="258"/>
      <c r="P675" s="258"/>
      <c r="Q675" s="258"/>
      <c r="R675" s="258"/>
      <c r="S675" s="258"/>
      <c r="T675" s="25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0" t="s">
        <v>260</v>
      </c>
      <c r="AU675" s="260" t="s">
        <v>93</v>
      </c>
      <c r="AV675" s="13" t="s">
        <v>93</v>
      </c>
      <c r="AW675" s="13" t="s">
        <v>40</v>
      </c>
      <c r="AX675" s="13" t="s">
        <v>84</v>
      </c>
      <c r="AY675" s="260" t="s">
        <v>251</v>
      </c>
    </row>
    <row r="676" s="13" customFormat="1">
      <c r="A676" s="13"/>
      <c r="B676" s="249"/>
      <c r="C676" s="250"/>
      <c r="D676" s="251" t="s">
        <v>260</v>
      </c>
      <c r="E676" s="252" t="s">
        <v>1</v>
      </c>
      <c r="F676" s="253" t="s">
        <v>710</v>
      </c>
      <c r="G676" s="250"/>
      <c r="H676" s="254">
        <v>3.2999999999999998</v>
      </c>
      <c r="I676" s="255"/>
      <c r="J676" s="250"/>
      <c r="K676" s="250"/>
      <c r="L676" s="256"/>
      <c r="M676" s="257"/>
      <c r="N676" s="258"/>
      <c r="O676" s="258"/>
      <c r="P676" s="258"/>
      <c r="Q676" s="258"/>
      <c r="R676" s="258"/>
      <c r="S676" s="258"/>
      <c r="T676" s="25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0" t="s">
        <v>260</v>
      </c>
      <c r="AU676" s="260" t="s">
        <v>93</v>
      </c>
      <c r="AV676" s="13" t="s">
        <v>93</v>
      </c>
      <c r="AW676" s="13" t="s">
        <v>40</v>
      </c>
      <c r="AX676" s="13" t="s">
        <v>84</v>
      </c>
      <c r="AY676" s="260" t="s">
        <v>251</v>
      </c>
    </row>
    <row r="677" s="13" customFormat="1">
      <c r="A677" s="13"/>
      <c r="B677" s="249"/>
      <c r="C677" s="250"/>
      <c r="D677" s="251" t="s">
        <v>260</v>
      </c>
      <c r="E677" s="252" t="s">
        <v>1</v>
      </c>
      <c r="F677" s="253" t="s">
        <v>711</v>
      </c>
      <c r="G677" s="250"/>
      <c r="H677" s="254">
        <v>3.2999999999999998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260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251</v>
      </c>
    </row>
    <row r="678" s="13" customFormat="1">
      <c r="A678" s="13"/>
      <c r="B678" s="249"/>
      <c r="C678" s="250"/>
      <c r="D678" s="251" t="s">
        <v>260</v>
      </c>
      <c r="E678" s="252" t="s">
        <v>1</v>
      </c>
      <c r="F678" s="253" t="s">
        <v>712</v>
      </c>
      <c r="G678" s="250"/>
      <c r="H678" s="254">
        <v>3.2999999999999998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260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251</v>
      </c>
    </row>
    <row r="679" s="13" customFormat="1">
      <c r="A679" s="13"/>
      <c r="B679" s="249"/>
      <c r="C679" s="250"/>
      <c r="D679" s="251" t="s">
        <v>260</v>
      </c>
      <c r="E679" s="252" t="s">
        <v>1</v>
      </c>
      <c r="F679" s="253" t="s">
        <v>713</v>
      </c>
      <c r="G679" s="250"/>
      <c r="H679" s="254">
        <v>3.2999999999999998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260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251</v>
      </c>
    </row>
    <row r="680" s="13" customFormat="1">
      <c r="A680" s="13"/>
      <c r="B680" s="249"/>
      <c r="C680" s="250"/>
      <c r="D680" s="251" t="s">
        <v>260</v>
      </c>
      <c r="E680" s="252" t="s">
        <v>1</v>
      </c>
      <c r="F680" s="253" t="s">
        <v>714</v>
      </c>
      <c r="G680" s="250"/>
      <c r="H680" s="254">
        <v>3.2999999999999998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260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251</v>
      </c>
    </row>
    <row r="681" s="14" customFormat="1">
      <c r="A681" s="14"/>
      <c r="B681" s="261"/>
      <c r="C681" s="262"/>
      <c r="D681" s="251" t="s">
        <v>260</v>
      </c>
      <c r="E681" s="263" t="s">
        <v>1</v>
      </c>
      <c r="F681" s="264" t="s">
        <v>262</v>
      </c>
      <c r="G681" s="262"/>
      <c r="H681" s="265">
        <v>19.106999999999999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71" t="s">
        <v>260</v>
      </c>
      <c r="AU681" s="271" t="s">
        <v>93</v>
      </c>
      <c r="AV681" s="14" t="s">
        <v>257</v>
      </c>
      <c r="AW681" s="14" t="s">
        <v>40</v>
      </c>
      <c r="AX681" s="14" t="s">
        <v>91</v>
      </c>
      <c r="AY681" s="271" t="s">
        <v>251</v>
      </c>
    </row>
    <row r="682" s="2" customFormat="1" ht="24.15" customHeight="1">
      <c r="A682" s="41"/>
      <c r="B682" s="42"/>
      <c r="C682" s="230" t="s">
        <v>465</v>
      </c>
      <c r="D682" s="230" t="s">
        <v>253</v>
      </c>
      <c r="E682" s="231" t="s">
        <v>715</v>
      </c>
      <c r="F682" s="232" t="s">
        <v>716</v>
      </c>
      <c r="G682" s="233" t="s">
        <v>298</v>
      </c>
      <c r="H682" s="234">
        <v>1.911</v>
      </c>
      <c r="I682" s="235"/>
      <c r="J682" s="236">
        <f>ROUND(I682*H682,2)</f>
        <v>0</v>
      </c>
      <c r="K682" s="237"/>
      <c r="L682" s="47"/>
      <c r="M682" s="238" t="s">
        <v>1</v>
      </c>
      <c r="N682" s="239" t="s">
        <v>49</v>
      </c>
      <c r="O682" s="94"/>
      <c r="P682" s="240">
        <f>O682*H682</f>
        <v>0</v>
      </c>
      <c r="Q682" s="240">
        <v>1.0492724</v>
      </c>
      <c r="R682" s="240">
        <f>Q682*H682</f>
        <v>2.0051595564000002</v>
      </c>
      <c r="S682" s="240">
        <v>0</v>
      </c>
      <c r="T682" s="241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42" t="s">
        <v>257</v>
      </c>
      <c r="AT682" s="242" t="s">
        <v>253</v>
      </c>
      <c r="AU682" s="242" t="s">
        <v>93</v>
      </c>
      <c r="AY682" s="19" t="s">
        <v>251</v>
      </c>
      <c r="BE682" s="243">
        <f>IF(N682="základní",J682,0)</f>
        <v>0</v>
      </c>
      <c r="BF682" s="243">
        <f>IF(N682="snížená",J682,0)</f>
        <v>0</v>
      </c>
      <c r="BG682" s="243">
        <f>IF(N682="zákl. přenesená",J682,0)</f>
        <v>0</v>
      </c>
      <c r="BH682" s="243">
        <f>IF(N682="sníž. přenesená",J682,0)</f>
        <v>0</v>
      </c>
      <c r="BI682" s="243">
        <f>IF(N682="nulová",J682,0)</f>
        <v>0</v>
      </c>
      <c r="BJ682" s="19" t="s">
        <v>91</v>
      </c>
      <c r="BK682" s="243">
        <f>ROUND(I682*H682,2)</f>
        <v>0</v>
      </c>
      <c r="BL682" s="19" t="s">
        <v>257</v>
      </c>
      <c r="BM682" s="242" t="s">
        <v>717</v>
      </c>
    </row>
    <row r="683" s="2" customFormat="1">
      <c r="A683" s="41"/>
      <c r="B683" s="42"/>
      <c r="C683" s="43"/>
      <c r="D683" s="244" t="s">
        <v>258</v>
      </c>
      <c r="E683" s="43"/>
      <c r="F683" s="245" t="s">
        <v>718</v>
      </c>
      <c r="G683" s="43"/>
      <c r="H683" s="43"/>
      <c r="I683" s="246"/>
      <c r="J683" s="43"/>
      <c r="K683" s="43"/>
      <c r="L683" s="47"/>
      <c r="M683" s="247"/>
      <c r="N683" s="248"/>
      <c r="O683" s="94"/>
      <c r="P683" s="94"/>
      <c r="Q683" s="94"/>
      <c r="R683" s="94"/>
      <c r="S683" s="94"/>
      <c r="T683" s="95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19" t="s">
        <v>258</v>
      </c>
      <c r="AU683" s="19" t="s">
        <v>93</v>
      </c>
    </row>
    <row r="684" s="13" customFormat="1">
      <c r="A684" s="13"/>
      <c r="B684" s="249"/>
      <c r="C684" s="250"/>
      <c r="D684" s="251" t="s">
        <v>260</v>
      </c>
      <c r="E684" s="252" t="s">
        <v>1</v>
      </c>
      <c r="F684" s="253" t="s">
        <v>719</v>
      </c>
      <c r="G684" s="250"/>
      <c r="H684" s="254">
        <v>1.911</v>
      </c>
      <c r="I684" s="255"/>
      <c r="J684" s="250"/>
      <c r="K684" s="250"/>
      <c r="L684" s="256"/>
      <c r="M684" s="257"/>
      <c r="N684" s="258"/>
      <c r="O684" s="258"/>
      <c r="P684" s="258"/>
      <c r="Q684" s="258"/>
      <c r="R684" s="258"/>
      <c r="S684" s="258"/>
      <c r="T684" s="25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0" t="s">
        <v>260</v>
      </c>
      <c r="AU684" s="260" t="s">
        <v>93</v>
      </c>
      <c r="AV684" s="13" t="s">
        <v>93</v>
      </c>
      <c r="AW684" s="13" t="s">
        <v>40</v>
      </c>
      <c r="AX684" s="13" t="s">
        <v>84</v>
      </c>
      <c r="AY684" s="260" t="s">
        <v>251</v>
      </c>
    </row>
    <row r="685" s="14" customFormat="1">
      <c r="A685" s="14"/>
      <c r="B685" s="261"/>
      <c r="C685" s="262"/>
      <c r="D685" s="251" t="s">
        <v>260</v>
      </c>
      <c r="E685" s="263" t="s">
        <v>1</v>
      </c>
      <c r="F685" s="264" t="s">
        <v>262</v>
      </c>
      <c r="G685" s="262"/>
      <c r="H685" s="265">
        <v>1.911</v>
      </c>
      <c r="I685" s="266"/>
      <c r="J685" s="262"/>
      <c r="K685" s="262"/>
      <c r="L685" s="267"/>
      <c r="M685" s="268"/>
      <c r="N685" s="269"/>
      <c r="O685" s="269"/>
      <c r="P685" s="269"/>
      <c r="Q685" s="269"/>
      <c r="R685" s="269"/>
      <c r="S685" s="269"/>
      <c r="T685" s="270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1" t="s">
        <v>260</v>
      </c>
      <c r="AU685" s="271" t="s">
        <v>93</v>
      </c>
      <c r="AV685" s="14" t="s">
        <v>257</v>
      </c>
      <c r="AW685" s="14" t="s">
        <v>40</v>
      </c>
      <c r="AX685" s="14" t="s">
        <v>91</v>
      </c>
      <c r="AY685" s="271" t="s">
        <v>251</v>
      </c>
    </row>
    <row r="686" s="2" customFormat="1" ht="24.15" customHeight="1">
      <c r="A686" s="41"/>
      <c r="B686" s="42"/>
      <c r="C686" s="230" t="s">
        <v>720</v>
      </c>
      <c r="D686" s="230" t="s">
        <v>253</v>
      </c>
      <c r="E686" s="231" t="s">
        <v>721</v>
      </c>
      <c r="F686" s="232" t="s">
        <v>722</v>
      </c>
      <c r="G686" s="233" t="s">
        <v>389</v>
      </c>
      <c r="H686" s="234">
        <v>76.427999999999997</v>
      </c>
      <c r="I686" s="235"/>
      <c r="J686" s="236">
        <f>ROUND(I686*H686,2)</f>
        <v>0</v>
      </c>
      <c r="K686" s="237"/>
      <c r="L686" s="47"/>
      <c r="M686" s="238" t="s">
        <v>1</v>
      </c>
      <c r="N686" s="239" t="s">
        <v>49</v>
      </c>
      <c r="O686" s="94"/>
      <c r="P686" s="240">
        <f>O686*H686</f>
        <v>0</v>
      </c>
      <c r="Q686" s="240">
        <v>0.012824856000000001</v>
      </c>
      <c r="R686" s="240">
        <f>Q686*H686</f>
        <v>0.98017809436800007</v>
      </c>
      <c r="S686" s="240">
        <v>0</v>
      </c>
      <c r="T686" s="241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42" t="s">
        <v>257</v>
      </c>
      <c r="AT686" s="242" t="s">
        <v>253</v>
      </c>
      <c r="AU686" s="242" t="s">
        <v>93</v>
      </c>
      <c r="AY686" s="19" t="s">
        <v>251</v>
      </c>
      <c r="BE686" s="243">
        <f>IF(N686="základní",J686,0)</f>
        <v>0</v>
      </c>
      <c r="BF686" s="243">
        <f>IF(N686="snížená",J686,0)</f>
        <v>0</v>
      </c>
      <c r="BG686" s="243">
        <f>IF(N686="zákl. přenesená",J686,0)</f>
        <v>0</v>
      </c>
      <c r="BH686" s="243">
        <f>IF(N686="sníž. přenesená",J686,0)</f>
        <v>0</v>
      </c>
      <c r="BI686" s="243">
        <f>IF(N686="nulová",J686,0)</f>
        <v>0</v>
      </c>
      <c r="BJ686" s="19" t="s">
        <v>91</v>
      </c>
      <c r="BK686" s="243">
        <f>ROUND(I686*H686,2)</f>
        <v>0</v>
      </c>
      <c r="BL686" s="19" t="s">
        <v>257</v>
      </c>
      <c r="BM686" s="242" t="s">
        <v>723</v>
      </c>
    </row>
    <row r="687" s="2" customFormat="1">
      <c r="A687" s="41"/>
      <c r="B687" s="42"/>
      <c r="C687" s="43"/>
      <c r="D687" s="244" t="s">
        <v>258</v>
      </c>
      <c r="E687" s="43"/>
      <c r="F687" s="245" t="s">
        <v>724</v>
      </c>
      <c r="G687" s="43"/>
      <c r="H687" s="43"/>
      <c r="I687" s="246"/>
      <c r="J687" s="43"/>
      <c r="K687" s="43"/>
      <c r="L687" s="47"/>
      <c r="M687" s="247"/>
      <c r="N687" s="248"/>
      <c r="O687" s="94"/>
      <c r="P687" s="94"/>
      <c r="Q687" s="94"/>
      <c r="R687" s="94"/>
      <c r="S687" s="94"/>
      <c r="T687" s="95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19" t="s">
        <v>258</v>
      </c>
      <c r="AU687" s="19" t="s">
        <v>93</v>
      </c>
    </row>
    <row r="688" s="13" customFormat="1">
      <c r="A688" s="13"/>
      <c r="B688" s="249"/>
      <c r="C688" s="250"/>
      <c r="D688" s="251" t="s">
        <v>260</v>
      </c>
      <c r="E688" s="252" t="s">
        <v>1</v>
      </c>
      <c r="F688" s="253" t="s">
        <v>725</v>
      </c>
      <c r="G688" s="250"/>
      <c r="H688" s="254">
        <v>10.428000000000001</v>
      </c>
      <c r="I688" s="255"/>
      <c r="J688" s="250"/>
      <c r="K688" s="250"/>
      <c r="L688" s="256"/>
      <c r="M688" s="257"/>
      <c r="N688" s="258"/>
      <c r="O688" s="258"/>
      <c r="P688" s="258"/>
      <c r="Q688" s="258"/>
      <c r="R688" s="258"/>
      <c r="S688" s="258"/>
      <c r="T688" s="259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0" t="s">
        <v>260</v>
      </c>
      <c r="AU688" s="260" t="s">
        <v>93</v>
      </c>
      <c r="AV688" s="13" t="s">
        <v>93</v>
      </c>
      <c r="AW688" s="13" t="s">
        <v>40</v>
      </c>
      <c r="AX688" s="13" t="s">
        <v>84</v>
      </c>
      <c r="AY688" s="260" t="s">
        <v>251</v>
      </c>
    </row>
    <row r="689" s="13" customFormat="1">
      <c r="A689" s="13"/>
      <c r="B689" s="249"/>
      <c r="C689" s="250"/>
      <c r="D689" s="251" t="s">
        <v>260</v>
      </c>
      <c r="E689" s="252" t="s">
        <v>1</v>
      </c>
      <c r="F689" s="253" t="s">
        <v>726</v>
      </c>
      <c r="G689" s="250"/>
      <c r="H689" s="254">
        <v>13.199999999999999</v>
      </c>
      <c r="I689" s="255"/>
      <c r="J689" s="250"/>
      <c r="K689" s="250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260</v>
      </c>
      <c r="AU689" s="260" t="s">
        <v>93</v>
      </c>
      <c r="AV689" s="13" t="s">
        <v>93</v>
      </c>
      <c r="AW689" s="13" t="s">
        <v>40</v>
      </c>
      <c r="AX689" s="13" t="s">
        <v>84</v>
      </c>
      <c r="AY689" s="260" t="s">
        <v>251</v>
      </c>
    </row>
    <row r="690" s="13" customFormat="1">
      <c r="A690" s="13"/>
      <c r="B690" s="249"/>
      <c r="C690" s="250"/>
      <c r="D690" s="251" t="s">
        <v>260</v>
      </c>
      <c r="E690" s="252" t="s">
        <v>1</v>
      </c>
      <c r="F690" s="253" t="s">
        <v>727</v>
      </c>
      <c r="G690" s="250"/>
      <c r="H690" s="254">
        <v>13.199999999999999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260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251</v>
      </c>
    </row>
    <row r="691" s="13" customFormat="1">
      <c r="A691" s="13"/>
      <c r="B691" s="249"/>
      <c r="C691" s="250"/>
      <c r="D691" s="251" t="s">
        <v>260</v>
      </c>
      <c r="E691" s="252" t="s">
        <v>1</v>
      </c>
      <c r="F691" s="253" t="s">
        <v>728</v>
      </c>
      <c r="G691" s="250"/>
      <c r="H691" s="254">
        <v>13.199999999999999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260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251</v>
      </c>
    </row>
    <row r="692" s="13" customFormat="1">
      <c r="A692" s="13"/>
      <c r="B692" s="249"/>
      <c r="C692" s="250"/>
      <c r="D692" s="251" t="s">
        <v>260</v>
      </c>
      <c r="E692" s="252" t="s">
        <v>1</v>
      </c>
      <c r="F692" s="253" t="s">
        <v>729</v>
      </c>
      <c r="G692" s="250"/>
      <c r="H692" s="254">
        <v>13.199999999999999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260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251</v>
      </c>
    </row>
    <row r="693" s="13" customFormat="1">
      <c r="A693" s="13"/>
      <c r="B693" s="249"/>
      <c r="C693" s="250"/>
      <c r="D693" s="251" t="s">
        <v>260</v>
      </c>
      <c r="E693" s="252" t="s">
        <v>1</v>
      </c>
      <c r="F693" s="253" t="s">
        <v>730</v>
      </c>
      <c r="G693" s="250"/>
      <c r="H693" s="254">
        <v>13.199999999999999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260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251</v>
      </c>
    </row>
    <row r="694" s="14" customFormat="1">
      <c r="A694" s="14"/>
      <c r="B694" s="261"/>
      <c r="C694" s="262"/>
      <c r="D694" s="251" t="s">
        <v>260</v>
      </c>
      <c r="E694" s="263" t="s">
        <v>1</v>
      </c>
      <c r="F694" s="264" t="s">
        <v>262</v>
      </c>
      <c r="G694" s="262"/>
      <c r="H694" s="265">
        <v>76.427999999999997</v>
      </c>
      <c r="I694" s="266"/>
      <c r="J694" s="262"/>
      <c r="K694" s="262"/>
      <c r="L694" s="267"/>
      <c r="M694" s="268"/>
      <c r="N694" s="269"/>
      <c r="O694" s="269"/>
      <c r="P694" s="269"/>
      <c r="Q694" s="269"/>
      <c r="R694" s="269"/>
      <c r="S694" s="269"/>
      <c r="T694" s="27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71" t="s">
        <v>260</v>
      </c>
      <c r="AU694" s="271" t="s">
        <v>93</v>
      </c>
      <c r="AV694" s="14" t="s">
        <v>257</v>
      </c>
      <c r="AW694" s="14" t="s">
        <v>40</v>
      </c>
      <c r="AX694" s="14" t="s">
        <v>91</v>
      </c>
      <c r="AY694" s="271" t="s">
        <v>251</v>
      </c>
    </row>
    <row r="695" s="2" customFormat="1" ht="24.15" customHeight="1">
      <c r="A695" s="41"/>
      <c r="B695" s="42"/>
      <c r="C695" s="230" t="s">
        <v>470</v>
      </c>
      <c r="D695" s="230" t="s">
        <v>253</v>
      </c>
      <c r="E695" s="231" t="s">
        <v>731</v>
      </c>
      <c r="F695" s="232" t="s">
        <v>732</v>
      </c>
      <c r="G695" s="233" t="s">
        <v>389</v>
      </c>
      <c r="H695" s="234">
        <v>76.427999999999997</v>
      </c>
      <c r="I695" s="235"/>
      <c r="J695" s="236">
        <f>ROUND(I695*H695,2)</f>
        <v>0</v>
      </c>
      <c r="K695" s="237"/>
      <c r="L695" s="47"/>
      <c r="M695" s="238" t="s">
        <v>1</v>
      </c>
      <c r="N695" s="239" t="s">
        <v>49</v>
      </c>
      <c r="O695" s="94"/>
      <c r="P695" s="240">
        <f>O695*H695</f>
        <v>0</v>
      </c>
      <c r="Q695" s="240">
        <v>0</v>
      </c>
      <c r="R695" s="240">
        <f>Q695*H695</f>
        <v>0</v>
      </c>
      <c r="S695" s="240">
        <v>0</v>
      </c>
      <c r="T695" s="24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42" t="s">
        <v>257</v>
      </c>
      <c r="AT695" s="242" t="s">
        <v>253</v>
      </c>
      <c r="AU695" s="242" t="s">
        <v>93</v>
      </c>
      <c r="AY695" s="19" t="s">
        <v>251</v>
      </c>
      <c r="BE695" s="243">
        <f>IF(N695="základní",J695,0)</f>
        <v>0</v>
      </c>
      <c r="BF695" s="243">
        <f>IF(N695="snížená",J695,0)</f>
        <v>0</v>
      </c>
      <c r="BG695" s="243">
        <f>IF(N695="zákl. přenesená",J695,0)</f>
        <v>0</v>
      </c>
      <c r="BH695" s="243">
        <f>IF(N695="sníž. přenesená",J695,0)</f>
        <v>0</v>
      </c>
      <c r="BI695" s="243">
        <f>IF(N695="nulová",J695,0)</f>
        <v>0</v>
      </c>
      <c r="BJ695" s="19" t="s">
        <v>91</v>
      </c>
      <c r="BK695" s="243">
        <f>ROUND(I695*H695,2)</f>
        <v>0</v>
      </c>
      <c r="BL695" s="19" t="s">
        <v>257</v>
      </c>
      <c r="BM695" s="242" t="s">
        <v>733</v>
      </c>
    </row>
    <row r="696" s="2" customFormat="1">
      <c r="A696" s="41"/>
      <c r="B696" s="42"/>
      <c r="C696" s="43"/>
      <c r="D696" s="244" t="s">
        <v>258</v>
      </c>
      <c r="E696" s="43"/>
      <c r="F696" s="245" t="s">
        <v>734</v>
      </c>
      <c r="G696" s="43"/>
      <c r="H696" s="43"/>
      <c r="I696" s="246"/>
      <c r="J696" s="43"/>
      <c r="K696" s="43"/>
      <c r="L696" s="47"/>
      <c r="M696" s="247"/>
      <c r="N696" s="248"/>
      <c r="O696" s="94"/>
      <c r="P696" s="94"/>
      <c r="Q696" s="94"/>
      <c r="R696" s="94"/>
      <c r="S696" s="94"/>
      <c r="T696" s="95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19" t="s">
        <v>258</v>
      </c>
      <c r="AU696" s="19" t="s">
        <v>93</v>
      </c>
    </row>
    <row r="697" s="2" customFormat="1" ht="24.15" customHeight="1">
      <c r="A697" s="41"/>
      <c r="B697" s="42"/>
      <c r="C697" s="230" t="s">
        <v>735</v>
      </c>
      <c r="D697" s="230" t="s">
        <v>253</v>
      </c>
      <c r="E697" s="231" t="s">
        <v>736</v>
      </c>
      <c r="F697" s="232" t="s">
        <v>737</v>
      </c>
      <c r="G697" s="233" t="s">
        <v>389</v>
      </c>
      <c r="H697" s="234">
        <v>44.378999999999998</v>
      </c>
      <c r="I697" s="235"/>
      <c r="J697" s="236">
        <f>ROUND(I697*H697,2)</f>
        <v>0</v>
      </c>
      <c r="K697" s="237"/>
      <c r="L697" s="47"/>
      <c r="M697" s="238" t="s">
        <v>1</v>
      </c>
      <c r="N697" s="239" t="s">
        <v>49</v>
      </c>
      <c r="O697" s="94"/>
      <c r="P697" s="240">
        <f>O697*H697</f>
        <v>0</v>
      </c>
      <c r="Q697" s="240">
        <v>0.0087390799999999998</v>
      </c>
      <c r="R697" s="240">
        <f>Q697*H697</f>
        <v>0.38783163131999998</v>
      </c>
      <c r="S697" s="240">
        <v>0</v>
      </c>
      <c r="T697" s="24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2" t="s">
        <v>257</v>
      </c>
      <c r="AT697" s="242" t="s">
        <v>253</v>
      </c>
      <c r="AU697" s="242" t="s">
        <v>93</v>
      </c>
      <c r="AY697" s="19" t="s">
        <v>251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9" t="s">
        <v>91</v>
      </c>
      <c r="BK697" s="243">
        <f>ROUND(I697*H697,2)</f>
        <v>0</v>
      </c>
      <c r="BL697" s="19" t="s">
        <v>257</v>
      </c>
      <c r="BM697" s="242" t="s">
        <v>738</v>
      </c>
    </row>
    <row r="698" s="2" customFormat="1">
      <c r="A698" s="41"/>
      <c r="B698" s="42"/>
      <c r="C698" s="43"/>
      <c r="D698" s="244" t="s">
        <v>258</v>
      </c>
      <c r="E698" s="43"/>
      <c r="F698" s="245" t="s">
        <v>739</v>
      </c>
      <c r="G698" s="43"/>
      <c r="H698" s="43"/>
      <c r="I698" s="246"/>
      <c r="J698" s="43"/>
      <c r="K698" s="43"/>
      <c r="L698" s="47"/>
      <c r="M698" s="247"/>
      <c r="N698" s="248"/>
      <c r="O698" s="94"/>
      <c r="P698" s="94"/>
      <c r="Q698" s="94"/>
      <c r="R698" s="94"/>
      <c r="S698" s="94"/>
      <c r="T698" s="95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258</v>
      </c>
      <c r="AU698" s="19" t="s">
        <v>93</v>
      </c>
    </row>
    <row r="699" s="13" customFormat="1">
      <c r="A699" s="13"/>
      <c r="B699" s="249"/>
      <c r="C699" s="250"/>
      <c r="D699" s="251" t="s">
        <v>260</v>
      </c>
      <c r="E699" s="252" t="s">
        <v>1</v>
      </c>
      <c r="F699" s="253" t="s">
        <v>740</v>
      </c>
      <c r="G699" s="250"/>
      <c r="H699" s="254">
        <v>7.5499999999999998</v>
      </c>
      <c r="I699" s="255"/>
      <c r="J699" s="250"/>
      <c r="K699" s="250"/>
      <c r="L699" s="256"/>
      <c r="M699" s="257"/>
      <c r="N699" s="258"/>
      <c r="O699" s="258"/>
      <c r="P699" s="258"/>
      <c r="Q699" s="258"/>
      <c r="R699" s="258"/>
      <c r="S699" s="258"/>
      <c r="T699" s="259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60" t="s">
        <v>260</v>
      </c>
      <c r="AU699" s="260" t="s">
        <v>93</v>
      </c>
      <c r="AV699" s="13" t="s">
        <v>93</v>
      </c>
      <c r="AW699" s="13" t="s">
        <v>40</v>
      </c>
      <c r="AX699" s="13" t="s">
        <v>84</v>
      </c>
      <c r="AY699" s="260" t="s">
        <v>251</v>
      </c>
    </row>
    <row r="700" s="13" customFormat="1">
      <c r="A700" s="13"/>
      <c r="B700" s="249"/>
      <c r="C700" s="250"/>
      <c r="D700" s="251" t="s">
        <v>260</v>
      </c>
      <c r="E700" s="252" t="s">
        <v>1</v>
      </c>
      <c r="F700" s="253" t="s">
        <v>741</v>
      </c>
      <c r="G700" s="250"/>
      <c r="H700" s="254">
        <v>7.577</v>
      </c>
      <c r="I700" s="255"/>
      <c r="J700" s="250"/>
      <c r="K700" s="250"/>
      <c r="L700" s="256"/>
      <c r="M700" s="257"/>
      <c r="N700" s="258"/>
      <c r="O700" s="258"/>
      <c r="P700" s="258"/>
      <c r="Q700" s="258"/>
      <c r="R700" s="258"/>
      <c r="S700" s="258"/>
      <c r="T700" s="25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60" t="s">
        <v>260</v>
      </c>
      <c r="AU700" s="260" t="s">
        <v>93</v>
      </c>
      <c r="AV700" s="13" t="s">
        <v>93</v>
      </c>
      <c r="AW700" s="13" t="s">
        <v>40</v>
      </c>
      <c r="AX700" s="13" t="s">
        <v>84</v>
      </c>
      <c r="AY700" s="260" t="s">
        <v>251</v>
      </c>
    </row>
    <row r="701" s="13" customFormat="1">
      <c r="A701" s="13"/>
      <c r="B701" s="249"/>
      <c r="C701" s="250"/>
      <c r="D701" s="251" t="s">
        <v>260</v>
      </c>
      <c r="E701" s="252" t="s">
        <v>1</v>
      </c>
      <c r="F701" s="253" t="s">
        <v>742</v>
      </c>
      <c r="G701" s="250"/>
      <c r="H701" s="254">
        <v>7.3129999999999997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260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251</v>
      </c>
    </row>
    <row r="702" s="13" customFormat="1">
      <c r="A702" s="13"/>
      <c r="B702" s="249"/>
      <c r="C702" s="250"/>
      <c r="D702" s="251" t="s">
        <v>260</v>
      </c>
      <c r="E702" s="252" t="s">
        <v>1</v>
      </c>
      <c r="F702" s="253" t="s">
        <v>743</v>
      </c>
      <c r="G702" s="250"/>
      <c r="H702" s="254">
        <v>7.3129999999999997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260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251</v>
      </c>
    </row>
    <row r="703" s="13" customFormat="1">
      <c r="A703" s="13"/>
      <c r="B703" s="249"/>
      <c r="C703" s="250"/>
      <c r="D703" s="251" t="s">
        <v>260</v>
      </c>
      <c r="E703" s="252" t="s">
        <v>1</v>
      </c>
      <c r="F703" s="253" t="s">
        <v>744</v>
      </c>
      <c r="G703" s="250"/>
      <c r="H703" s="254">
        <v>7.3129999999999997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260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251</v>
      </c>
    </row>
    <row r="704" s="13" customFormat="1">
      <c r="A704" s="13"/>
      <c r="B704" s="249"/>
      <c r="C704" s="250"/>
      <c r="D704" s="251" t="s">
        <v>260</v>
      </c>
      <c r="E704" s="252" t="s">
        <v>1</v>
      </c>
      <c r="F704" s="253" t="s">
        <v>745</v>
      </c>
      <c r="G704" s="250"/>
      <c r="H704" s="254">
        <v>7.3129999999999997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260</v>
      </c>
      <c r="AU704" s="260" t="s">
        <v>93</v>
      </c>
      <c r="AV704" s="13" t="s">
        <v>93</v>
      </c>
      <c r="AW704" s="13" t="s">
        <v>40</v>
      </c>
      <c r="AX704" s="13" t="s">
        <v>84</v>
      </c>
      <c r="AY704" s="260" t="s">
        <v>251</v>
      </c>
    </row>
    <row r="705" s="14" customFormat="1">
      <c r="A705" s="14"/>
      <c r="B705" s="261"/>
      <c r="C705" s="262"/>
      <c r="D705" s="251" t="s">
        <v>260</v>
      </c>
      <c r="E705" s="263" t="s">
        <v>1</v>
      </c>
      <c r="F705" s="264" t="s">
        <v>262</v>
      </c>
      <c r="G705" s="262"/>
      <c r="H705" s="265">
        <v>44.378999999999998</v>
      </c>
      <c r="I705" s="266"/>
      <c r="J705" s="262"/>
      <c r="K705" s="262"/>
      <c r="L705" s="267"/>
      <c r="M705" s="268"/>
      <c r="N705" s="269"/>
      <c r="O705" s="269"/>
      <c r="P705" s="269"/>
      <c r="Q705" s="269"/>
      <c r="R705" s="269"/>
      <c r="S705" s="269"/>
      <c r="T705" s="270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71" t="s">
        <v>260</v>
      </c>
      <c r="AU705" s="271" t="s">
        <v>93</v>
      </c>
      <c r="AV705" s="14" t="s">
        <v>257</v>
      </c>
      <c r="AW705" s="14" t="s">
        <v>40</v>
      </c>
      <c r="AX705" s="14" t="s">
        <v>91</v>
      </c>
      <c r="AY705" s="271" t="s">
        <v>251</v>
      </c>
    </row>
    <row r="706" s="2" customFormat="1" ht="24.15" customHeight="1">
      <c r="A706" s="41"/>
      <c r="B706" s="42"/>
      <c r="C706" s="230" t="s">
        <v>475</v>
      </c>
      <c r="D706" s="230" t="s">
        <v>253</v>
      </c>
      <c r="E706" s="231" t="s">
        <v>746</v>
      </c>
      <c r="F706" s="232" t="s">
        <v>747</v>
      </c>
      <c r="G706" s="233" t="s">
        <v>389</v>
      </c>
      <c r="H706" s="234">
        <v>44.378999999999998</v>
      </c>
      <c r="I706" s="235"/>
      <c r="J706" s="236">
        <f>ROUND(I706*H706,2)</f>
        <v>0</v>
      </c>
      <c r="K706" s="237"/>
      <c r="L706" s="47"/>
      <c r="M706" s="238" t="s">
        <v>1</v>
      </c>
      <c r="N706" s="239" t="s">
        <v>49</v>
      </c>
      <c r="O706" s="94"/>
      <c r="P706" s="240">
        <f>O706*H706</f>
        <v>0</v>
      </c>
      <c r="Q706" s="240">
        <v>0</v>
      </c>
      <c r="R706" s="240">
        <f>Q706*H706</f>
        <v>0</v>
      </c>
      <c r="S706" s="240">
        <v>0</v>
      </c>
      <c r="T706" s="241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42" t="s">
        <v>257</v>
      </c>
      <c r="AT706" s="242" t="s">
        <v>253</v>
      </c>
      <c r="AU706" s="242" t="s">
        <v>93</v>
      </c>
      <c r="AY706" s="19" t="s">
        <v>251</v>
      </c>
      <c r="BE706" s="243">
        <f>IF(N706="základní",J706,0)</f>
        <v>0</v>
      </c>
      <c r="BF706" s="243">
        <f>IF(N706="snížená",J706,0)</f>
        <v>0</v>
      </c>
      <c r="BG706" s="243">
        <f>IF(N706="zákl. přenesená",J706,0)</f>
        <v>0</v>
      </c>
      <c r="BH706" s="243">
        <f>IF(N706="sníž. přenesená",J706,0)</f>
        <v>0</v>
      </c>
      <c r="BI706" s="243">
        <f>IF(N706="nulová",J706,0)</f>
        <v>0</v>
      </c>
      <c r="BJ706" s="19" t="s">
        <v>91</v>
      </c>
      <c r="BK706" s="243">
        <f>ROUND(I706*H706,2)</f>
        <v>0</v>
      </c>
      <c r="BL706" s="19" t="s">
        <v>257</v>
      </c>
      <c r="BM706" s="242" t="s">
        <v>748</v>
      </c>
    </row>
    <row r="707" s="2" customFormat="1">
      <c r="A707" s="41"/>
      <c r="B707" s="42"/>
      <c r="C707" s="43"/>
      <c r="D707" s="244" t="s">
        <v>258</v>
      </c>
      <c r="E707" s="43"/>
      <c r="F707" s="245" t="s">
        <v>749</v>
      </c>
      <c r="G707" s="43"/>
      <c r="H707" s="43"/>
      <c r="I707" s="246"/>
      <c r="J707" s="43"/>
      <c r="K707" s="43"/>
      <c r="L707" s="47"/>
      <c r="M707" s="247"/>
      <c r="N707" s="248"/>
      <c r="O707" s="94"/>
      <c r="P707" s="94"/>
      <c r="Q707" s="94"/>
      <c r="R707" s="94"/>
      <c r="S707" s="94"/>
      <c r="T707" s="95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9" t="s">
        <v>258</v>
      </c>
      <c r="AU707" s="19" t="s">
        <v>93</v>
      </c>
    </row>
    <row r="708" s="2" customFormat="1" ht="33" customHeight="1">
      <c r="A708" s="41"/>
      <c r="B708" s="42"/>
      <c r="C708" s="230" t="s">
        <v>750</v>
      </c>
      <c r="D708" s="230" t="s">
        <v>253</v>
      </c>
      <c r="E708" s="231" t="s">
        <v>751</v>
      </c>
      <c r="F708" s="232" t="s">
        <v>752</v>
      </c>
      <c r="G708" s="233" t="s">
        <v>389</v>
      </c>
      <c r="H708" s="234">
        <v>76.427999999999997</v>
      </c>
      <c r="I708" s="235"/>
      <c r="J708" s="236">
        <f>ROUND(I708*H708,2)</f>
        <v>0</v>
      </c>
      <c r="K708" s="237"/>
      <c r="L708" s="47"/>
      <c r="M708" s="238" t="s">
        <v>1</v>
      </c>
      <c r="N708" s="239" t="s">
        <v>49</v>
      </c>
      <c r="O708" s="94"/>
      <c r="P708" s="240">
        <f>O708*H708</f>
        <v>0</v>
      </c>
      <c r="Q708" s="240">
        <v>0.0028054999999999998</v>
      </c>
      <c r="R708" s="240">
        <f>Q708*H708</f>
        <v>0.21441875399999999</v>
      </c>
      <c r="S708" s="240">
        <v>0</v>
      </c>
      <c r="T708" s="24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42" t="s">
        <v>257</v>
      </c>
      <c r="AT708" s="242" t="s">
        <v>253</v>
      </c>
      <c r="AU708" s="242" t="s">
        <v>93</v>
      </c>
      <c r="AY708" s="19" t="s">
        <v>251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9" t="s">
        <v>91</v>
      </c>
      <c r="BK708" s="243">
        <f>ROUND(I708*H708,2)</f>
        <v>0</v>
      </c>
      <c r="BL708" s="19" t="s">
        <v>257</v>
      </c>
      <c r="BM708" s="242" t="s">
        <v>753</v>
      </c>
    </row>
    <row r="709" s="2" customFormat="1">
      <c r="A709" s="41"/>
      <c r="B709" s="42"/>
      <c r="C709" s="43"/>
      <c r="D709" s="244" t="s">
        <v>258</v>
      </c>
      <c r="E709" s="43"/>
      <c r="F709" s="245" t="s">
        <v>754</v>
      </c>
      <c r="G709" s="43"/>
      <c r="H709" s="43"/>
      <c r="I709" s="246"/>
      <c r="J709" s="43"/>
      <c r="K709" s="43"/>
      <c r="L709" s="47"/>
      <c r="M709" s="247"/>
      <c r="N709" s="248"/>
      <c r="O709" s="94"/>
      <c r="P709" s="94"/>
      <c r="Q709" s="94"/>
      <c r="R709" s="94"/>
      <c r="S709" s="94"/>
      <c r="T709" s="95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258</v>
      </c>
      <c r="AU709" s="19" t="s">
        <v>93</v>
      </c>
    </row>
    <row r="710" s="2" customFormat="1" ht="33" customHeight="1">
      <c r="A710" s="41"/>
      <c r="B710" s="42"/>
      <c r="C710" s="230" t="s">
        <v>480</v>
      </c>
      <c r="D710" s="230" t="s">
        <v>253</v>
      </c>
      <c r="E710" s="231" t="s">
        <v>755</v>
      </c>
      <c r="F710" s="232" t="s">
        <v>756</v>
      </c>
      <c r="G710" s="233" t="s">
        <v>389</v>
      </c>
      <c r="H710" s="234">
        <v>76.427999999999997</v>
      </c>
      <c r="I710" s="235"/>
      <c r="J710" s="236">
        <f>ROUND(I710*H710,2)</f>
        <v>0</v>
      </c>
      <c r="K710" s="237"/>
      <c r="L710" s="47"/>
      <c r="M710" s="238" t="s">
        <v>1</v>
      </c>
      <c r="N710" s="239" t="s">
        <v>49</v>
      </c>
      <c r="O710" s="94"/>
      <c r="P710" s="240">
        <f>O710*H710</f>
        <v>0</v>
      </c>
      <c r="Q710" s="240">
        <v>0</v>
      </c>
      <c r="R710" s="240">
        <f>Q710*H710</f>
        <v>0</v>
      </c>
      <c r="S710" s="240">
        <v>0</v>
      </c>
      <c r="T710" s="24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42" t="s">
        <v>257</v>
      </c>
      <c r="AT710" s="242" t="s">
        <v>253</v>
      </c>
      <c r="AU710" s="242" t="s">
        <v>93</v>
      </c>
      <c r="AY710" s="19" t="s">
        <v>251</v>
      </c>
      <c r="BE710" s="243">
        <f>IF(N710="základní",J710,0)</f>
        <v>0</v>
      </c>
      <c r="BF710" s="243">
        <f>IF(N710="snížená",J710,0)</f>
        <v>0</v>
      </c>
      <c r="BG710" s="243">
        <f>IF(N710="zákl. přenesená",J710,0)</f>
        <v>0</v>
      </c>
      <c r="BH710" s="243">
        <f>IF(N710="sníž. přenesená",J710,0)</f>
        <v>0</v>
      </c>
      <c r="BI710" s="243">
        <f>IF(N710="nulová",J710,0)</f>
        <v>0</v>
      </c>
      <c r="BJ710" s="19" t="s">
        <v>91</v>
      </c>
      <c r="BK710" s="243">
        <f>ROUND(I710*H710,2)</f>
        <v>0</v>
      </c>
      <c r="BL710" s="19" t="s">
        <v>257</v>
      </c>
      <c r="BM710" s="242" t="s">
        <v>757</v>
      </c>
    </row>
    <row r="711" s="2" customFormat="1">
      <c r="A711" s="41"/>
      <c r="B711" s="42"/>
      <c r="C711" s="43"/>
      <c r="D711" s="244" t="s">
        <v>258</v>
      </c>
      <c r="E711" s="43"/>
      <c r="F711" s="245" t="s">
        <v>758</v>
      </c>
      <c r="G711" s="43"/>
      <c r="H711" s="43"/>
      <c r="I711" s="246"/>
      <c r="J711" s="43"/>
      <c r="K711" s="43"/>
      <c r="L711" s="47"/>
      <c r="M711" s="247"/>
      <c r="N711" s="248"/>
      <c r="O711" s="94"/>
      <c r="P711" s="94"/>
      <c r="Q711" s="94"/>
      <c r="R711" s="94"/>
      <c r="S711" s="94"/>
      <c r="T711" s="95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258</v>
      </c>
      <c r="AU711" s="19" t="s">
        <v>93</v>
      </c>
    </row>
    <row r="712" s="2" customFormat="1" ht="24.15" customHeight="1">
      <c r="A712" s="41"/>
      <c r="B712" s="42"/>
      <c r="C712" s="230" t="s">
        <v>759</v>
      </c>
      <c r="D712" s="230" t="s">
        <v>253</v>
      </c>
      <c r="E712" s="231" t="s">
        <v>760</v>
      </c>
      <c r="F712" s="232" t="s">
        <v>761</v>
      </c>
      <c r="G712" s="233" t="s">
        <v>571</v>
      </c>
      <c r="H712" s="234">
        <v>1</v>
      </c>
      <c r="I712" s="235"/>
      <c r="J712" s="236">
        <f>ROUND(I712*H712,2)</f>
        <v>0</v>
      </c>
      <c r="K712" s="237"/>
      <c r="L712" s="47"/>
      <c r="M712" s="238" t="s">
        <v>1</v>
      </c>
      <c r="N712" s="239" t="s">
        <v>49</v>
      </c>
      <c r="O712" s="94"/>
      <c r="P712" s="240">
        <f>O712*H712</f>
        <v>0</v>
      </c>
      <c r="Q712" s="240">
        <v>0</v>
      </c>
      <c r="R712" s="240">
        <f>Q712*H712</f>
        <v>0</v>
      </c>
      <c r="S712" s="240">
        <v>0</v>
      </c>
      <c r="T712" s="24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42" t="s">
        <v>257</v>
      </c>
      <c r="AT712" s="242" t="s">
        <v>253</v>
      </c>
      <c r="AU712" s="242" t="s">
        <v>93</v>
      </c>
      <c r="AY712" s="19" t="s">
        <v>251</v>
      </c>
      <c r="BE712" s="243">
        <f>IF(N712="základní",J712,0)</f>
        <v>0</v>
      </c>
      <c r="BF712" s="243">
        <f>IF(N712="snížená",J712,0)</f>
        <v>0</v>
      </c>
      <c r="BG712" s="243">
        <f>IF(N712="zákl. přenesená",J712,0)</f>
        <v>0</v>
      </c>
      <c r="BH712" s="243">
        <f>IF(N712="sníž. přenesená",J712,0)</f>
        <v>0</v>
      </c>
      <c r="BI712" s="243">
        <f>IF(N712="nulová",J712,0)</f>
        <v>0</v>
      </c>
      <c r="BJ712" s="19" t="s">
        <v>91</v>
      </c>
      <c r="BK712" s="243">
        <f>ROUND(I712*H712,2)</f>
        <v>0</v>
      </c>
      <c r="BL712" s="19" t="s">
        <v>257</v>
      </c>
      <c r="BM712" s="242" t="s">
        <v>762</v>
      </c>
    </row>
    <row r="713" s="13" customFormat="1">
      <c r="A713" s="13"/>
      <c r="B713" s="249"/>
      <c r="C713" s="250"/>
      <c r="D713" s="251" t="s">
        <v>260</v>
      </c>
      <c r="E713" s="252" t="s">
        <v>1</v>
      </c>
      <c r="F713" s="253" t="s">
        <v>763</v>
      </c>
      <c r="G713" s="250"/>
      <c r="H713" s="254">
        <v>1</v>
      </c>
      <c r="I713" s="255"/>
      <c r="J713" s="250"/>
      <c r="K713" s="250"/>
      <c r="L713" s="256"/>
      <c r="M713" s="257"/>
      <c r="N713" s="258"/>
      <c r="O713" s="258"/>
      <c r="P713" s="258"/>
      <c r="Q713" s="258"/>
      <c r="R713" s="258"/>
      <c r="S713" s="258"/>
      <c r="T713" s="25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0" t="s">
        <v>260</v>
      </c>
      <c r="AU713" s="260" t="s">
        <v>93</v>
      </c>
      <c r="AV713" s="13" t="s">
        <v>93</v>
      </c>
      <c r="AW713" s="13" t="s">
        <v>40</v>
      </c>
      <c r="AX713" s="13" t="s">
        <v>91</v>
      </c>
      <c r="AY713" s="260" t="s">
        <v>251</v>
      </c>
    </row>
    <row r="714" s="2" customFormat="1" ht="37.8" customHeight="1">
      <c r="A714" s="41"/>
      <c r="B714" s="42"/>
      <c r="C714" s="230" t="s">
        <v>491</v>
      </c>
      <c r="D714" s="230" t="s">
        <v>253</v>
      </c>
      <c r="E714" s="231" t="s">
        <v>764</v>
      </c>
      <c r="F714" s="232" t="s">
        <v>765</v>
      </c>
      <c r="G714" s="233" t="s">
        <v>571</v>
      </c>
      <c r="H714" s="234">
        <v>1</v>
      </c>
      <c r="I714" s="235"/>
      <c r="J714" s="236">
        <f>ROUND(I714*H714,2)</f>
        <v>0</v>
      </c>
      <c r="K714" s="237"/>
      <c r="L714" s="47"/>
      <c r="M714" s="238" t="s">
        <v>1</v>
      </c>
      <c r="N714" s="239" t="s">
        <v>49</v>
      </c>
      <c r="O714" s="94"/>
      <c r="P714" s="240">
        <f>O714*H714</f>
        <v>0</v>
      </c>
      <c r="Q714" s="240">
        <v>0</v>
      </c>
      <c r="R714" s="240">
        <f>Q714*H714</f>
        <v>0</v>
      </c>
      <c r="S714" s="240">
        <v>0</v>
      </c>
      <c r="T714" s="241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42" t="s">
        <v>257</v>
      </c>
      <c r="AT714" s="242" t="s">
        <v>253</v>
      </c>
      <c r="AU714" s="242" t="s">
        <v>93</v>
      </c>
      <c r="AY714" s="19" t="s">
        <v>251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9" t="s">
        <v>91</v>
      </c>
      <c r="BK714" s="243">
        <f>ROUND(I714*H714,2)</f>
        <v>0</v>
      </c>
      <c r="BL714" s="19" t="s">
        <v>257</v>
      </c>
      <c r="BM714" s="242" t="s">
        <v>766</v>
      </c>
    </row>
    <row r="715" s="13" customFormat="1">
      <c r="A715" s="13"/>
      <c r="B715" s="249"/>
      <c r="C715" s="250"/>
      <c r="D715" s="251" t="s">
        <v>260</v>
      </c>
      <c r="E715" s="252" t="s">
        <v>1</v>
      </c>
      <c r="F715" s="253" t="s">
        <v>767</v>
      </c>
      <c r="G715" s="250"/>
      <c r="H715" s="254">
        <v>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260</v>
      </c>
      <c r="AU715" s="260" t="s">
        <v>93</v>
      </c>
      <c r="AV715" s="13" t="s">
        <v>93</v>
      </c>
      <c r="AW715" s="13" t="s">
        <v>40</v>
      </c>
      <c r="AX715" s="13" t="s">
        <v>84</v>
      </c>
      <c r="AY715" s="260" t="s">
        <v>251</v>
      </c>
    </row>
    <row r="716" s="14" customFormat="1">
      <c r="A716" s="14"/>
      <c r="B716" s="261"/>
      <c r="C716" s="262"/>
      <c r="D716" s="251" t="s">
        <v>260</v>
      </c>
      <c r="E716" s="263" t="s">
        <v>1</v>
      </c>
      <c r="F716" s="264" t="s">
        <v>262</v>
      </c>
      <c r="G716" s="262"/>
      <c r="H716" s="265">
        <v>1</v>
      </c>
      <c r="I716" s="266"/>
      <c r="J716" s="262"/>
      <c r="K716" s="262"/>
      <c r="L716" s="267"/>
      <c r="M716" s="268"/>
      <c r="N716" s="269"/>
      <c r="O716" s="269"/>
      <c r="P716" s="269"/>
      <c r="Q716" s="269"/>
      <c r="R716" s="269"/>
      <c r="S716" s="269"/>
      <c r="T716" s="27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71" t="s">
        <v>260</v>
      </c>
      <c r="AU716" s="271" t="s">
        <v>93</v>
      </c>
      <c r="AV716" s="14" t="s">
        <v>257</v>
      </c>
      <c r="AW716" s="14" t="s">
        <v>40</v>
      </c>
      <c r="AX716" s="14" t="s">
        <v>91</v>
      </c>
      <c r="AY716" s="271" t="s">
        <v>251</v>
      </c>
    </row>
    <row r="717" s="12" customFormat="1" ht="22.8" customHeight="1">
      <c r="A717" s="12"/>
      <c r="B717" s="214"/>
      <c r="C717" s="215"/>
      <c r="D717" s="216" t="s">
        <v>83</v>
      </c>
      <c r="E717" s="228" t="s">
        <v>284</v>
      </c>
      <c r="F717" s="228" t="s">
        <v>768</v>
      </c>
      <c r="G717" s="215"/>
      <c r="H717" s="215"/>
      <c r="I717" s="218"/>
      <c r="J717" s="229">
        <f>BK717</f>
        <v>0</v>
      </c>
      <c r="K717" s="215"/>
      <c r="L717" s="220"/>
      <c r="M717" s="221"/>
      <c r="N717" s="222"/>
      <c r="O717" s="222"/>
      <c r="P717" s="223">
        <f>SUM(P718:P737)</f>
        <v>0</v>
      </c>
      <c r="Q717" s="222"/>
      <c r="R717" s="223">
        <f>SUM(R718:R737)</f>
        <v>23.4456542</v>
      </c>
      <c r="S717" s="222"/>
      <c r="T717" s="224">
        <f>SUM(T718:T737)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25" t="s">
        <v>91</v>
      </c>
      <c r="AT717" s="226" t="s">
        <v>83</v>
      </c>
      <c r="AU717" s="226" t="s">
        <v>91</v>
      </c>
      <c r="AY717" s="225" t="s">
        <v>251</v>
      </c>
      <c r="BK717" s="227">
        <f>SUM(BK718:BK737)</f>
        <v>0</v>
      </c>
    </row>
    <row r="718" s="2" customFormat="1" ht="24.15" customHeight="1">
      <c r="A718" s="41"/>
      <c r="B718" s="42"/>
      <c r="C718" s="230" t="s">
        <v>769</v>
      </c>
      <c r="D718" s="230" t="s">
        <v>253</v>
      </c>
      <c r="E718" s="231" t="s">
        <v>770</v>
      </c>
      <c r="F718" s="232" t="s">
        <v>771</v>
      </c>
      <c r="G718" s="233" t="s">
        <v>389</v>
      </c>
      <c r="H718" s="234">
        <v>139.97</v>
      </c>
      <c r="I718" s="235"/>
      <c r="J718" s="236">
        <f>ROUND(I718*H718,2)</f>
        <v>0</v>
      </c>
      <c r="K718" s="237"/>
      <c r="L718" s="47"/>
      <c r="M718" s="238" t="s">
        <v>1</v>
      </c>
      <c r="N718" s="239" t="s">
        <v>49</v>
      </c>
      <c r="O718" s="94"/>
      <c r="P718" s="240">
        <f>O718*H718</f>
        <v>0</v>
      </c>
      <c r="Q718" s="240">
        <v>0</v>
      </c>
      <c r="R718" s="240">
        <f>Q718*H718</f>
        <v>0</v>
      </c>
      <c r="S718" s="240">
        <v>0</v>
      </c>
      <c r="T718" s="241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42" t="s">
        <v>257</v>
      </c>
      <c r="AT718" s="242" t="s">
        <v>253</v>
      </c>
      <c r="AU718" s="242" t="s">
        <v>93</v>
      </c>
      <c r="AY718" s="19" t="s">
        <v>251</v>
      </c>
      <c r="BE718" s="243">
        <f>IF(N718="základní",J718,0)</f>
        <v>0</v>
      </c>
      <c r="BF718" s="243">
        <f>IF(N718="snížená",J718,0)</f>
        <v>0</v>
      </c>
      <c r="BG718" s="243">
        <f>IF(N718="zákl. přenesená",J718,0)</f>
        <v>0</v>
      </c>
      <c r="BH718" s="243">
        <f>IF(N718="sníž. přenesená",J718,0)</f>
        <v>0</v>
      </c>
      <c r="BI718" s="243">
        <f>IF(N718="nulová",J718,0)</f>
        <v>0</v>
      </c>
      <c r="BJ718" s="19" t="s">
        <v>91</v>
      </c>
      <c r="BK718" s="243">
        <f>ROUND(I718*H718,2)</f>
        <v>0</v>
      </c>
      <c r="BL718" s="19" t="s">
        <v>257</v>
      </c>
      <c r="BM718" s="242" t="s">
        <v>772</v>
      </c>
    </row>
    <row r="719" s="2" customFormat="1">
      <c r="A719" s="41"/>
      <c r="B719" s="42"/>
      <c r="C719" s="43"/>
      <c r="D719" s="244" t="s">
        <v>258</v>
      </c>
      <c r="E719" s="43"/>
      <c r="F719" s="245" t="s">
        <v>773</v>
      </c>
      <c r="G719" s="43"/>
      <c r="H719" s="43"/>
      <c r="I719" s="246"/>
      <c r="J719" s="43"/>
      <c r="K719" s="43"/>
      <c r="L719" s="47"/>
      <c r="M719" s="247"/>
      <c r="N719" s="248"/>
      <c r="O719" s="94"/>
      <c r="P719" s="94"/>
      <c r="Q719" s="94"/>
      <c r="R719" s="94"/>
      <c r="S719" s="94"/>
      <c r="T719" s="95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19" t="s">
        <v>258</v>
      </c>
      <c r="AU719" s="19" t="s">
        <v>93</v>
      </c>
    </row>
    <row r="720" s="13" customFormat="1">
      <c r="A720" s="13"/>
      <c r="B720" s="249"/>
      <c r="C720" s="250"/>
      <c r="D720" s="251" t="s">
        <v>260</v>
      </c>
      <c r="E720" s="252" t="s">
        <v>1</v>
      </c>
      <c r="F720" s="253" t="s">
        <v>774</v>
      </c>
      <c r="G720" s="250"/>
      <c r="H720" s="254">
        <v>139.97</v>
      </c>
      <c r="I720" s="255"/>
      <c r="J720" s="250"/>
      <c r="K720" s="250"/>
      <c r="L720" s="256"/>
      <c r="M720" s="257"/>
      <c r="N720" s="258"/>
      <c r="O720" s="258"/>
      <c r="P720" s="258"/>
      <c r="Q720" s="258"/>
      <c r="R720" s="258"/>
      <c r="S720" s="258"/>
      <c r="T720" s="25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60" t="s">
        <v>260</v>
      </c>
      <c r="AU720" s="260" t="s">
        <v>93</v>
      </c>
      <c r="AV720" s="13" t="s">
        <v>93</v>
      </c>
      <c r="AW720" s="13" t="s">
        <v>40</v>
      </c>
      <c r="AX720" s="13" t="s">
        <v>84</v>
      </c>
      <c r="AY720" s="260" t="s">
        <v>251</v>
      </c>
    </row>
    <row r="721" s="14" customFormat="1">
      <c r="A721" s="14"/>
      <c r="B721" s="261"/>
      <c r="C721" s="262"/>
      <c r="D721" s="251" t="s">
        <v>260</v>
      </c>
      <c r="E721" s="263" t="s">
        <v>1</v>
      </c>
      <c r="F721" s="264" t="s">
        <v>262</v>
      </c>
      <c r="G721" s="262"/>
      <c r="H721" s="265">
        <v>139.97</v>
      </c>
      <c r="I721" s="266"/>
      <c r="J721" s="262"/>
      <c r="K721" s="262"/>
      <c r="L721" s="267"/>
      <c r="M721" s="268"/>
      <c r="N721" s="269"/>
      <c r="O721" s="269"/>
      <c r="P721" s="269"/>
      <c r="Q721" s="269"/>
      <c r="R721" s="269"/>
      <c r="S721" s="269"/>
      <c r="T721" s="27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1" t="s">
        <v>260</v>
      </c>
      <c r="AU721" s="271" t="s">
        <v>93</v>
      </c>
      <c r="AV721" s="14" t="s">
        <v>257</v>
      </c>
      <c r="AW721" s="14" t="s">
        <v>40</v>
      </c>
      <c r="AX721" s="14" t="s">
        <v>91</v>
      </c>
      <c r="AY721" s="271" t="s">
        <v>251</v>
      </c>
    </row>
    <row r="722" s="2" customFormat="1" ht="24.15" customHeight="1">
      <c r="A722" s="41"/>
      <c r="B722" s="42"/>
      <c r="C722" s="230" t="s">
        <v>497</v>
      </c>
      <c r="D722" s="230" t="s">
        <v>253</v>
      </c>
      <c r="E722" s="231" t="s">
        <v>775</v>
      </c>
      <c r="F722" s="232" t="s">
        <v>776</v>
      </c>
      <c r="G722" s="233" t="s">
        <v>389</v>
      </c>
      <c r="H722" s="234">
        <v>139.97</v>
      </c>
      <c r="I722" s="235"/>
      <c r="J722" s="236">
        <f>ROUND(I722*H722,2)</f>
        <v>0</v>
      </c>
      <c r="K722" s="237"/>
      <c r="L722" s="47"/>
      <c r="M722" s="238" t="s">
        <v>1</v>
      </c>
      <c r="N722" s="239" t="s">
        <v>49</v>
      </c>
      <c r="O722" s="94"/>
      <c r="P722" s="240">
        <f>O722*H722</f>
        <v>0</v>
      </c>
      <c r="Q722" s="240">
        <v>0</v>
      </c>
      <c r="R722" s="240">
        <f>Q722*H722</f>
        <v>0</v>
      </c>
      <c r="S722" s="240">
        <v>0</v>
      </c>
      <c r="T722" s="241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42" t="s">
        <v>257</v>
      </c>
      <c r="AT722" s="242" t="s">
        <v>253</v>
      </c>
      <c r="AU722" s="242" t="s">
        <v>93</v>
      </c>
      <c r="AY722" s="19" t="s">
        <v>251</v>
      </c>
      <c r="BE722" s="243">
        <f>IF(N722="základní",J722,0)</f>
        <v>0</v>
      </c>
      <c r="BF722" s="243">
        <f>IF(N722="snížená",J722,0)</f>
        <v>0</v>
      </c>
      <c r="BG722" s="243">
        <f>IF(N722="zákl. přenesená",J722,0)</f>
        <v>0</v>
      </c>
      <c r="BH722" s="243">
        <f>IF(N722="sníž. přenesená",J722,0)</f>
        <v>0</v>
      </c>
      <c r="BI722" s="243">
        <f>IF(N722="nulová",J722,0)</f>
        <v>0</v>
      </c>
      <c r="BJ722" s="19" t="s">
        <v>91</v>
      </c>
      <c r="BK722" s="243">
        <f>ROUND(I722*H722,2)</f>
        <v>0</v>
      </c>
      <c r="BL722" s="19" t="s">
        <v>257</v>
      </c>
      <c r="BM722" s="242" t="s">
        <v>777</v>
      </c>
    </row>
    <row r="723" s="13" customFormat="1">
      <c r="A723" s="13"/>
      <c r="B723" s="249"/>
      <c r="C723" s="250"/>
      <c r="D723" s="251" t="s">
        <v>260</v>
      </c>
      <c r="E723" s="252" t="s">
        <v>1</v>
      </c>
      <c r="F723" s="253" t="s">
        <v>774</v>
      </c>
      <c r="G723" s="250"/>
      <c r="H723" s="254">
        <v>139.97</v>
      </c>
      <c r="I723" s="255"/>
      <c r="J723" s="250"/>
      <c r="K723" s="250"/>
      <c r="L723" s="256"/>
      <c r="M723" s="257"/>
      <c r="N723" s="258"/>
      <c r="O723" s="258"/>
      <c r="P723" s="258"/>
      <c r="Q723" s="258"/>
      <c r="R723" s="258"/>
      <c r="S723" s="258"/>
      <c r="T723" s="259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0" t="s">
        <v>260</v>
      </c>
      <c r="AU723" s="260" t="s">
        <v>93</v>
      </c>
      <c r="AV723" s="13" t="s">
        <v>93</v>
      </c>
      <c r="AW723" s="13" t="s">
        <v>40</v>
      </c>
      <c r="AX723" s="13" t="s">
        <v>84</v>
      </c>
      <c r="AY723" s="260" t="s">
        <v>251</v>
      </c>
    </row>
    <row r="724" s="14" customFormat="1">
      <c r="A724" s="14"/>
      <c r="B724" s="261"/>
      <c r="C724" s="262"/>
      <c r="D724" s="251" t="s">
        <v>260</v>
      </c>
      <c r="E724" s="263" t="s">
        <v>1</v>
      </c>
      <c r="F724" s="264" t="s">
        <v>262</v>
      </c>
      <c r="G724" s="262"/>
      <c r="H724" s="265">
        <v>139.97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1" t="s">
        <v>260</v>
      </c>
      <c r="AU724" s="271" t="s">
        <v>93</v>
      </c>
      <c r="AV724" s="14" t="s">
        <v>257</v>
      </c>
      <c r="AW724" s="14" t="s">
        <v>40</v>
      </c>
      <c r="AX724" s="14" t="s">
        <v>91</v>
      </c>
      <c r="AY724" s="271" t="s">
        <v>251</v>
      </c>
    </row>
    <row r="725" s="2" customFormat="1" ht="24.15" customHeight="1">
      <c r="A725" s="41"/>
      <c r="B725" s="42"/>
      <c r="C725" s="230" t="s">
        <v>778</v>
      </c>
      <c r="D725" s="230" t="s">
        <v>253</v>
      </c>
      <c r="E725" s="231" t="s">
        <v>779</v>
      </c>
      <c r="F725" s="232" t="s">
        <v>780</v>
      </c>
      <c r="G725" s="233" t="s">
        <v>389</v>
      </c>
      <c r="H725" s="234">
        <v>114.66</v>
      </c>
      <c r="I725" s="235"/>
      <c r="J725" s="236">
        <f>ROUND(I725*H725,2)</f>
        <v>0</v>
      </c>
      <c r="K725" s="237"/>
      <c r="L725" s="47"/>
      <c r="M725" s="238" t="s">
        <v>1</v>
      </c>
      <c r="N725" s="239" t="s">
        <v>49</v>
      </c>
      <c r="O725" s="94"/>
      <c r="P725" s="240">
        <f>O725*H725</f>
        <v>0</v>
      </c>
      <c r="Q725" s="240">
        <v>0</v>
      </c>
      <c r="R725" s="240">
        <f>Q725*H725</f>
        <v>0</v>
      </c>
      <c r="S725" s="240">
        <v>0</v>
      </c>
      <c r="T725" s="241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42" t="s">
        <v>257</v>
      </c>
      <c r="AT725" s="242" t="s">
        <v>253</v>
      </c>
      <c r="AU725" s="242" t="s">
        <v>93</v>
      </c>
      <c r="AY725" s="19" t="s">
        <v>251</v>
      </c>
      <c r="BE725" s="243">
        <f>IF(N725="základní",J725,0)</f>
        <v>0</v>
      </c>
      <c r="BF725" s="243">
        <f>IF(N725="snížená",J725,0)</f>
        <v>0</v>
      </c>
      <c r="BG725" s="243">
        <f>IF(N725="zákl. přenesená",J725,0)</f>
        <v>0</v>
      </c>
      <c r="BH725" s="243">
        <f>IF(N725="sníž. přenesená",J725,0)</f>
        <v>0</v>
      </c>
      <c r="BI725" s="243">
        <f>IF(N725="nulová",J725,0)</f>
        <v>0</v>
      </c>
      <c r="BJ725" s="19" t="s">
        <v>91</v>
      </c>
      <c r="BK725" s="243">
        <f>ROUND(I725*H725,2)</f>
        <v>0</v>
      </c>
      <c r="BL725" s="19" t="s">
        <v>257</v>
      </c>
      <c r="BM725" s="242" t="s">
        <v>781</v>
      </c>
    </row>
    <row r="726" s="13" customFormat="1">
      <c r="A726" s="13"/>
      <c r="B726" s="249"/>
      <c r="C726" s="250"/>
      <c r="D726" s="251" t="s">
        <v>260</v>
      </c>
      <c r="E726" s="252" t="s">
        <v>1</v>
      </c>
      <c r="F726" s="253" t="s">
        <v>782</v>
      </c>
      <c r="G726" s="250"/>
      <c r="H726" s="254">
        <v>114.66</v>
      </c>
      <c r="I726" s="255"/>
      <c r="J726" s="250"/>
      <c r="K726" s="250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260</v>
      </c>
      <c r="AU726" s="260" t="s">
        <v>93</v>
      </c>
      <c r="AV726" s="13" t="s">
        <v>93</v>
      </c>
      <c r="AW726" s="13" t="s">
        <v>40</v>
      </c>
      <c r="AX726" s="13" t="s">
        <v>84</v>
      </c>
      <c r="AY726" s="260" t="s">
        <v>251</v>
      </c>
    </row>
    <row r="727" s="14" customFormat="1">
      <c r="A727" s="14"/>
      <c r="B727" s="261"/>
      <c r="C727" s="262"/>
      <c r="D727" s="251" t="s">
        <v>260</v>
      </c>
      <c r="E727" s="263" t="s">
        <v>1</v>
      </c>
      <c r="F727" s="264" t="s">
        <v>262</v>
      </c>
      <c r="G727" s="262"/>
      <c r="H727" s="265">
        <v>114.66</v>
      </c>
      <c r="I727" s="266"/>
      <c r="J727" s="262"/>
      <c r="K727" s="262"/>
      <c r="L727" s="267"/>
      <c r="M727" s="268"/>
      <c r="N727" s="269"/>
      <c r="O727" s="269"/>
      <c r="P727" s="269"/>
      <c r="Q727" s="269"/>
      <c r="R727" s="269"/>
      <c r="S727" s="269"/>
      <c r="T727" s="27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1" t="s">
        <v>260</v>
      </c>
      <c r="AU727" s="271" t="s">
        <v>93</v>
      </c>
      <c r="AV727" s="14" t="s">
        <v>257</v>
      </c>
      <c r="AW727" s="14" t="s">
        <v>40</v>
      </c>
      <c r="AX727" s="14" t="s">
        <v>91</v>
      </c>
      <c r="AY727" s="271" t="s">
        <v>251</v>
      </c>
    </row>
    <row r="728" s="2" customFormat="1" ht="24.15" customHeight="1">
      <c r="A728" s="41"/>
      <c r="B728" s="42"/>
      <c r="C728" s="230" t="s">
        <v>525</v>
      </c>
      <c r="D728" s="230" t="s">
        <v>253</v>
      </c>
      <c r="E728" s="231" t="s">
        <v>783</v>
      </c>
      <c r="F728" s="232" t="s">
        <v>784</v>
      </c>
      <c r="G728" s="233" t="s">
        <v>389</v>
      </c>
      <c r="H728" s="234">
        <v>114.66</v>
      </c>
      <c r="I728" s="235"/>
      <c r="J728" s="236">
        <f>ROUND(I728*H728,2)</f>
        <v>0</v>
      </c>
      <c r="K728" s="237"/>
      <c r="L728" s="47"/>
      <c r="M728" s="238" t="s">
        <v>1</v>
      </c>
      <c r="N728" s="239" t="s">
        <v>49</v>
      </c>
      <c r="O728" s="94"/>
      <c r="P728" s="240">
        <f>O728*H728</f>
        <v>0</v>
      </c>
      <c r="Q728" s="240">
        <v>0</v>
      </c>
      <c r="R728" s="240">
        <f>Q728*H728</f>
        <v>0</v>
      </c>
      <c r="S728" s="240">
        <v>0</v>
      </c>
      <c r="T728" s="24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42" t="s">
        <v>257</v>
      </c>
      <c r="AT728" s="242" t="s">
        <v>253</v>
      </c>
      <c r="AU728" s="242" t="s">
        <v>93</v>
      </c>
      <c r="AY728" s="19" t="s">
        <v>251</v>
      </c>
      <c r="BE728" s="243">
        <f>IF(N728="základní",J728,0)</f>
        <v>0</v>
      </c>
      <c r="BF728" s="243">
        <f>IF(N728="snížená",J728,0)</f>
        <v>0</v>
      </c>
      <c r="BG728" s="243">
        <f>IF(N728="zákl. přenesená",J728,0)</f>
        <v>0</v>
      </c>
      <c r="BH728" s="243">
        <f>IF(N728="sníž. přenesená",J728,0)</f>
        <v>0</v>
      </c>
      <c r="BI728" s="243">
        <f>IF(N728="nulová",J728,0)</f>
        <v>0</v>
      </c>
      <c r="BJ728" s="19" t="s">
        <v>91</v>
      </c>
      <c r="BK728" s="243">
        <f>ROUND(I728*H728,2)</f>
        <v>0</v>
      </c>
      <c r="BL728" s="19" t="s">
        <v>257</v>
      </c>
      <c r="BM728" s="242" t="s">
        <v>785</v>
      </c>
    </row>
    <row r="729" s="13" customFormat="1">
      <c r="A729" s="13"/>
      <c r="B729" s="249"/>
      <c r="C729" s="250"/>
      <c r="D729" s="251" t="s">
        <v>260</v>
      </c>
      <c r="E729" s="252" t="s">
        <v>1</v>
      </c>
      <c r="F729" s="253" t="s">
        <v>782</v>
      </c>
      <c r="G729" s="250"/>
      <c r="H729" s="254">
        <v>114.66</v>
      </c>
      <c r="I729" s="255"/>
      <c r="J729" s="250"/>
      <c r="K729" s="250"/>
      <c r="L729" s="256"/>
      <c r="M729" s="257"/>
      <c r="N729" s="258"/>
      <c r="O729" s="258"/>
      <c r="P729" s="258"/>
      <c r="Q729" s="258"/>
      <c r="R729" s="258"/>
      <c r="S729" s="258"/>
      <c r="T729" s="25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0" t="s">
        <v>260</v>
      </c>
      <c r="AU729" s="260" t="s">
        <v>93</v>
      </c>
      <c r="AV729" s="13" t="s">
        <v>93</v>
      </c>
      <c r="AW729" s="13" t="s">
        <v>40</v>
      </c>
      <c r="AX729" s="13" t="s">
        <v>84</v>
      </c>
      <c r="AY729" s="260" t="s">
        <v>251</v>
      </c>
    </row>
    <row r="730" s="14" customFormat="1">
      <c r="A730" s="14"/>
      <c r="B730" s="261"/>
      <c r="C730" s="262"/>
      <c r="D730" s="251" t="s">
        <v>260</v>
      </c>
      <c r="E730" s="263" t="s">
        <v>1</v>
      </c>
      <c r="F730" s="264" t="s">
        <v>262</v>
      </c>
      <c r="G730" s="262"/>
      <c r="H730" s="265">
        <v>114.66</v>
      </c>
      <c r="I730" s="266"/>
      <c r="J730" s="262"/>
      <c r="K730" s="262"/>
      <c r="L730" s="267"/>
      <c r="M730" s="268"/>
      <c r="N730" s="269"/>
      <c r="O730" s="269"/>
      <c r="P730" s="269"/>
      <c r="Q730" s="269"/>
      <c r="R730" s="269"/>
      <c r="S730" s="269"/>
      <c r="T730" s="27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1" t="s">
        <v>260</v>
      </c>
      <c r="AU730" s="271" t="s">
        <v>93</v>
      </c>
      <c r="AV730" s="14" t="s">
        <v>257</v>
      </c>
      <c r="AW730" s="14" t="s">
        <v>40</v>
      </c>
      <c r="AX730" s="14" t="s">
        <v>91</v>
      </c>
      <c r="AY730" s="271" t="s">
        <v>251</v>
      </c>
    </row>
    <row r="731" s="2" customFormat="1" ht="33" customHeight="1">
      <c r="A731" s="41"/>
      <c r="B731" s="42"/>
      <c r="C731" s="230" t="s">
        <v>544</v>
      </c>
      <c r="D731" s="230" t="s">
        <v>253</v>
      </c>
      <c r="E731" s="231" t="s">
        <v>786</v>
      </c>
      <c r="F731" s="232" t="s">
        <v>787</v>
      </c>
      <c r="G731" s="233" t="s">
        <v>389</v>
      </c>
      <c r="H731" s="234">
        <v>114.66</v>
      </c>
      <c r="I731" s="235"/>
      <c r="J731" s="236">
        <f>ROUND(I731*H731,2)</f>
        <v>0</v>
      </c>
      <c r="K731" s="237"/>
      <c r="L731" s="47"/>
      <c r="M731" s="238" t="s">
        <v>1</v>
      </c>
      <c r="N731" s="239" t="s">
        <v>49</v>
      </c>
      <c r="O731" s="94"/>
      <c r="P731" s="240">
        <f>O731*H731</f>
        <v>0</v>
      </c>
      <c r="Q731" s="240">
        <v>0.089219999999999994</v>
      </c>
      <c r="R731" s="240">
        <f>Q731*H731</f>
        <v>10.229965199999999</v>
      </c>
      <c r="S731" s="240">
        <v>0</v>
      </c>
      <c r="T731" s="241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42" t="s">
        <v>257</v>
      </c>
      <c r="AT731" s="242" t="s">
        <v>253</v>
      </c>
      <c r="AU731" s="242" t="s">
        <v>93</v>
      </c>
      <c r="AY731" s="19" t="s">
        <v>251</v>
      </c>
      <c r="BE731" s="243">
        <f>IF(N731="základní",J731,0)</f>
        <v>0</v>
      </c>
      <c r="BF731" s="243">
        <f>IF(N731="snížená",J731,0)</f>
        <v>0</v>
      </c>
      <c r="BG731" s="243">
        <f>IF(N731="zákl. přenesená",J731,0)</f>
        <v>0</v>
      </c>
      <c r="BH731" s="243">
        <f>IF(N731="sníž. přenesená",J731,0)</f>
        <v>0</v>
      </c>
      <c r="BI731" s="243">
        <f>IF(N731="nulová",J731,0)</f>
        <v>0</v>
      </c>
      <c r="BJ731" s="19" t="s">
        <v>91</v>
      </c>
      <c r="BK731" s="243">
        <f>ROUND(I731*H731,2)</f>
        <v>0</v>
      </c>
      <c r="BL731" s="19" t="s">
        <v>257</v>
      </c>
      <c r="BM731" s="242" t="s">
        <v>788</v>
      </c>
    </row>
    <row r="732" s="2" customFormat="1">
      <c r="A732" s="41"/>
      <c r="B732" s="42"/>
      <c r="C732" s="43"/>
      <c r="D732" s="244" t="s">
        <v>258</v>
      </c>
      <c r="E732" s="43"/>
      <c r="F732" s="245" t="s">
        <v>789</v>
      </c>
      <c r="G732" s="43"/>
      <c r="H732" s="43"/>
      <c r="I732" s="246"/>
      <c r="J732" s="43"/>
      <c r="K732" s="43"/>
      <c r="L732" s="47"/>
      <c r="M732" s="247"/>
      <c r="N732" s="248"/>
      <c r="O732" s="94"/>
      <c r="P732" s="94"/>
      <c r="Q732" s="94"/>
      <c r="R732" s="94"/>
      <c r="S732" s="94"/>
      <c r="T732" s="95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19" t="s">
        <v>258</v>
      </c>
      <c r="AU732" s="19" t="s">
        <v>93</v>
      </c>
    </row>
    <row r="733" s="13" customFormat="1">
      <c r="A733" s="13"/>
      <c r="B733" s="249"/>
      <c r="C733" s="250"/>
      <c r="D733" s="251" t="s">
        <v>260</v>
      </c>
      <c r="E733" s="252" t="s">
        <v>1</v>
      </c>
      <c r="F733" s="253" t="s">
        <v>782</v>
      </c>
      <c r="G733" s="250"/>
      <c r="H733" s="254">
        <v>114.66</v>
      </c>
      <c r="I733" s="255"/>
      <c r="J733" s="250"/>
      <c r="K733" s="250"/>
      <c r="L733" s="256"/>
      <c r="M733" s="257"/>
      <c r="N733" s="258"/>
      <c r="O733" s="258"/>
      <c r="P733" s="258"/>
      <c r="Q733" s="258"/>
      <c r="R733" s="258"/>
      <c r="S733" s="258"/>
      <c r="T733" s="25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0" t="s">
        <v>260</v>
      </c>
      <c r="AU733" s="260" t="s">
        <v>93</v>
      </c>
      <c r="AV733" s="13" t="s">
        <v>93</v>
      </c>
      <c r="AW733" s="13" t="s">
        <v>40</v>
      </c>
      <c r="AX733" s="13" t="s">
        <v>84</v>
      </c>
      <c r="AY733" s="260" t="s">
        <v>251</v>
      </c>
    </row>
    <row r="734" s="14" customFormat="1">
      <c r="A734" s="14"/>
      <c r="B734" s="261"/>
      <c r="C734" s="262"/>
      <c r="D734" s="251" t="s">
        <v>260</v>
      </c>
      <c r="E734" s="263" t="s">
        <v>1</v>
      </c>
      <c r="F734" s="264" t="s">
        <v>262</v>
      </c>
      <c r="G734" s="262"/>
      <c r="H734" s="265">
        <v>114.66</v>
      </c>
      <c r="I734" s="266"/>
      <c r="J734" s="262"/>
      <c r="K734" s="262"/>
      <c r="L734" s="267"/>
      <c r="M734" s="268"/>
      <c r="N734" s="269"/>
      <c r="O734" s="269"/>
      <c r="P734" s="269"/>
      <c r="Q734" s="269"/>
      <c r="R734" s="269"/>
      <c r="S734" s="269"/>
      <c r="T734" s="27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1" t="s">
        <v>260</v>
      </c>
      <c r="AU734" s="271" t="s">
        <v>93</v>
      </c>
      <c r="AV734" s="14" t="s">
        <v>257</v>
      </c>
      <c r="AW734" s="14" t="s">
        <v>40</v>
      </c>
      <c r="AX734" s="14" t="s">
        <v>91</v>
      </c>
      <c r="AY734" s="271" t="s">
        <v>251</v>
      </c>
    </row>
    <row r="735" s="2" customFormat="1" ht="16.5" customHeight="1">
      <c r="A735" s="41"/>
      <c r="B735" s="42"/>
      <c r="C735" s="294" t="s">
        <v>790</v>
      </c>
      <c r="D735" s="294" t="s">
        <v>338</v>
      </c>
      <c r="E735" s="295" t="s">
        <v>791</v>
      </c>
      <c r="F735" s="296" t="s">
        <v>792</v>
      </c>
      <c r="G735" s="297" t="s">
        <v>389</v>
      </c>
      <c r="H735" s="298">
        <v>116.953</v>
      </c>
      <c r="I735" s="299"/>
      <c r="J735" s="300">
        <f>ROUND(I735*H735,2)</f>
        <v>0</v>
      </c>
      <c r="K735" s="301"/>
      <c r="L735" s="302"/>
      <c r="M735" s="303" t="s">
        <v>1</v>
      </c>
      <c r="N735" s="304" t="s">
        <v>49</v>
      </c>
      <c r="O735" s="94"/>
      <c r="P735" s="240">
        <f>O735*H735</f>
        <v>0</v>
      </c>
      <c r="Q735" s="240">
        <v>0.113</v>
      </c>
      <c r="R735" s="240">
        <f>Q735*H735</f>
        <v>13.215689000000001</v>
      </c>
      <c r="S735" s="240">
        <v>0</v>
      </c>
      <c r="T735" s="241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42" t="s">
        <v>281</v>
      </c>
      <c r="AT735" s="242" t="s">
        <v>338</v>
      </c>
      <c r="AU735" s="242" t="s">
        <v>93</v>
      </c>
      <c r="AY735" s="19" t="s">
        <v>251</v>
      </c>
      <c r="BE735" s="243">
        <f>IF(N735="základní",J735,0)</f>
        <v>0</v>
      </c>
      <c r="BF735" s="243">
        <f>IF(N735="snížená",J735,0)</f>
        <v>0</v>
      </c>
      <c r="BG735" s="243">
        <f>IF(N735="zákl. přenesená",J735,0)</f>
        <v>0</v>
      </c>
      <c r="BH735" s="243">
        <f>IF(N735="sníž. přenesená",J735,0)</f>
        <v>0</v>
      </c>
      <c r="BI735" s="243">
        <f>IF(N735="nulová",J735,0)</f>
        <v>0</v>
      </c>
      <c r="BJ735" s="19" t="s">
        <v>91</v>
      </c>
      <c r="BK735" s="243">
        <f>ROUND(I735*H735,2)</f>
        <v>0</v>
      </c>
      <c r="BL735" s="19" t="s">
        <v>257</v>
      </c>
      <c r="BM735" s="242" t="s">
        <v>793</v>
      </c>
    </row>
    <row r="736" s="13" customFormat="1">
      <c r="A736" s="13"/>
      <c r="B736" s="249"/>
      <c r="C736" s="250"/>
      <c r="D736" s="251" t="s">
        <v>260</v>
      </c>
      <c r="E736" s="252" t="s">
        <v>1</v>
      </c>
      <c r="F736" s="253" t="s">
        <v>794</v>
      </c>
      <c r="G736" s="250"/>
      <c r="H736" s="254">
        <v>116.953</v>
      </c>
      <c r="I736" s="255"/>
      <c r="J736" s="250"/>
      <c r="K736" s="250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260</v>
      </c>
      <c r="AU736" s="260" t="s">
        <v>93</v>
      </c>
      <c r="AV736" s="13" t="s">
        <v>93</v>
      </c>
      <c r="AW736" s="13" t="s">
        <v>40</v>
      </c>
      <c r="AX736" s="13" t="s">
        <v>84</v>
      </c>
      <c r="AY736" s="260" t="s">
        <v>251</v>
      </c>
    </row>
    <row r="737" s="14" customFormat="1">
      <c r="A737" s="14"/>
      <c r="B737" s="261"/>
      <c r="C737" s="262"/>
      <c r="D737" s="251" t="s">
        <v>260</v>
      </c>
      <c r="E737" s="263" t="s">
        <v>1</v>
      </c>
      <c r="F737" s="264" t="s">
        <v>262</v>
      </c>
      <c r="G737" s="262"/>
      <c r="H737" s="265">
        <v>116.953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1" t="s">
        <v>260</v>
      </c>
      <c r="AU737" s="271" t="s">
        <v>93</v>
      </c>
      <c r="AV737" s="14" t="s">
        <v>257</v>
      </c>
      <c r="AW737" s="14" t="s">
        <v>40</v>
      </c>
      <c r="AX737" s="14" t="s">
        <v>91</v>
      </c>
      <c r="AY737" s="271" t="s">
        <v>251</v>
      </c>
    </row>
    <row r="738" s="12" customFormat="1" ht="22.8" customHeight="1">
      <c r="A738" s="12"/>
      <c r="B738" s="214"/>
      <c r="C738" s="215"/>
      <c r="D738" s="216" t="s">
        <v>83</v>
      </c>
      <c r="E738" s="228" t="s">
        <v>276</v>
      </c>
      <c r="F738" s="228" t="s">
        <v>795</v>
      </c>
      <c r="G738" s="215"/>
      <c r="H738" s="215"/>
      <c r="I738" s="218"/>
      <c r="J738" s="229">
        <f>BK738</f>
        <v>0</v>
      </c>
      <c r="K738" s="215"/>
      <c r="L738" s="220"/>
      <c r="M738" s="221"/>
      <c r="N738" s="222"/>
      <c r="O738" s="222"/>
      <c r="P738" s="223">
        <f>SUM(P739:P1061)</f>
        <v>0</v>
      </c>
      <c r="Q738" s="222"/>
      <c r="R738" s="223">
        <f>SUM(R739:R1061)</f>
        <v>859.33511749784009</v>
      </c>
      <c r="S738" s="222"/>
      <c r="T738" s="224">
        <f>SUM(T739:T1061)</f>
        <v>0.0020150000000000003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25" t="s">
        <v>91</v>
      </c>
      <c r="AT738" s="226" t="s">
        <v>83</v>
      </c>
      <c r="AU738" s="226" t="s">
        <v>91</v>
      </c>
      <c r="AY738" s="225" t="s">
        <v>251</v>
      </c>
      <c r="BK738" s="227">
        <f>SUM(BK739:BK1061)</f>
        <v>0</v>
      </c>
    </row>
    <row r="739" s="2" customFormat="1" ht="16.5" customHeight="1">
      <c r="A739" s="41"/>
      <c r="B739" s="42"/>
      <c r="C739" s="230" t="s">
        <v>549</v>
      </c>
      <c r="D739" s="230" t="s">
        <v>253</v>
      </c>
      <c r="E739" s="231" t="s">
        <v>796</v>
      </c>
      <c r="F739" s="232" t="s">
        <v>797</v>
      </c>
      <c r="G739" s="233" t="s">
        <v>389</v>
      </c>
      <c r="H739" s="234">
        <v>2949.0799999999999</v>
      </c>
      <c r="I739" s="235"/>
      <c r="J739" s="236">
        <f>ROUND(I739*H739,2)</f>
        <v>0</v>
      </c>
      <c r="K739" s="237"/>
      <c r="L739" s="47"/>
      <c r="M739" s="238" t="s">
        <v>1</v>
      </c>
      <c r="N739" s="239" t="s">
        <v>49</v>
      </c>
      <c r="O739" s="94"/>
      <c r="P739" s="240">
        <f>O739*H739</f>
        <v>0</v>
      </c>
      <c r="Q739" s="240">
        <v>0.0064999999999999997</v>
      </c>
      <c r="R739" s="240">
        <f>Q739*H739</f>
        <v>19.16902</v>
      </c>
      <c r="S739" s="240">
        <v>0</v>
      </c>
      <c r="T739" s="24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42" t="s">
        <v>257</v>
      </c>
      <c r="AT739" s="242" t="s">
        <v>253</v>
      </c>
      <c r="AU739" s="242" t="s">
        <v>93</v>
      </c>
      <c r="AY739" s="19" t="s">
        <v>251</v>
      </c>
      <c r="BE739" s="243">
        <f>IF(N739="základní",J739,0)</f>
        <v>0</v>
      </c>
      <c r="BF739" s="243">
        <f>IF(N739="snížená",J739,0)</f>
        <v>0</v>
      </c>
      <c r="BG739" s="243">
        <f>IF(N739="zákl. přenesená",J739,0)</f>
        <v>0</v>
      </c>
      <c r="BH739" s="243">
        <f>IF(N739="sníž. přenesená",J739,0)</f>
        <v>0</v>
      </c>
      <c r="BI739" s="243">
        <f>IF(N739="nulová",J739,0)</f>
        <v>0</v>
      </c>
      <c r="BJ739" s="19" t="s">
        <v>91</v>
      </c>
      <c r="BK739" s="243">
        <f>ROUND(I739*H739,2)</f>
        <v>0</v>
      </c>
      <c r="BL739" s="19" t="s">
        <v>257</v>
      </c>
      <c r="BM739" s="242" t="s">
        <v>798</v>
      </c>
    </row>
    <row r="740" s="2" customFormat="1">
      <c r="A740" s="41"/>
      <c r="B740" s="42"/>
      <c r="C740" s="43"/>
      <c r="D740" s="244" t="s">
        <v>258</v>
      </c>
      <c r="E740" s="43"/>
      <c r="F740" s="245" t="s">
        <v>799</v>
      </c>
      <c r="G740" s="43"/>
      <c r="H740" s="43"/>
      <c r="I740" s="246"/>
      <c r="J740" s="43"/>
      <c r="K740" s="43"/>
      <c r="L740" s="47"/>
      <c r="M740" s="247"/>
      <c r="N740" s="248"/>
      <c r="O740" s="94"/>
      <c r="P740" s="94"/>
      <c r="Q740" s="94"/>
      <c r="R740" s="94"/>
      <c r="S740" s="94"/>
      <c r="T740" s="95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19" t="s">
        <v>258</v>
      </c>
      <c r="AU740" s="19" t="s">
        <v>93</v>
      </c>
    </row>
    <row r="741" s="13" customFormat="1">
      <c r="A741" s="13"/>
      <c r="B741" s="249"/>
      <c r="C741" s="250"/>
      <c r="D741" s="251" t="s">
        <v>260</v>
      </c>
      <c r="E741" s="252" t="s">
        <v>1</v>
      </c>
      <c r="F741" s="253" t="s">
        <v>800</v>
      </c>
      <c r="G741" s="250"/>
      <c r="H741" s="254">
        <v>515.44000000000005</v>
      </c>
      <c r="I741" s="255"/>
      <c r="J741" s="250"/>
      <c r="K741" s="250"/>
      <c r="L741" s="256"/>
      <c r="M741" s="257"/>
      <c r="N741" s="258"/>
      <c r="O741" s="258"/>
      <c r="P741" s="258"/>
      <c r="Q741" s="258"/>
      <c r="R741" s="258"/>
      <c r="S741" s="258"/>
      <c r="T741" s="259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60" t="s">
        <v>260</v>
      </c>
      <c r="AU741" s="260" t="s">
        <v>93</v>
      </c>
      <c r="AV741" s="13" t="s">
        <v>93</v>
      </c>
      <c r="AW741" s="13" t="s">
        <v>40</v>
      </c>
      <c r="AX741" s="13" t="s">
        <v>84</v>
      </c>
      <c r="AY741" s="260" t="s">
        <v>251</v>
      </c>
    </row>
    <row r="742" s="13" customFormat="1">
      <c r="A742" s="13"/>
      <c r="B742" s="249"/>
      <c r="C742" s="250"/>
      <c r="D742" s="251" t="s">
        <v>260</v>
      </c>
      <c r="E742" s="252" t="s">
        <v>1</v>
      </c>
      <c r="F742" s="253" t="s">
        <v>801</v>
      </c>
      <c r="G742" s="250"/>
      <c r="H742" s="254">
        <v>503.95999999999998</v>
      </c>
      <c r="I742" s="255"/>
      <c r="J742" s="250"/>
      <c r="K742" s="250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260</v>
      </c>
      <c r="AU742" s="260" t="s">
        <v>93</v>
      </c>
      <c r="AV742" s="13" t="s">
        <v>93</v>
      </c>
      <c r="AW742" s="13" t="s">
        <v>40</v>
      </c>
      <c r="AX742" s="13" t="s">
        <v>84</v>
      </c>
      <c r="AY742" s="260" t="s">
        <v>251</v>
      </c>
    </row>
    <row r="743" s="13" customFormat="1">
      <c r="A743" s="13"/>
      <c r="B743" s="249"/>
      <c r="C743" s="250"/>
      <c r="D743" s="251" t="s">
        <v>260</v>
      </c>
      <c r="E743" s="252" t="s">
        <v>1</v>
      </c>
      <c r="F743" s="253" t="s">
        <v>802</v>
      </c>
      <c r="G743" s="250"/>
      <c r="H743" s="254">
        <v>484.97000000000003</v>
      </c>
      <c r="I743" s="255"/>
      <c r="J743" s="250"/>
      <c r="K743" s="250"/>
      <c r="L743" s="256"/>
      <c r="M743" s="257"/>
      <c r="N743" s="258"/>
      <c r="O743" s="258"/>
      <c r="P743" s="258"/>
      <c r="Q743" s="258"/>
      <c r="R743" s="258"/>
      <c r="S743" s="258"/>
      <c r="T743" s="259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60" t="s">
        <v>260</v>
      </c>
      <c r="AU743" s="260" t="s">
        <v>93</v>
      </c>
      <c r="AV743" s="13" t="s">
        <v>93</v>
      </c>
      <c r="AW743" s="13" t="s">
        <v>40</v>
      </c>
      <c r="AX743" s="13" t="s">
        <v>84</v>
      </c>
      <c r="AY743" s="260" t="s">
        <v>251</v>
      </c>
    </row>
    <row r="744" s="13" customFormat="1">
      <c r="A744" s="13"/>
      <c r="B744" s="249"/>
      <c r="C744" s="250"/>
      <c r="D744" s="251" t="s">
        <v>260</v>
      </c>
      <c r="E744" s="252" t="s">
        <v>1</v>
      </c>
      <c r="F744" s="253" t="s">
        <v>803</v>
      </c>
      <c r="G744" s="250"/>
      <c r="H744" s="254">
        <v>481.56999999999999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260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251</v>
      </c>
    </row>
    <row r="745" s="13" customFormat="1">
      <c r="A745" s="13"/>
      <c r="B745" s="249"/>
      <c r="C745" s="250"/>
      <c r="D745" s="251" t="s">
        <v>260</v>
      </c>
      <c r="E745" s="252" t="s">
        <v>1</v>
      </c>
      <c r="F745" s="253" t="s">
        <v>804</v>
      </c>
      <c r="G745" s="250"/>
      <c r="H745" s="254">
        <v>481.56999999999999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260</v>
      </c>
      <c r="AU745" s="260" t="s">
        <v>93</v>
      </c>
      <c r="AV745" s="13" t="s">
        <v>93</v>
      </c>
      <c r="AW745" s="13" t="s">
        <v>40</v>
      </c>
      <c r="AX745" s="13" t="s">
        <v>84</v>
      </c>
      <c r="AY745" s="260" t="s">
        <v>251</v>
      </c>
    </row>
    <row r="746" s="13" customFormat="1">
      <c r="A746" s="13"/>
      <c r="B746" s="249"/>
      <c r="C746" s="250"/>
      <c r="D746" s="251" t="s">
        <v>260</v>
      </c>
      <c r="E746" s="252" t="s">
        <v>1</v>
      </c>
      <c r="F746" s="253" t="s">
        <v>805</v>
      </c>
      <c r="G746" s="250"/>
      <c r="H746" s="254">
        <v>481.56999999999999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260</v>
      </c>
      <c r="AU746" s="260" t="s">
        <v>93</v>
      </c>
      <c r="AV746" s="13" t="s">
        <v>93</v>
      </c>
      <c r="AW746" s="13" t="s">
        <v>40</v>
      </c>
      <c r="AX746" s="13" t="s">
        <v>84</v>
      </c>
      <c r="AY746" s="260" t="s">
        <v>251</v>
      </c>
    </row>
    <row r="747" s="14" customFormat="1">
      <c r="A747" s="14"/>
      <c r="B747" s="261"/>
      <c r="C747" s="262"/>
      <c r="D747" s="251" t="s">
        <v>260</v>
      </c>
      <c r="E747" s="263" t="s">
        <v>1</v>
      </c>
      <c r="F747" s="264" t="s">
        <v>262</v>
      </c>
      <c r="G747" s="262"/>
      <c r="H747" s="265">
        <v>2949.0799999999999</v>
      </c>
      <c r="I747" s="266"/>
      <c r="J747" s="262"/>
      <c r="K747" s="262"/>
      <c r="L747" s="267"/>
      <c r="M747" s="268"/>
      <c r="N747" s="269"/>
      <c r="O747" s="269"/>
      <c r="P747" s="269"/>
      <c r="Q747" s="269"/>
      <c r="R747" s="269"/>
      <c r="S747" s="269"/>
      <c r="T747" s="27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1" t="s">
        <v>260</v>
      </c>
      <c r="AU747" s="271" t="s">
        <v>93</v>
      </c>
      <c r="AV747" s="14" t="s">
        <v>257</v>
      </c>
      <c r="AW747" s="14" t="s">
        <v>40</v>
      </c>
      <c r="AX747" s="14" t="s">
        <v>91</v>
      </c>
      <c r="AY747" s="271" t="s">
        <v>251</v>
      </c>
    </row>
    <row r="748" s="2" customFormat="1" ht="24.15" customHeight="1">
      <c r="A748" s="41"/>
      <c r="B748" s="42"/>
      <c r="C748" s="230" t="s">
        <v>806</v>
      </c>
      <c r="D748" s="230" t="s">
        <v>253</v>
      </c>
      <c r="E748" s="231" t="s">
        <v>807</v>
      </c>
      <c r="F748" s="232" t="s">
        <v>808</v>
      </c>
      <c r="G748" s="233" t="s">
        <v>389</v>
      </c>
      <c r="H748" s="234">
        <v>76.427999999999997</v>
      </c>
      <c r="I748" s="235"/>
      <c r="J748" s="236">
        <f>ROUND(I748*H748,2)</f>
        <v>0</v>
      </c>
      <c r="K748" s="237"/>
      <c r="L748" s="47"/>
      <c r="M748" s="238" t="s">
        <v>1</v>
      </c>
      <c r="N748" s="239" t="s">
        <v>49</v>
      </c>
      <c r="O748" s="94"/>
      <c r="P748" s="240">
        <f>O748*H748</f>
        <v>0</v>
      </c>
      <c r="Q748" s="240">
        <v>0.0064999999999999997</v>
      </c>
      <c r="R748" s="240">
        <f>Q748*H748</f>
        <v>0.49678199999999995</v>
      </c>
      <c r="S748" s="240">
        <v>0</v>
      </c>
      <c r="T748" s="241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42" t="s">
        <v>257</v>
      </c>
      <c r="AT748" s="242" t="s">
        <v>253</v>
      </c>
      <c r="AU748" s="242" t="s">
        <v>93</v>
      </c>
      <c r="AY748" s="19" t="s">
        <v>251</v>
      </c>
      <c r="BE748" s="243">
        <f>IF(N748="základní",J748,0)</f>
        <v>0</v>
      </c>
      <c r="BF748" s="243">
        <f>IF(N748="snížená",J748,0)</f>
        <v>0</v>
      </c>
      <c r="BG748" s="243">
        <f>IF(N748="zákl. přenesená",J748,0)</f>
        <v>0</v>
      </c>
      <c r="BH748" s="243">
        <f>IF(N748="sníž. přenesená",J748,0)</f>
        <v>0</v>
      </c>
      <c r="BI748" s="243">
        <f>IF(N748="nulová",J748,0)</f>
        <v>0</v>
      </c>
      <c r="BJ748" s="19" t="s">
        <v>91</v>
      </c>
      <c r="BK748" s="243">
        <f>ROUND(I748*H748,2)</f>
        <v>0</v>
      </c>
      <c r="BL748" s="19" t="s">
        <v>257</v>
      </c>
      <c r="BM748" s="242" t="s">
        <v>809</v>
      </c>
    </row>
    <row r="749" s="2" customFormat="1">
      <c r="A749" s="41"/>
      <c r="B749" s="42"/>
      <c r="C749" s="43"/>
      <c r="D749" s="244" t="s">
        <v>258</v>
      </c>
      <c r="E749" s="43"/>
      <c r="F749" s="245" t="s">
        <v>810</v>
      </c>
      <c r="G749" s="43"/>
      <c r="H749" s="43"/>
      <c r="I749" s="246"/>
      <c r="J749" s="43"/>
      <c r="K749" s="43"/>
      <c r="L749" s="47"/>
      <c r="M749" s="247"/>
      <c r="N749" s="248"/>
      <c r="O749" s="94"/>
      <c r="P749" s="94"/>
      <c r="Q749" s="94"/>
      <c r="R749" s="94"/>
      <c r="S749" s="94"/>
      <c r="T749" s="95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19" t="s">
        <v>258</v>
      </c>
      <c r="AU749" s="19" t="s">
        <v>93</v>
      </c>
    </row>
    <row r="750" s="13" customFormat="1">
      <c r="A750" s="13"/>
      <c r="B750" s="249"/>
      <c r="C750" s="250"/>
      <c r="D750" s="251" t="s">
        <v>260</v>
      </c>
      <c r="E750" s="252" t="s">
        <v>1</v>
      </c>
      <c r="F750" s="253" t="s">
        <v>725</v>
      </c>
      <c r="G750" s="250"/>
      <c r="H750" s="254">
        <v>10.428000000000001</v>
      </c>
      <c r="I750" s="255"/>
      <c r="J750" s="250"/>
      <c r="K750" s="250"/>
      <c r="L750" s="256"/>
      <c r="M750" s="257"/>
      <c r="N750" s="258"/>
      <c r="O750" s="258"/>
      <c r="P750" s="258"/>
      <c r="Q750" s="258"/>
      <c r="R750" s="258"/>
      <c r="S750" s="258"/>
      <c r="T750" s="25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60" t="s">
        <v>260</v>
      </c>
      <c r="AU750" s="260" t="s">
        <v>93</v>
      </c>
      <c r="AV750" s="13" t="s">
        <v>93</v>
      </c>
      <c r="AW750" s="13" t="s">
        <v>40</v>
      </c>
      <c r="AX750" s="13" t="s">
        <v>84</v>
      </c>
      <c r="AY750" s="260" t="s">
        <v>251</v>
      </c>
    </row>
    <row r="751" s="13" customFormat="1">
      <c r="A751" s="13"/>
      <c r="B751" s="249"/>
      <c r="C751" s="250"/>
      <c r="D751" s="251" t="s">
        <v>260</v>
      </c>
      <c r="E751" s="252" t="s">
        <v>1</v>
      </c>
      <c r="F751" s="253" t="s">
        <v>726</v>
      </c>
      <c r="G751" s="250"/>
      <c r="H751" s="254">
        <v>13.199999999999999</v>
      </c>
      <c r="I751" s="255"/>
      <c r="J751" s="250"/>
      <c r="K751" s="250"/>
      <c r="L751" s="256"/>
      <c r="M751" s="257"/>
      <c r="N751" s="258"/>
      <c r="O751" s="258"/>
      <c r="P751" s="258"/>
      <c r="Q751" s="258"/>
      <c r="R751" s="258"/>
      <c r="S751" s="258"/>
      <c r="T751" s="25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0" t="s">
        <v>260</v>
      </c>
      <c r="AU751" s="260" t="s">
        <v>93</v>
      </c>
      <c r="AV751" s="13" t="s">
        <v>93</v>
      </c>
      <c r="AW751" s="13" t="s">
        <v>40</v>
      </c>
      <c r="AX751" s="13" t="s">
        <v>84</v>
      </c>
      <c r="AY751" s="260" t="s">
        <v>251</v>
      </c>
    </row>
    <row r="752" s="13" customFormat="1">
      <c r="A752" s="13"/>
      <c r="B752" s="249"/>
      <c r="C752" s="250"/>
      <c r="D752" s="251" t="s">
        <v>260</v>
      </c>
      <c r="E752" s="252" t="s">
        <v>1</v>
      </c>
      <c r="F752" s="253" t="s">
        <v>727</v>
      </c>
      <c r="G752" s="250"/>
      <c r="H752" s="254">
        <v>13.199999999999999</v>
      </c>
      <c r="I752" s="255"/>
      <c r="J752" s="250"/>
      <c r="K752" s="250"/>
      <c r="L752" s="256"/>
      <c r="M752" s="257"/>
      <c r="N752" s="258"/>
      <c r="O752" s="258"/>
      <c r="P752" s="258"/>
      <c r="Q752" s="258"/>
      <c r="R752" s="258"/>
      <c r="S752" s="258"/>
      <c r="T752" s="25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60" t="s">
        <v>260</v>
      </c>
      <c r="AU752" s="260" t="s">
        <v>93</v>
      </c>
      <c r="AV752" s="13" t="s">
        <v>93</v>
      </c>
      <c r="AW752" s="13" t="s">
        <v>40</v>
      </c>
      <c r="AX752" s="13" t="s">
        <v>84</v>
      </c>
      <c r="AY752" s="260" t="s">
        <v>251</v>
      </c>
    </row>
    <row r="753" s="13" customFormat="1">
      <c r="A753" s="13"/>
      <c r="B753" s="249"/>
      <c r="C753" s="250"/>
      <c r="D753" s="251" t="s">
        <v>260</v>
      </c>
      <c r="E753" s="252" t="s">
        <v>1</v>
      </c>
      <c r="F753" s="253" t="s">
        <v>728</v>
      </c>
      <c r="G753" s="250"/>
      <c r="H753" s="254">
        <v>13.199999999999999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260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251</v>
      </c>
    </row>
    <row r="754" s="13" customFormat="1">
      <c r="A754" s="13"/>
      <c r="B754" s="249"/>
      <c r="C754" s="250"/>
      <c r="D754" s="251" t="s">
        <v>260</v>
      </c>
      <c r="E754" s="252" t="s">
        <v>1</v>
      </c>
      <c r="F754" s="253" t="s">
        <v>729</v>
      </c>
      <c r="G754" s="250"/>
      <c r="H754" s="254">
        <v>13.199999999999999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260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251</v>
      </c>
    </row>
    <row r="755" s="13" customFormat="1">
      <c r="A755" s="13"/>
      <c r="B755" s="249"/>
      <c r="C755" s="250"/>
      <c r="D755" s="251" t="s">
        <v>260</v>
      </c>
      <c r="E755" s="252" t="s">
        <v>1</v>
      </c>
      <c r="F755" s="253" t="s">
        <v>730</v>
      </c>
      <c r="G755" s="250"/>
      <c r="H755" s="254">
        <v>13.199999999999999</v>
      </c>
      <c r="I755" s="255"/>
      <c r="J755" s="250"/>
      <c r="K755" s="250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260</v>
      </c>
      <c r="AU755" s="260" t="s">
        <v>93</v>
      </c>
      <c r="AV755" s="13" t="s">
        <v>93</v>
      </c>
      <c r="AW755" s="13" t="s">
        <v>40</v>
      </c>
      <c r="AX755" s="13" t="s">
        <v>84</v>
      </c>
      <c r="AY755" s="260" t="s">
        <v>251</v>
      </c>
    </row>
    <row r="756" s="14" customFormat="1">
      <c r="A756" s="14"/>
      <c r="B756" s="261"/>
      <c r="C756" s="262"/>
      <c r="D756" s="251" t="s">
        <v>260</v>
      </c>
      <c r="E756" s="263" t="s">
        <v>1</v>
      </c>
      <c r="F756" s="264" t="s">
        <v>262</v>
      </c>
      <c r="G756" s="262"/>
      <c r="H756" s="265">
        <v>76.427999999999997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1" t="s">
        <v>260</v>
      </c>
      <c r="AU756" s="271" t="s">
        <v>93</v>
      </c>
      <c r="AV756" s="14" t="s">
        <v>257</v>
      </c>
      <c r="AW756" s="14" t="s">
        <v>40</v>
      </c>
      <c r="AX756" s="14" t="s">
        <v>91</v>
      </c>
      <c r="AY756" s="271" t="s">
        <v>251</v>
      </c>
    </row>
    <row r="757" s="2" customFormat="1" ht="21.75" customHeight="1">
      <c r="A757" s="41"/>
      <c r="B757" s="42"/>
      <c r="C757" s="230" t="s">
        <v>555</v>
      </c>
      <c r="D757" s="230" t="s">
        <v>253</v>
      </c>
      <c r="E757" s="231" t="s">
        <v>811</v>
      </c>
      <c r="F757" s="232" t="s">
        <v>812</v>
      </c>
      <c r="G757" s="233" t="s">
        <v>389</v>
      </c>
      <c r="H757" s="234">
        <v>2949.0799999999999</v>
      </c>
      <c r="I757" s="235"/>
      <c r="J757" s="236">
        <f>ROUND(I757*H757,2)</f>
        <v>0</v>
      </c>
      <c r="K757" s="237"/>
      <c r="L757" s="47"/>
      <c r="M757" s="238" t="s">
        <v>1</v>
      </c>
      <c r="N757" s="239" t="s">
        <v>49</v>
      </c>
      <c r="O757" s="94"/>
      <c r="P757" s="240">
        <f>O757*H757</f>
        <v>0</v>
      </c>
      <c r="Q757" s="240">
        <v>0.0039053999999999998</v>
      </c>
      <c r="R757" s="240">
        <f>Q757*H757</f>
        <v>11.517337031999999</v>
      </c>
      <c r="S757" s="240">
        <v>0</v>
      </c>
      <c r="T757" s="241">
        <f>S757*H757</f>
        <v>0</v>
      </c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R757" s="242" t="s">
        <v>257</v>
      </c>
      <c r="AT757" s="242" t="s">
        <v>253</v>
      </c>
      <c r="AU757" s="242" t="s">
        <v>93</v>
      </c>
      <c r="AY757" s="19" t="s">
        <v>251</v>
      </c>
      <c r="BE757" s="243">
        <f>IF(N757="základní",J757,0)</f>
        <v>0</v>
      </c>
      <c r="BF757" s="243">
        <f>IF(N757="snížená",J757,0)</f>
        <v>0</v>
      </c>
      <c r="BG757" s="243">
        <f>IF(N757="zákl. přenesená",J757,0)</f>
        <v>0</v>
      </c>
      <c r="BH757" s="243">
        <f>IF(N757="sníž. přenesená",J757,0)</f>
        <v>0</v>
      </c>
      <c r="BI757" s="243">
        <f>IF(N757="nulová",J757,0)</f>
        <v>0</v>
      </c>
      <c r="BJ757" s="19" t="s">
        <v>91</v>
      </c>
      <c r="BK757" s="243">
        <f>ROUND(I757*H757,2)</f>
        <v>0</v>
      </c>
      <c r="BL757" s="19" t="s">
        <v>257</v>
      </c>
      <c r="BM757" s="242" t="s">
        <v>813</v>
      </c>
    </row>
    <row r="758" s="2" customFormat="1">
      <c r="A758" s="41"/>
      <c r="B758" s="42"/>
      <c r="C758" s="43"/>
      <c r="D758" s="244" t="s">
        <v>258</v>
      </c>
      <c r="E758" s="43"/>
      <c r="F758" s="245" t="s">
        <v>814</v>
      </c>
      <c r="G758" s="43"/>
      <c r="H758" s="43"/>
      <c r="I758" s="246"/>
      <c r="J758" s="43"/>
      <c r="K758" s="43"/>
      <c r="L758" s="47"/>
      <c r="M758" s="247"/>
      <c r="N758" s="248"/>
      <c r="O758" s="94"/>
      <c r="P758" s="94"/>
      <c r="Q758" s="94"/>
      <c r="R758" s="94"/>
      <c r="S758" s="94"/>
      <c r="T758" s="95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19" t="s">
        <v>258</v>
      </c>
      <c r="AU758" s="19" t="s">
        <v>93</v>
      </c>
    </row>
    <row r="759" s="2" customFormat="1" ht="24.15" customHeight="1">
      <c r="A759" s="41"/>
      <c r="B759" s="42"/>
      <c r="C759" s="230" t="s">
        <v>815</v>
      </c>
      <c r="D759" s="230" t="s">
        <v>253</v>
      </c>
      <c r="E759" s="231" t="s">
        <v>816</v>
      </c>
      <c r="F759" s="232" t="s">
        <v>817</v>
      </c>
      <c r="G759" s="233" t="s">
        <v>389</v>
      </c>
      <c r="H759" s="234">
        <v>76.427999999999997</v>
      </c>
      <c r="I759" s="235"/>
      <c r="J759" s="236">
        <f>ROUND(I759*H759,2)</f>
        <v>0</v>
      </c>
      <c r="K759" s="237"/>
      <c r="L759" s="47"/>
      <c r="M759" s="238" t="s">
        <v>1</v>
      </c>
      <c r="N759" s="239" t="s">
        <v>49</v>
      </c>
      <c r="O759" s="94"/>
      <c r="P759" s="240">
        <f>O759*H759</f>
        <v>0</v>
      </c>
      <c r="Q759" s="240">
        <v>0.0039053999999999998</v>
      </c>
      <c r="R759" s="240">
        <f>Q759*H759</f>
        <v>0.29848191119999995</v>
      </c>
      <c r="S759" s="240">
        <v>0</v>
      </c>
      <c r="T759" s="241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42" t="s">
        <v>257</v>
      </c>
      <c r="AT759" s="242" t="s">
        <v>253</v>
      </c>
      <c r="AU759" s="242" t="s">
        <v>93</v>
      </c>
      <c r="AY759" s="19" t="s">
        <v>251</v>
      </c>
      <c r="BE759" s="243">
        <f>IF(N759="základní",J759,0)</f>
        <v>0</v>
      </c>
      <c r="BF759" s="243">
        <f>IF(N759="snížená",J759,0)</f>
        <v>0</v>
      </c>
      <c r="BG759" s="243">
        <f>IF(N759="zákl. přenesená",J759,0)</f>
        <v>0</v>
      </c>
      <c r="BH759" s="243">
        <f>IF(N759="sníž. přenesená",J759,0)</f>
        <v>0</v>
      </c>
      <c r="BI759" s="243">
        <f>IF(N759="nulová",J759,0)</f>
        <v>0</v>
      </c>
      <c r="BJ759" s="19" t="s">
        <v>91</v>
      </c>
      <c r="BK759" s="243">
        <f>ROUND(I759*H759,2)</f>
        <v>0</v>
      </c>
      <c r="BL759" s="19" t="s">
        <v>257</v>
      </c>
      <c r="BM759" s="242" t="s">
        <v>818</v>
      </c>
    </row>
    <row r="760" s="2" customFormat="1">
      <c r="A760" s="41"/>
      <c r="B760" s="42"/>
      <c r="C760" s="43"/>
      <c r="D760" s="244" t="s">
        <v>258</v>
      </c>
      <c r="E760" s="43"/>
      <c r="F760" s="245" t="s">
        <v>819</v>
      </c>
      <c r="G760" s="43"/>
      <c r="H760" s="43"/>
      <c r="I760" s="246"/>
      <c r="J760" s="43"/>
      <c r="K760" s="43"/>
      <c r="L760" s="47"/>
      <c r="M760" s="247"/>
      <c r="N760" s="248"/>
      <c r="O760" s="94"/>
      <c r="P760" s="94"/>
      <c r="Q760" s="94"/>
      <c r="R760" s="94"/>
      <c r="S760" s="94"/>
      <c r="T760" s="95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9" t="s">
        <v>258</v>
      </c>
      <c r="AU760" s="19" t="s">
        <v>93</v>
      </c>
    </row>
    <row r="761" s="2" customFormat="1" ht="16.5" customHeight="1">
      <c r="A761" s="41"/>
      <c r="B761" s="42"/>
      <c r="C761" s="230" t="s">
        <v>560</v>
      </c>
      <c r="D761" s="230" t="s">
        <v>253</v>
      </c>
      <c r="E761" s="231" t="s">
        <v>820</v>
      </c>
      <c r="F761" s="232" t="s">
        <v>821</v>
      </c>
      <c r="G761" s="233" t="s">
        <v>389</v>
      </c>
      <c r="H761" s="234">
        <v>7511.4390000000003</v>
      </c>
      <c r="I761" s="235"/>
      <c r="J761" s="236">
        <f>ROUND(I761*H761,2)</f>
        <v>0</v>
      </c>
      <c r="K761" s="237"/>
      <c r="L761" s="47"/>
      <c r="M761" s="238" t="s">
        <v>1</v>
      </c>
      <c r="N761" s="239" t="s">
        <v>49</v>
      </c>
      <c r="O761" s="94"/>
      <c r="P761" s="240">
        <f>O761*H761</f>
        <v>0</v>
      </c>
      <c r="Q761" s="240">
        <v>0.0064999999999999997</v>
      </c>
      <c r="R761" s="240">
        <f>Q761*H761</f>
        <v>48.824353500000001</v>
      </c>
      <c r="S761" s="240">
        <v>0</v>
      </c>
      <c r="T761" s="24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42" t="s">
        <v>257</v>
      </c>
      <c r="AT761" s="242" t="s">
        <v>253</v>
      </c>
      <c r="AU761" s="242" t="s">
        <v>93</v>
      </c>
      <c r="AY761" s="19" t="s">
        <v>251</v>
      </c>
      <c r="BE761" s="243">
        <f>IF(N761="základní",J761,0)</f>
        <v>0</v>
      </c>
      <c r="BF761" s="243">
        <f>IF(N761="snížená",J761,0)</f>
        <v>0</v>
      </c>
      <c r="BG761" s="243">
        <f>IF(N761="zákl. přenesená",J761,0)</f>
        <v>0</v>
      </c>
      <c r="BH761" s="243">
        <f>IF(N761="sníž. přenesená",J761,0)</f>
        <v>0</v>
      </c>
      <c r="BI761" s="243">
        <f>IF(N761="nulová",J761,0)</f>
        <v>0</v>
      </c>
      <c r="BJ761" s="19" t="s">
        <v>91</v>
      </c>
      <c r="BK761" s="243">
        <f>ROUND(I761*H761,2)</f>
        <v>0</v>
      </c>
      <c r="BL761" s="19" t="s">
        <v>257</v>
      </c>
      <c r="BM761" s="242" t="s">
        <v>822</v>
      </c>
    </row>
    <row r="762" s="2" customFormat="1">
      <c r="A762" s="41"/>
      <c r="B762" s="42"/>
      <c r="C762" s="43"/>
      <c r="D762" s="244" t="s">
        <v>258</v>
      </c>
      <c r="E762" s="43"/>
      <c r="F762" s="245" t="s">
        <v>823</v>
      </c>
      <c r="G762" s="43"/>
      <c r="H762" s="43"/>
      <c r="I762" s="246"/>
      <c r="J762" s="43"/>
      <c r="K762" s="43"/>
      <c r="L762" s="47"/>
      <c r="M762" s="247"/>
      <c r="N762" s="248"/>
      <c r="O762" s="94"/>
      <c r="P762" s="94"/>
      <c r="Q762" s="94"/>
      <c r="R762" s="94"/>
      <c r="S762" s="94"/>
      <c r="T762" s="95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19" t="s">
        <v>258</v>
      </c>
      <c r="AU762" s="19" t="s">
        <v>93</v>
      </c>
    </row>
    <row r="763" s="15" customFormat="1">
      <c r="A763" s="15"/>
      <c r="B763" s="272"/>
      <c r="C763" s="273"/>
      <c r="D763" s="251" t="s">
        <v>260</v>
      </c>
      <c r="E763" s="274" t="s">
        <v>1</v>
      </c>
      <c r="F763" s="275" t="s">
        <v>499</v>
      </c>
      <c r="G763" s="273"/>
      <c r="H763" s="274" t="s">
        <v>1</v>
      </c>
      <c r="I763" s="276"/>
      <c r="J763" s="273"/>
      <c r="K763" s="273"/>
      <c r="L763" s="277"/>
      <c r="M763" s="278"/>
      <c r="N763" s="279"/>
      <c r="O763" s="279"/>
      <c r="P763" s="279"/>
      <c r="Q763" s="279"/>
      <c r="R763" s="279"/>
      <c r="S763" s="279"/>
      <c r="T763" s="280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81" t="s">
        <v>260</v>
      </c>
      <c r="AU763" s="281" t="s">
        <v>93</v>
      </c>
      <c r="AV763" s="15" t="s">
        <v>91</v>
      </c>
      <c r="AW763" s="15" t="s">
        <v>40</v>
      </c>
      <c r="AX763" s="15" t="s">
        <v>84</v>
      </c>
      <c r="AY763" s="281" t="s">
        <v>251</v>
      </c>
    </row>
    <row r="764" s="13" customFormat="1">
      <c r="A764" s="13"/>
      <c r="B764" s="249"/>
      <c r="C764" s="250"/>
      <c r="D764" s="251" t="s">
        <v>260</v>
      </c>
      <c r="E764" s="252" t="s">
        <v>1</v>
      </c>
      <c r="F764" s="253" t="s">
        <v>824</v>
      </c>
      <c r="G764" s="250"/>
      <c r="H764" s="254">
        <v>376.279</v>
      </c>
      <c r="I764" s="255"/>
      <c r="J764" s="250"/>
      <c r="K764" s="250"/>
      <c r="L764" s="256"/>
      <c r="M764" s="257"/>
      <c r="N764" s="258"/>
      <c r="O764" s="258"/>
      <c r="P764" s="258"/>
      <c r="Q764" s="258"/>
      <c r="R764" s="258"/>
      <c r="S764" s="258"/>
      <c r="T764" s="25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0" t="s">
        <v>260</v>
      </c>
      <c r="AU764" s="260" t="s">
        <v>93</v>
      </c>
      <c r="AV764" s="13" t="s">
        <v>93</v>
      </c>
      <c r="AW764" s="13" t="s">
        <v>40</v>
      </c>
      <c r="AX764" s="13" t="s">
        <v>84</v>
      </c>
      <c r="AY764" s="260" t="s">
        <v>251</v>
      </c>
    </row>
    <row r="765" s="13" customFormat="1">
      <c r="A765" s="13"/>
      <c r="B765" s="249"/>
      <c r="C765" s="250"/>
      <c r="D765" s="251" t="s">
        <v>260</v>
      </c>
      <c r="E765" s="252" t="s">
        <v>1</v>
      </c>
      <c r="F765" s="253" t="s">
        <v>825</v>
      </c>
      <c r="G765" s="250"/>
      <c r="H765" s="254">
        <v>405.96300000000002</v>
      </c>
      <c r="I765" s="255"/>
      <c r="J765" s="250"/>
      <c r="K765" s="250"/>
      <c r="L765" s="256"/>
      <c r="M765" s="257"/>
      <c r="N765" s="258"/>
      <c r="O765" s="258"/>
      <c r="P765" s="258"/>
      <c r="Q765" s="258"/>
      <c r="R765" s="258"/>
      <c r="S765" s="258"/>
      <c r="T765" s="25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0" t="s">
        <v>260</v>
      </c>
      <c r="AU765" s="260" t="s">
        <v>93</v>
      </c>
      <c r="AV765" s="13" t="s">
        <v>93</v>
      </c>
      <c r="AW765" s="13" t="s">
        <v>40</v>
      </c>
      <c r="AX765" s="13" t="s">
        <v>84</v>
      </c>
      <c r="AY765" s="260" t="s">
        <v>251</v>
      </c>
    </row>
    <row r="766" s="13" customFormat="1">
      <c r="A766" s="13"/>
      <c r="B766" s="249"/>
      <c r="C766" s="250"/>
      <c r="D766" s="251" t="s">
        <v>260</v>
      </c>
      <c r="E766" s="252" t="s">
        <v>1</v>
      </c>
      <c r="F766" s="253" t="s">
        <v>826</v>
      </c>
      <c r="G766" s="250"/>
      <c r="H766" s="254">
        <v>26.026</v>
      </c>
      <c r="I766" s="255"/>
      <c r="J766" s="250"/>
      <c r="K766" s="250"/>
      <c r="L766" s="256"/>
      <c r="M766" s="257"/>
      <c r="N766" s="258"/>
      <c r="O766" s="258"/>
      <c r="P766" s="258"/>
      <c r="Q766" s="258"/>
      <c r="R766" s="258"/>
      <c r="S766" s="258"/>
      <c r="T766" s="25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0" t="s">
        <v>260</v>
      </c>
      <c r="AU766" s="260" t="s">
        <v>93</v>
      </c>
      <c r="AV766" s="13" t="s">
        <v>93</v>
      </c>
      <c r="AW766" s="13" t="s">
        <v>40</v>
      </c>
      <c r="AX766" s="13" t="s">
        <v>84</v>
      </c>
      <c r="AY766" s="260" t="s">
        <v>251</v>
      </c>
    </row>
    <row r="767" s="13" customFormat="1">
      <c r="A767" s="13"/>
      <c r="B767" s="249"/>
      <c r="C767" s="250"/>
      <c r="D767" s="251" t="s">
        <v>260</v>
      </c>
      <c r="E767" s="252" t="s">
        <v>1</v>
      </c>
      <c r="F767" s="253" t="s">
        <v>827</v>
      </c>
      <c r="G767" s="250"/>
      <c r="H767" s="254">
        <v>559.17600000000004</v>
      </c>
      <c r="I767" s="255"/>
      <c r="J767" s="250"/>
      <c r="K767" s="250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260</v>
      </c>
      <c r="AU767" s="260" t="s">
        <v>93</v>
      </c>
      <c r="AV767" s="13" t="s">
        <v>93</v>
      </c>
      <c r="AW767" s="13" t="s">
        <v>40</v>
      </c>
      <c r="AX767" s="13" t="s">
        <v>84</v>
      </c>
      <c r="AY767" s="260" t="s">
        <v>251</v>
      </c>
    </row>
    <row r="768" s="13" customFormat="1">
      <c r="A768" s="13"/>
      <c r="B768" s="249"/>
      <c r="C768" s="250"/>
      <c r="D768" s="251" t="s">
        <v>260</v>
      </c>
      <c r="E768" s="252" t="s">
        <v>1</v>
      </c>
      <c r="F768" s="253" t="s">
        <v>828</v>
      </c>
      <c r="G768" s="250"/>
      <c r="H768" s="254">
        <v>5.4800000000000004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260</v>
      </c>
      <c r="AU768" s="260" t="s">
        <v>93</v>
      </c>
      <c r="AV768" s="13" t="s">
        <v>93</v>
      </c>
      <c r="AW768" s="13" t="s">
        <v>40</v>
      </c>
      <c r="AX768" s="13" t="s">
        <v>84</v>
      </c>
      <c r="AY768" s="260" t="s">
        <v>251</v>
      </c>
    </row>
    <row r="769" s="13" customFormat="1">
      <c r="A769" s="13"/>
      <c r="B769" s="249"/>
      <c r="C769" s="250"/>
      <c r="D769" s="251" t="s">
        <v>260</v>
      </c>
      <c r="E769" s="252" t="s">
        <v>1</v>
      </c>
      <c r="F769" s="253" t="s">
        <v>637</v>
      </c>
      <c r="G769" s="250"/>
      <c r="H769" s="254">
        <v>19.428000000000001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260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251</v>
      </c>
    </row>
    <row r="770" s="13" customFormat="1">
      <c r="A770" s="13"/>
      <c r="B770" s="249"/>
      <c r="C770" s="250"/>
      <c r="D770" s="251" t="s">
        <v>260</v>
      </c>
      <c r="E770" s="252" t="s">
        <v>1</v>
      </c>
      <c r="F770" s="253" t="s">
        <v>829</v>
      </c>
      <c r="G770" s="250"/>
      <c r="H770" s="254">
        <v>152.83799999999999</v>
      </c>
      <c r="I770" s="255"/>
      <c r="J770" s="250"/>
      <c r="K770" s="250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260</v>
      </c>
      <c r="AU770" s="260" t="s">
        <v>93</v>
      </c>
      <c r="AV770" s="13" t="s">
        <v>93</v>
      </c>
      <c r="AW770" s="13" t="s">
        <v>40</v>
      </c>
      <c r="AX770" s="13" t="s">
        <v>84</v>
      </c>
      <c r="AY770" s="260" t="s">
        <v>251</v>
      </c>
    </row>
    <row r="771" s="16" customFormat="1">
      <c r="A771" s="16"/>
      <c r="B771" s="283"/>
      <c r="C771" s="284"/>
      <c r="D771" s="251" t="s">
        <v>260</v>
      </c>
      <c r="E771" s="285" t="s">
        <v>1</v>
      </c>
      <c r="F771" s="286" t="s">
        <v>329</v>
      </c>
      <c r="G771" s="284"/>
      <c r="H771" s="287">
        <v>1545.1900000000001</v>
      </c>
      <c r="I771" s="288"/>
      <c r="J771" s="284"/>
      <c r="K771" s="284"/>
      <c r="L771" s="289"/>
      <c r="M771" s="290"/>
      <c r="N771" s="291"/>
      <c r="O771" s="291"/>
      <c r="P771" s="291"/>
      <c r="Q771" s="291"/>
      <c r="R771" s="291"/>
      <c r="S771" s="291"/>
      <c r="T771" s="292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93" t="s">
        <v>260</v>
      </c>
      <c r="AU771" s="293" t="s">
        <v>93</v>
      </c>
      <c r="AV771" s="16" t="s">
        <v>273</v>
      </c>
      <c r="AW771" s="16" t="s">
        <v>40</v>
      </c>
      <c r="AX771" s="16" t="s">
        <v>84</v>
      </c>
      <c r="AY771" s="293" t="s">
        <v>251</v>
      </c>
    </row>
    <row r="772" s="15" customFormat="1">
      <c r="A772" s="15"/>
      <c r="B772" s="272"/>
      <c r="C772" s="273"/>
      <c r="D772" s="251" t="s">
        <v>260</v>
      </c>
      <c r="E772" s="274" t="s">
        <v>1</v>
      </c>
      <c r="F772" s="275" t="s">
        <v>505</v>
      </c>
      <c r="G772" s="273"/>
      <c r="H772" s="274" t="s">
        <v>1</v>
      </c>
      <c r="I772" s="276"/>
      <c r="J772" s="273"/>
      <c r="K772" s="273"/>
      <c r="L772" s="277"/>
      <c r="M772" s="278"/>
      <c r="N772" s="279"/>
      <c r="O772" s="279"/>
      <c r="P772" s="279"/>
      <c r="Q772" s="279"/>
      <c r="R772" s="279"/>
      <c r="S772" s="279"/>
      <c r="T772" s="280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1" t="s">
        <v>260</v>
      </c>
      <c r="AU772" s="281" t="s">
        <v>93</v>
      </c>
      <c r="AV772" s="15" t="s">
        <v>91</v>
      </c>
      <c r="AW772" s="15" t="s">
        <v>40</v>
      </c>
      <c r="AX772" s="15" t="s">
        <v>84</v>
      </c>
      <c r="AY772" s="281" t="s">
        <v>251</v>
      </c>
    </row>
    <row r="773" s="13" customFormat="1">
      <c r="A773" s="13"/>
      <c r="B773" s="249"/>
      <c r="C773" s="250"/>
      <c r="D773" s="251" t="s">
        <v>260</v>
      </c>
      <c r="E773" s="252" t="s">
        <v>1</v>
      </c>
      <c r="F773" s="253" t="s">
        <v>830</v>
      </c>
      <c r="G773" s="250"/>
      <c r="H773" s="254">
        <v>270.50099999999998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260</v>
      </c>
      <c r="AU773" s="260" t="s">
        <v>93</v>
      </c>
      <c r="AV773" s="13" t="s">
        <v>93</v>
      </c>
      <c r="AW773" s="13" t="s">
        <v>40</v>
      </c>
      <c r="AX773" s="13" t="s">
        <v>84</v>
      </c>
      <c r="AY773" s="260" t="s">
        <v>251</v>
      </c>
    </row>
    <row r="774" s="13" customFormat="1">
      <c r="A774" s="13"/>
      <c r="B774" s="249"/>
      <c r="C774" s="250"/>
      <c r="D774" s="251" t="s">
        <v>260</v>
      </c>
      <c r="E774" s="252" t="s">
        <v>1</v>
      </c>
      <c r="F774" s="253" t="s">
        <v>831</v>
      </c>
      <c r="G774" s="250"/>
      <c r="H774" s="254">
        <v>105.322</v>
      </c>
      <c r="I774" s="255"/>
      <c r="J774" s="250"/>
      <c r="K774" s="250"/>
      <c r="L774" s="256"/>
      <c r="M774" s="257"/>
      <c r="N774" s="258"/>
      <c r="O774" s="258"/>
      <c r="P774" s="258"/>
      <c r="Q774" s="258"/>
      <c r="R774" s="258"/>
      <c r="S774" s="258"/>
      <c r="T774" s="259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60" t="s">
        <v>260</v>
      </c>
      <c r="AU774" s="260" t="s">
        <v>93</v>
      </c>
      <c r="AV774" s="13" t="s">
        <v>93</v>
      </c>
      <c r="AW774" s="13" t="s">
        <v>40</v>
      </c>
      <c r="AX774" s="13" t="s">
        <v>84</v>
      </c>
      <c r="AY774" s="260" t="s">
        <v>251</v>
      </c>
    </row>
    <row r="775" s="13" customFormat="1">
      <c r="A775" s="13"/>
      <c r="B775" s="249"/>
      <c r="C775" s="250"/>
      <c r="D775" s="251" t="s">
        <v>260</v>
      </c>
      <c r="E775" s="252" t="s">
        <v>1</v>
      </c>
      <c r="F775" s="253" t="s">
        <v>832</v>
      </c>
      <c r="G775" s="250"/>
      <c r="H775" s="254">
        <v>907.649</v>
      </c>
      <c r="I775" s="255"/>
      <c r="J775" s="250"/>
      <c r="K775" s="250"/>
      <c r="L775" s="256"/>
      <c r="M775" s="257"/>
      <c r="N775" s="258"/>
      <c r="O775" s="258"/>
      <c r="P775" s="258"/>
      <c r="Q775" s="258"/>
      <c r="R775" s="258"/>
      <c r="S775" s="258"/>
      <c r="T775" s="25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0" t="s">
        <v>260</v>
      </c>
      <c r="AU775" s="260" t="s">
        <v>93</v>
      </c>
      <c r="AV775" s="13" t="s">
        <v>93</v>
      </c>
      <c r="AW775" s="13" t="s">
        <v>40</v>
      </c>
      <c r="AX775" s="13" t="s">
        <v>84</v>
      </c>
      <c r="AY775" s="260" t="s">
        <v>251</v>
      </c>
    </row>
    <row r="776" s="13" customFormat="1">
      <c r="A776" s="13"/>
      <c r="B776" s="249"/>
      <c r="C776" s="250"/>
      <c r="D776" s="251" t="s">
        <v>260</v>
      </c>
      <c r="E776" s="252" t="s">
        <v>1</v>
      </c>
      <c r="F776" s="253" t="s">
        <v>833</v>
      </c>
      <c r="G776" s="250"/>
      <c r="H776" s="254">
        <v>4.0839999999999996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260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251</v>
      </c>
    </row>
    <row r="777" s="16" customFormat="1">
      <c r="A777" s="16"/>
      <c r="B777" s="283"/>
      <c r="C777" s="284"/>
      <c r="D777" s="251" t="s">
        <v>260</v>
      </c>
      <c r="E777" s="285" t="s">
        <v>1</v>
      </c>
      <c r="F777" s="286" t="s">
        <v>329</v>
      </c>
      <c r="G777" s="284"/>
      <c r="H777" s="287">
        <v>1287.556</v>
      </c>
      <c r="I777" s="288"/>
      <c r="J777" s="284"/>
      <c r="K777" s="284"/>
      <c r="L777" s="289"/>
      <c r="M777" s="290"/>
      <c r="N777" s="291"/>
      <c r="O777" s="291"/>
      <c r="P777" s="291"/>
      <c r="Q777" s="291"/>
      <c r="R777" s="291"/>
      <c r="S777" s="291"/>
      <c r="T777" s="292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93" t="s">
        <v>260</v>
      </c>
      <c r="AU777" s="293" t="s">
        <v>93</v>
      </c>
      <c r="AV777" s="16" t="s">
        <v>273</v>
      </c>
      <c r="AW777" s="16" t="s">
        <v>40</v>
      </c>
      <c r="AX777" s="16" t="s">
        <v>84</v>
      </c>
      <c r="AY777" s="293" t="s">
        <v>251</v>
      </c>
    </row>
    <row r="778" s="15" customFormat="1">
      <c r="A778" s="15"/>
      <c r="B778" s="272"/>
      <c r="C778" s="273"/>
      <c r="D778" s="251" t="s">
        <v>260</v>
      </c>
      <c r="E778" s="274" t="s">
        <v>1</v>
      </c>
      <c r="F778" s="275" t="s">
        <v>511</v>
      </c>
      <c r="G778" s="273"/>
      <c r="H778" s="274" t="s">
        <v>1</v>
      </c>
      <c r="I778" s="276"/>
      <c r="J778" s="273"/>
      <c r="K778" s="273"/>
      <c r="L778" s="277"/>
      <c r="M778" s="278"/>
      <c r="N778" s="279"/>
      <c r="O778" s="279"/>
      <c r="P778" s="279"/>
      <c r="Q778" s="279"/>
      <c r="R778" s="279"/>
      <c r="S778" s="279"/>
      <c r="T778" s="280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1" t="s">
        <v>260</v>
      </c>
      <c r="AU778" s="281" t="s">
        <v>93</v>
      </c>
      <c r="AV778" s="15" t="s">
        <v>91</v>
      </c>
      <c r="AW778" s="15" t="s">
        <v>40</v>
      </c>
      <c r="AX778" s="15" t="s">
        <v>84</v>
      </c>
      <c r="AY778" s="281" t="s">
        <v>251</v>
      </c>
    </row>
    <row r="779" s="13" customFormat="1">
      <c r="A779" s="13"/>
      <c r="B779" s="249"/>
      <c r="C779" s="250"/>
      <c r="D779" s="251" t="s">
        <v>260</v>
      </c>
      <c r="E779" s="252" t="s">
        <v>1</v>
      </c>
      <c r="F779" s="253" t="s">
        <v>834</v>
      </c>
      <c r="G779" s="250"/>
      <c r="H779" s="254">
        <v>259.62700000000001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260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251</v>
      </c>
    </row>
    <row r="780" s="13" customFormat="1">
      <c r="A780" s="13"/>
      <c r="B780" s="249"/>
      <c r="C780" s="250"/>
      <c r="D780" s="251" t="s">
        <v>260</v>
      </c>
      <c r="E780" s="252" t="s">
        <v>1</v>
      </c>
      <c r="F780" s="253" t="s">
        <v>835</v>
      </c>
      <c r="G780" s="250"/>
      <c r="H780" s="254">
        <v>193.595</v>
      </c>
      <c r="I780" s="255"/>
      <c r="J780" s="250"/>
      <c r="K780" s="250"/>
      <c r="L780" s="256"/>
      <c r="M780" s="257"/>
      <c r="N780" s="258"/>
      <c r="O780" s="258"/>
      <c r="P780" s="258"/>
      <c r="Q780" s="258"/>
      <c r="R780" s="258"/>
      <c r="S780" s="258"/>
      <c r="T780" s="25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60" t="s">
        <v>260</v>
      </c>
      <c r="AU780" s="260" t="s">
        <v>93</v>
      </c>
      <c r="AV780" s="13" t="s">
        <v>93</v>
      </c>
      <c r="AW780" s="13" t="s">
        <v>40</v>
      </c>
      <c r="AX780" s="13" t="s">
        <v>84</v>
      </c>
      <c r="AY780" s="260" t="s">
        <v>251</v>
      </c>
    </row>
    <row r="781" s="13" customFormat="1">
      <c r="A781" s="13"/>
      <c r="B781" s="249"/>
      <c r="C781" s="250"/>
      <c r="D781" s="251" t="s">
        <v>260</v>
      </c>
      <c r="E781" s="252" t="s">
        <v>1</v>
      </c>
      <c r="F781" s="253" t="s">
        <v>836</v>
      </c>
      <c r="G781" s="250"/>
      <c r="H781" s="254">
        <v>875.47000000000003</v>
      </c>
      <c r="I781" s="255"/>
      <c r="J781" s="250"/>
      <c r="K781" s="250"/>
      <c r="L781" s="256"/>
      <c r="M781" s="257"/>
      <c r="N781" s="258"/>
      <c r="O781" s="258"/>
      <c r="P781" s="258"/>
      <c r="Q781" s="258"/>
      <c r="R781" s="258"/>
      <c r="S781" s="258"/>
      <c r="T781" s="25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60" t="s">
        <v>260</v>
      </c>
      <c r="AU781" s="260" t="s">
        <v>93</v>
      </c>
      <c r="AV781" s="13" t="s">
        <v>93</v>
      </c>
      <c r="AW781" s="13" t="s">
        <v>40</v>
      </c>
      <c r="AX781" s="13" t="s">
        <v>84</v>
      </c>
      <c r="AY781" s="260" t="s">
        <v>251</v>
      </c>
    </row>
    <row r="782" s="13" customFormat="1">
      <c r="A782" s="13"/>
      <c r="B782" s="249"/>
      <c r="C782" s="250"/>
      <c r="D782" s="251" t="s">
        <v>260</v>
      </c>
      <c r="E782" s="252" t="s">
        <v>1</v>
      </c>
      <c r="F782" s="253" t="s">
        <v>837</v>
      </c>
      <c r="G782" s="250"/>
      <c r="H782" s="254">
        <v>3.7000000000000002</v>
      </c>
      <c r="I782" s="255"/>
      <c r="J782" s="250"/>
      <c r="K782" s="250"/>
      <c r="L782" s="256"/>
      <c r="M782" s="257"/>
      <c r="N782" s="258"/>
      <c r="O782" s="258"/>
      <c r="P782" s="258"/>
      <c r="Q782" s="258"/>
      <c r="R782" s="258"/>
      <c r="S782" s="258"/>
      <c r="T782" s="25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0" t="s">
        <v>260</v>
      </c>
      <c r="AU782" s="260" t="s">
        <v>93</v>
      </c>
      <c r="AV782" s="13" t="s">
        <v>93</v>
      </c>
      <c r="AW782" s="13" t="s">
        <v>40</v>
      </c>
      <c r="AX782" s="13" t="s">
        <v>84</v>
      </c>
      <c r="AY782" s="260" t="s">
        <v>251</v>
      </c>
    </row>
    <row r="783" s="16" customFormat="1">
      <c r="A783" s="16"/>
      <c r="B783" s="283"/>
      <c r="C783" s="284"/>
      <c r="D783" s="251" t="s">
        <v>260</v>
      </c>
      <c r="E783" s="285" t="s">
        <v>1</v>
      </c>
      <c r="F783" s="286" t="s">
        <v>329</v>
      </c>
      <c r="G783" s="284"/>
      <c r="H783" s="287">
        <v>1332.3920000000001</v>
      </c>
      <c r="I783" s="288"/>
      <c r="J783" s="284"/>
      <c r="K783" s="284"/>
      <c r="L783" s="289"/>
      <c r="M783" s="290"/>
      <c r="N783" s="291"/>
      <c r="O783" s="291"/>
      <c r="P783" s="291"/>
      <c r="Q783" s="291"/>
      <c r="R783" s="291"/>
      <c r="S783" s="291"/>
      <c r="T783" s="292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93" t="s">
        <v>260</v>
      </c>
      <c r="AU783" s="293" t="s">
        <v>93</v>
      </c>
      <c r="AV783" s="16" t="s">
        <v>273</v>
      </c>
      <c r="AW783" s="16" t="s">
        <v>40</v>
      </c>
      <c r="AX783" s="16" t="s">
        <v>84</v>
      </c>
      <c r="AY783" s="293" t="s">
        <v>251</v>
      </c>
    </row>
    <row r="784" s="15" customFormat="1">
      <c r="A784" s="15"/>
      <c r="B784" s="272"/>
      <c r="C784" s="273"/>
      <c r="D784" s="251" t="s">
        <v>260</v>
      </c>
      <c r="E784" s="274" t="s">
        <v>1</v>
      </c>
      <c r="F784" s="275" t="s">
        <v>517</v>
      </c>
      <c r="G784" s="273"/>
      <c r="H784" s="274" t="s">
        <v>1</v>
      </c>
      <c r="I784" s="276"/>
      <c r="J784" s="273"/>
      <c r="K784" s="273"/>
      <c r="L784" s="277"/>
      <c r="M784" s="278"/>
      <c r="N784" s="279"/>
      <c r="O784" s="279"/>
      <c r="P784" s="279"/>
      <c r="Q784" s="279"/>
      <c r="R784" s="279"/>
      <c r="S784" s="279"/>
      <c r="T784" s="280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81" t="s">
        <v>260</v>
      </c>
      <c r="AU784" s="281" t="s">
        <v>93</v>
      </c>
      <c r="AV784" s="15" t="s">
        <v>91</v>
      </c>
      <c r="AW784" s="15" t="s">
        <v>40</v>
      </c>
      <c r="AX784" s="15" t="s">
        <v>84</v>
      </c>
      <c r="AY784" s="281" t="s">
        <v>251</v>
      </c>
    </row>
    <row r="785" s="13" customFormat="1">
      <c r="A785" s="13"/>
      <c r="B785" s="249"/>
      <c r="C785" s="250"/>
      <c r="D785" s="251" t="s">
        <v>260</v>
      </c>
      <c r="E785" s="252" t="s">
        <v>1</v>
      </c>
      <c r="F785" s="253" t="s">
        <v>834</v>
      </c>
      <c r="G785" s="250"/>
      <c r="H785" s="254">
        <v>259.62700000000001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260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251</v>
      </c>
    </row>
    <row r="786" s="13" customFormat="1">
      <c r="A786" s="13"/>
      <c r="B786" s="249"/>
      <c r="C786" s="250"/>
      <c r="D786" s="251" t="s">
        <v>260</v>
      </c>
      <c r="E786" s="252" t="s">
        <v>1</v>
      </c>
      <c r="F786" s="253" t="s">
        <v>838</v>
      </c>
      <c r="G786" s="250"/>
      <c r="H786" s="254">
        <v>76.423000000000002</v>
      </c>
      <c r="I786" s="255"/>
      <c r="J786" s="250"/>
      <c r="K786" s="250"/>
      <c r="L786" s="256"/>
      <c r="M786" s="257"/>
      <c r="N786" s="258"/>
      <c r="O786" s="258"/>
      <c r="P786" s="258"/>
      <c r="Q786" s="258"/>
      <c r="R786" s="258"/>
      <c r="S786" s="258"/>
      <c r="T786" s="25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0" t="s">
        <v>260</v>
      </c>
      <c r="AU786" s="260" t="s">
        <v>93</v>
      </c>
      <c r="AV786" s="13" t="s">
        <v>93</v>
      </c>
      <c r="AW786" s="13" t="s">
        <v>40</v>
      </c>
      <c r="AX786" s="13" t="s">
        <v>84</v>
      </c>
      <c r="AY786" s="260" t="s">
        <v>251</v>
      </c>
    </row>
    <row r="787" s="13" customFormat="1">
      <c r="A787" s="13"/>
      <c r="B787" s="249"/>
      <c r="C787" s="250"/>
      <c r="D787" s="251" t="s">
        <v>260</v>
      </c>
      <c r="E787" s="252" t="s">
        <v>1</v>
      </c>
      <c r="F787" s="253" t="s">
        <v>839</v>
      </c>
      <c r="G787" s="250"/>
      <c r="H787" s="254">
        <v>437.73500000000001</v>
      </c>
      <c r="I787" s="255"/>
      <c r="J787" s="250"/>
      <c r="K787" s="250"/>
      <c r="L787" s="256"/>
      <c r="M787" s="257"/>
      <c r="N787" s="258"/>
      <c r="O787" s="258"/>
      <c r="P787" s="258"/>
      <c r="Q787" s="258"/>
      <c r="R787" s="258"/>
      <c r="S787" s="258"/>
      <c r="T787" s="25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0" t="s">
        <v>260</v>
      </c>
      <c r="AU787" s="260" t="s">
        <v>93</v>
      </c>
      <c r="AV787" s="13" t="s">
        <v>93</v>
      </c>
      <c r="AW787" s="13" t="s">
        <v>40</v>
      </c>
      <c r="AX787" s="13" t="s">
        <v>84</v>
      </c>
      <c r="AY787" s="260" t="s">
        <v>251</v>
      </c>
    </row>
    <row r="788" s="13" customFormat="1">
      <c r="A788" s="13"/>
      <c r="B788" s="249"/>
      <c r="C788" s="250"/>
      <c r="D788" s="251" t="s">
        <v>260</v>
      </c>
      <c r="E788" s="252" t="s">
        <v>1</v>
      </c>
      <c r="F788" s="253" t="s">
        <v>837</v>
      </c>
      <c r="G788" s="250"/>
      <c r="H788" s="254">
        <v>3.7000000000000002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260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251</v>
      </c>
    </row>
    <row r="789" s="16" customFormat="1">
      <c r="A789" s="16"/>
      <c r="B789" s="283"/>
      <c r="C789" s="284"/>
      <c r="D789" s="251" t="s">
        <v>260</v>
      </c>
      <c r="E789" s="285" t="s">
        <v>1</v>
      </c>
      <c r="F789" s="286" t="s">
        <v>329</v>
      </c>
      <c r="G789" s="284"/>
      <c r="H789" s="287">
        <v>777.48500000000001</v>
      </c>
      <c r="I789" s="288"/>
      <c r="J789" s="284"/>
      <c r="K789" s="284"/>
      <c r="L789" s="289"/>
      <c r="M789" s="290"/>
      <c r="N789" s="291"/>
      <c r="O789" s="291"/>
      <c r="P789" s="291"/>
      <c r="Q789" s="291"/>
      <c r="R789" s="291"/>
      <c r="S789" s="291"/>
      <c r="T789" s="292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T789" s="293" t="s">
        <v>260</v>
      </c>
      <c r="AU789" s="293" t="s">
        <v>93</v>
      </c>
      <c r="AV789" s="16" t="s">
        <v>273</v>
      </c>
      <c r="AW789" s="16" t="s">
        <v>40</v>
      </c>
      <c r="AX789" s="16" t="s">
        <v>84</v>
      </c>
      <c r="AY789" s="293" t="s">
        <v>251</v>
      </c>
    </row>
    <row r="790" s="15" customFormat="1">
      <c r="A790" s="15"/>
      <c r="B790" s="272"/>
      <c r="C790" s="273"/>
      <c r="D790" s="251" t="s">
        <v>260</v>
      </c>
      <c r="E790" s="274" t="s">
        <v>1</v>
      </c>
      <c r="F790" s="275" t="s">
        <v>519</v>
      </c>
      <c r="G790" s="273"/>
      <c r="H790" s="274" t="s">
        <v>1</v>
      </c>
      <c r="I790" s="276"/>
      <c r="J790" s="273"/>
      <c r="K790" s="273"/>
      <c r="L790" s="277"/>
      <c r="M790" s="278"/>
      <c r="N790" s="279"/>
      <c r="O790" s="279"/>
      <c r="P790" s="279"/>
      <c r="Q790" s="279"/>
      <c r="R790" s="279"/>
      <c r="S790" s="279"/>
      <c r="T790" s="28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81" t="s">
        <v>260</v>
      </c>
      <c r="AU790" s="281" t="s">
        <v>93</v>
      </c>
      <c r="AV790" s="15" t="s">
        <v>91</v>
      </c>
      <c r="AW790" s="15" t="s">
        <v>40</v>
      </c>
      <c r="AX790" s="15" t="s">
        <v>84</v>
      </c>
      <c r="AY790" s="281" t="s">
        <v>251</v>
      </c>
    </row>
    <row r="791" s="13" customFormat="1">
      <c r="A791" s="13"/>
      <c r="B791" s="249"/>
      <c r="C791" s="250"/>
      <c r="D791" s="251" t="s">
        <v>260</v>
      </c>
      <c r="E791" s="252" t="s">
        <v>1</v>
      </c>
      <c r="F791" s="253" t="s">
        <v>834</v>
      </c>
      <c r="G791" s="250"/>
      <c r="H791" s="254">
        <v>259.62700000000001</v>
      </c>
      <c r="I791" s="255"/>
      <c r="J791" s="250"/>
      <c r="K791" s="250"/>
      <c r="L791" s="256"/>
      <c r="M791" s="257"/>
      <c r="N791" s="258"/>
      <c r="O791" s="258"/>
      <c r="P791" s="258"/>
      <c r="Q791" s="258"/>
      <c r="R791" s="258"/>
      <c r="S791" s="258"/>
      <c r="T791" s="25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0" t="s">
        <v>260</v>
      </c>
      <c r="AU791" s="260" t="s">
        <v>93</v>
      </c>
      <c r="AV791" s="13" t="s">
        <v>93</v>
      </c>
      <c r="AW791" s="13" t="s">
        <v>40</v>
      </c>
      <c r="AX791" s="13" t="s">
        <v>84</v>
      </c>
      <c r="AY791" s="260" t="s">
        <v>251</v>
      </c>
    </row>
    <row r="792" s="13" customFormat="1">
      <c r="A792" s="13"/>
      <c r="B792" s="249"/>
      <c r="C792" s="250"/>
      <c r="D792" s="251" t="s">
        <v>260</v>
      </c>
      <c r="E792" s="252" t="s">
        <v>1</v>
      </c>
      <c r="F792" s="253" t="s">
        <v>840</v>
      </c>
      <c r="G792" s="250"/>
      <c r="H792" s="254">
        <v>97.173000000000002</v>
      </c>
      <c r="I792" s="255"/>
      <c r="J792" s="250"/>
      <c r="K792" s="250"/>
      <c r="L792" s="256"/>
      <c r="M792" s="257"/>
      <c r="N792" s="258"/>
      <c r="O792" s="258"/>
      <c r="P792" s="258"/>
      <c r="Q792" s="258"/>
      <c r="R792" s="258"/>
      <c r="S792" s="258"/>
      <c r="T792" s="259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0" t="s">
        <v>260</v>
      </c>
      <c r="AU792" s="260" t="s">
        <v>93</v>
      </c>
      <c r="AV792" s="13" t="s">
        <v>93</v>
      </c>
      <c r="AW792" s="13" t="s">
        <v>40</v>
      </c>
      <c r="AX792" s="13" t="s">
        <v>84</v>
      </c>
      <c r="AY792" s="260" t="s">
        <v>251</v>
      </c>
    </row>
    <row r="793" s="13" customFormat="1">
      <c r="A793" s="13"/>
      <c r="B793" s="249"/>
      <c r="C793" s="250"/>
      <c r="D793" s="251" t="s">
        <v>260</v>
      </c>
      <c r="E793" s="252" t="s">
        <v>1</v>
      </c>
      <c r="F793" s="253" t="s">
        <v>836</v>
      </c>
      <c r="G793" s="250"/>
      <c r="H793" s="254">
        <v>875.47000000000003</v>
      </c>
      <c r="I793" s="255"/>
      <c r="J793" s="250"/>
      <c r="K793" s="250"/>
      <c r="L793" s="256"/>
      <c r="M793" s="257"/>
      <c r="N793" s="258"/>
      <c r="O793" s="258"/>
      <c r="P793" s="258"/>
      <c r="Q793" s="258"/>
      <c r="R793" s="258"/>
      <c r="S793" s="258"/>
      <c r="T793" s="25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0" t="s">
        <v>260</v>
      </c>
      <c r="AU793" s="260" t="s">
        <v>93</v>
      </c>
      <c r="AV793" s="13" t="s">
        <v>93</v>
      </c>
      <c r="AW793" s="13" t="s">
        <v>40</v>
      </c>
      <c r="AX793" s="13" t="s">
        <v>84</v>
      </c>
      <c r="AY793" s="260" t="s">
        <v>251</v>
      </c>
    </row>
    <row r="794" s="13" customFormat="1">
      <c r="A794" s="13"/>
      <c r="B794" s="249"/>
      <c r="C794" s="250"/>
      <c r="D794" s="251" t="s">
        <v>260</v>
      </c>
      <c r="E794" s="252" t="s">
        <v>1</v>
      </c>
      <c r="F794" s="253" t="s">
        <v>837</v>
      </c>
      <c r="G794" s="250"/>
      <c r="H794" s="254">
        <v>3.7000000000000002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260</v>
      </c>
      <c r="AU794" s="260" t="s">
        <v>93</v>
      </c>
      <c r="AV794" s="13" t="s">
        <v>93</v>
      </c>
      <c r="AW794" s="13" t="s">
        <v>40</v>
      </c>
      <c r="AX794" s="13" t="s">
        <v>84</v>
      </c>
      <c r="AY794" s="260" t="s">
        <v>251</v>
      </c>
    </row>
    <row r="795" s="16" customFormat="1">
      <c r="A795" s="16"/>
      <c r="B795" s="283"/>
      <c r="C795" s="284"/>
      <c r="D795" s="251" t="s">
        <v>260</v>
      </c>
      <c r="E795" s="285" t="s">
        <v>1</v>
      </c>
      <c r="F795" s="286" t="s">
        <v>329</v>
      </c>
      <c r="G795" s="284"/>
      <c r="H795" s="287">
        <v>1235.97</v>
      </c>
      <c r="I795" s="288"/>
      <c r="J795" s="284"/>
      <c r="K795" s="284"/>
      <c r="L795" s="289"/>
      <c r="M795" s="290"/>
      <c r="N795" s="291"/>
      <c r="O795" s="291"/>
      <c r="P795" s="291"/>
      <c r="Q795" s="291"/>
      <c r="R795" s="291"/>
      <c r="S795" s="291"/>
      <c r="T795" s="292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93" t="s">
        <v>260</v>
      </c>
      <c r="AU795" s="293" t="s">
        <v>93</v>
      </c>
      <c r="AV795" s="16" t="s">
        <v>273</v>
      </c>
      <c r="AW795" s="16" t="s">
        <v>40</v>
      </c>
      <c r="AX795" s="16" t="s">
        <v>84</v>
      </c>
      <c r="AY795" s="293" t="s">
        <v>251</v>
      </c>
    </row>
    <row r="796" s="15" customFormat="1">
      <c r="A796" s="15"/>
      <c r="B796" s="272"/>
      <c r="C796" s="273"/>
      <c r="D796" s="251" t="s">
        <v>260</v>
      </c>
      <c r="E796" s="274" t="s">
        <v>1</v>
      </c>
      <c r="F796" s="275" t="s">
        <v>520</v>
      </c>
      <c r="G796" s="273"/>
      <c r="H796" s="274" t="s">
        <v>1</v>
      </c>
      <c r="I796" s="276"/>
      <c r="J796" s="273"/>
      <c r="K796" s="273"/>
      <c r="L796" s="277"/>
      <c r="M796" s="278"/>
      <c r="N796" s="279"/>
      <c r="O796" s="279"/>
      <c r="P796" s="279"/>
      <c r="Q796" s="279"/>
      <c r="R796" s="279"/>
      <c r="S796" s="279"/>
      <c r="T796" s="280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81" t="s">
        <v>260</v>
      </c>
      <c r="AU796" s="281" t="s">
        <v>93</v>
      </c>
      <c r="AV796" s="15" t="s">
        <v>91</v>
      </c>
      <c r="AW796" s="15" t="s">
        <v>40</v>
      </c>
      <c r="AX796" s="15" t="s">
        <v>84</v>
      </c>
      <c r="AY796" s="281" t="s">
        <v>251</v>
      </c>
    </row>
    <row r="797" s="13" customFormat="1">
      <c r="A797" s="13"/>
      <c r="B797" s="249"/>
      <c r="C797" s="250"/>
      <c r="D797" s="251" t="s">
        <v>260</v>
      </c>
      <c r="E797" s="252" t="s">
        <v>1</v>
      </c>
      <c r="F797" s="253" t="s">
        <v>834</v>
      </c>
      <c r="G797" s="250"/>
      <c r="H797" s="254">
        <v>259.62700000000001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260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251</v>
      </c>
    </row>
    <row r="798" s="13" customFormat="1">
      <c r="A798" s="13"/>
      <c r="B798" s="249"/>
      <c r="C798" s="250"/>
      <c r="D798" s="251" t="s">
        <v>260</v>
      </c>
      <c r="E798" s="252" t="s">
        <v>1</v>
      </c>
      <c r="F798" s="253" t="s">
        <v>840</v>
      </c>
      <c r="G798" s="250"/>
      <c r="H798" s="254">
        <v>97.173000000000002</v>
      </c>
      <c r="I798" s="255"/>
      <c r="J798" s="250"/>
      <c r="K798" s="250"/>
      <c r="L798" s="256"/>
      <c r="M798" s="257"/>
      <c r="N798" s="258"/>
      <c r="O798" s="258"/>
      <c r="P798" s="258"/>
      <c r="Q798" s="258"/>
      <c r="R798" s="258"/>
      <c r="S798" s="258"/>
      <c r="T798" s="259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60" t="s">
        <v>260</v>
      </c>
      <c r="AU798" s="260" t="s">
        <v>93</v>
      </c>
      <c r="AV798" s="13" t="s">
        <v>93</v>
      </c>
      <c r="AW798" s="13" t="s">
        <v>40</v>
      </c>
      <c r="AX798" s="13" t="s">
        <v>84</v>
      </c>
      <c r="AY798" s="260" t="s">
        <v>251</v>
      </c>
    </row>
    <row r="799" s="13" customFormat="1">
      <c r="A799" s="13"/>
      <c r="B799" s="249"/>
      <c r="C799" s="250"/>
      <c r="D799" s="251" t="s">
        <v>260</v>
      </c>
      <c r="E799" s="252" t="s">
        <v>1</v>
      </c>
      <c r="F799" s="253" t="s">
        <v>836</v>
      </c>
      <c r="G799" s="250"/>
      <c r="H799" s="254">
        <v>875.47000000000003</v>
      </c>
      <c r="I799" s="255"/>
      <c r="J799" s="250"/>
      <c r="K799" s="250"/>
      <c r="L799" s="256"/>
      <c r="M799" s="257"/>
      <c r="N799" s="258"/>
      <c r="O799" s="258"/>
      <c r="P799" s="258"/>
      <c r="Q799" s="258"/>
      <c r="R799" s="258"/>
      <c r="S799" s="258"/>
      <c r="T799" s="259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0" t="s">
        <v>260</v>
      </c>
      <c r="AU799" s="260" t="s">
        <v>93</v>
      </c>
      <c r="AV799" s="13" t="s">
        <v>93</v>
      </c>
      <c r="AW799" s="13" t="s">
        <v>40</v>
      </c>
      <c r="AX799" s="13" t="s">
        <v>84</v>
      </c>
      <c r="AY799" s="260" t="s">
        <v>251</v>
      </c>
    </row>
    <row r="800" s="13" customFormat="1">
      <c r="A800" s="13"/>
      <c r="B800" s="249"/>
      <c r="C800" s="250"/>
      <c r="D800" s="251" t="s">
        <v>260</v>
      </c>
      <c r="E800" s="252" t="s">
        <v>1</v>
      </c>
      <c r="F800" s="253" t="s">
        <v>837</v>
      </c>
      <c r="G800" s="250"/>
      <c r="H800" s="254">
        <v>3.7000000000000002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260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251</v>
      </c>
    </row>
    <row r="801" s="16" customFormat="1">
      <c r="A801" s="16"/>
      <c r="B801" s="283"/>
      <c r="C801" s="284"/>
      <c r="D801" s="251" t="s">
        <v>260</v>
      </c>
      <c r="E801" s="285" t="s">
        <v>1</v>
      </c>
      <c r="F801" s="286" t="s">
        <v>329</v>
      </c>
      <c r="G801" s="284"/>
      <c r="H801" s="287">
        <v>1235.97</v>
      </c>
      <c r="I801" s="288"/>
      <c r="J801" s="284"/>
      <c r="K801" s="284"/>
      <c r="L801" s="289"/>
      <c r="M801" s="290"/>
      <c r="N801" s="291"/>
      <c r="O801" s="291"/>
      <c r="P801" s="291"/>
      <c r="Q801" s="291"/>
      <c r="R801" s="291"/>
      <c r="S801" s="291"/>
      <c r="T801" s="292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293" t="s">
        <v>260</v>
      </c>
      <c r="AU801" s="293" t="s">
        <v>93</v>
      </c>
      <c r="AV801" s="16" t="s">
        <v>273</v>
      </c>
      <c r="AW801" s="16" t="s">
        <v>40</v>
      </c>
      <c r="AX801" s="16" t="s">
        <v>84</v>
      </c>
      <c r="AY801" s="293" t="s">
        <v>251</v>
      </c>
    </row>
    <row r="802" s="13" customFormat="1">
      <c r="A802" s="13"/>
      <c r="B802" s="249"/>
      <c r="C802" s="250"/>
      <c r="D802" s="251" t="s">
        <v>260</v>
      </c>
      <c r="E802" s="252" t="s">
        <v>1</v>
      </c>
      <c r="F802" s="253" t="s">
        <v>841</v>
      </c>
      <c r="G802" s="250"/>
      <c r="H802" s="254">
        <v>96.876000000000005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260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251</v>
      </c>
    </row>
    <row r="803" s="14" customFormat="1">
      <c r="A803" s="14"/>
      <c r="B803" s="261"/>
      <c r="C803" s="262"/>
      <c r="D803" s="251" t="s">
        <v>260</v>
      </c>
      <c r="E803" s="263" t="s">
        <v>1</v>
      </c>
      <c r="F803" s="264" t="s">
        <v>262</v>
      </c>
      <c r="G803" s="262"/>
      <c r="H803" s="265">
        <v>7511.4390000000003</v>
      </c>
      <c r="I803" s="266"/>
      <c r="J803" s="262"/>
      <c r="K803" s="262"/>
      <c r="L803" s="267"/>
      <c r="M803" s="268"/>
      <c r="N803" s="269"/>
      <c r="O803" s="269"/>
      <c r="P803" s="269"/>
      <c r="Q803" s="269"/>
      <c r="R803" s="269"/>
      <c r="S803" s="269"/>
      <c r="T803" s="27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1" t="s">
        <v>260</v>
      </c>
      <c r="AU803" s="271" t="s">
        <v>93</v>
      </c>
      <c r="AV803" s="14" t="s">
        <v>257</v>
      </c>
      <c r="AW803" s="14" t="s">
        <v>40</v>
      </c>
      <c r="AX803" s="14" t="s">
        <v>91</v>
      </c>
      <c r="AY803" s="271" t="s">
        <v>251</v>
      </c>
    </row>
    <row r="804" s="2" customFormat="1" ht="16.5" customHeight="1">
      <c r="A804" s="41"/>
      <c r="B804" s="42"/>
      <c r="C804" s="230" t="s">
        <v>842</v>
      </c>
      <c r="D804" s="230" t="s">
        <v>253</v>
      </c>
      <c r="E804" s="231" t="s">
        <v>843</v>
      </c>
      <c r="F804" s="232" t="s">
        <v>844</v>
      </c>
      <c r="G804" s="233" t="s">
        <v>389</v>
      </c>
      <c r="H804" s="234">
        <v>7511.4390000000003</v>
      </c>
      <c r="I804" s="235"/>
      <c r="J804" s="236">
        <f>ROUND(I804*H804,2)</f>
        <v>0</v>
      </c>
      <c r="K804" s="237"/>
      <c r="L804" s="47"/>
      <c r="M804" s="238" t="s">
        <v>1</v>
      </c>
      <c r="N804" s="239" t="s">
        <v>49</v>
      </c>
      <c r="O804" s="94"/>
      <c r="P804" s="240">
        <f>O804*H804</f>
        <v>0</v>
      </c>
      <c r="Q804" s="240">
        <v>0.0039053999999999998</v>
      </c>
      <c r="R804" s="240">
        <f>Q804*H804</f>
        <v>29.335173870599998</v>
      </c>
      <c r="S804" s="240">
        <v>0</v>
      </c>
      <c r="T804" s="241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42" t="s">
        <v>257</v>
      </c>
      <c r="AT804" s="242" t="s">
        <v>253</v>
      </c>
      <c r="AU804" s="242" t="s">
        <v>93</v>
      </c>
      <c r="AY804" s="19" t="s">
        <v>251</v>
      </c>
      <c r="BE804" s="243">
        <f>IF(N804="základní",J804,0)</f>
        <v>0</v>
      </c>
      <c r="BF804" s="243">
        <f>IF(N804="snížená",J804,0)</f>
        <v>0</v>
      </c>
      <c r="BG804" s="243">
        <f>IF(N804="zákl. přenesená",J804,0)</f>
        <v>0</v>
      </c>
      <c r="BH804" s="243">
        <f>IF(N804="sníž. přenesená",J804,0)</f>
        <v>0</v>
      </c>
      <c r="BI804" s="243">
        <f>IF(N804="nulová",J804,0)</f>
        <v>0</v>
      </c>
      <c r="BJ804" s="19" t="s">
        <v>91</v>
      </c>
      <c r="BK804" s="243">
        <f>ROUND(I804*H804,2)</f>
        <v>0</v>
      </c>
      <c r="BL804" s="19" t="s">
        <v>257</v>
      </c>
      <c r="BM804" s="242" t="s">
        <v>845</v>
      </c>
    </row>
    <row r="805" s="2" customFormat="1">
      <c r="A805" s="41"/>
      <c r="B805" s="42"/>
      <c r="C805" s="43"/>
      <c r="D805" s="244" t="s">
        <v>258</v>
      </c>
      <c r="E805" s="43"/>
      <c r="F805" s="245" t="s">
        <v>846</v>
      </c>
      <c r="G805" s="43"/>
      <c r="H805" s="43"/>
      <c r="I805" s="246"/>
      <c r="J805" s="43"/>
      <c r="K805" s="43"/>
      <c r="L805" s="47"/>
      <c r="M805" s="247"/>
      <c r="N805" s="248"/>
      <c r="O805" s="94"/>
      <c r="P805" s="94"/>
      <c r="Q805" s="94"/>
      <c r="R805" s="94"/>
      <c r="S805" s="94"/>
      <c r="T805" s="95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19" t="s">
        <v>258</v>
      </c>
      <c r="AU805" s="19" t="s">
        <v>93</v>
      </c>
    </row>
    <row r="806" s="2" customFormat="1" ht="24.15" customHeight="1">
      <c r="A806" s="41"/>
      <c r="B806" s="42"/>
      <c r="C806" s="230" t="s">
        <v>572</v>
      </c>
      <c r="D806" s="230" t="s">
        <v>253</v>
      </c>
      <c r="E806" s="231" t="s">
        <v>847</v>
      </c>
      <c r="F806" s="232" t="s">
        <v>848</v>
      </c>
      <c r="G806" s="233" t="s">
        <v>389</v>
      </c>
      <c r="H806" s="234">
        <v>170.78299999999999</v>
      </c>
      <c r="I806" s="235"/>
      <c r="J806" s="236">
        <f>ROUND(I806*H806,2)</f>
        <v>0</v>
      </c>
      <c r="K806" s="237"/>
      <c r="L806" s="47"/>
      <c r="M806" s="238" t="s">
        <v>1</v>
      </c>
      <c r="N806" s="239" t="s">
        <v>49</v>
      </c>
      <c r="O806" s="94"/>
      <c r="P806" s="240">
        <f>O806*H806</f>
        <v>0</v>
      </c>
      <c r="Q806" s="240">
        <v>0.0064999999999999997</v>
      </c>
      <c r="R806" s="240">
        <f>Q806*H806</f>
        <v>1.1100895</v>
      </c>
      <c r="S806" s="240">
        <v>0</v>
      </c>
      <c r="T806" s="241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42" t="s">
        <v>257</v>
      </c>
      <c r="AT806" s="242" t="s">
        <v>253</v>
      </c>
      <c r="AU806" s="242" t="s">
        <v>93</v>
      </c>
      <c r="AY806" s="19" t="s">
        <v>251</v>
      </c>
      <c r="BE806" s="243">
        <f>IF(N806="základní",J806,0)</f>
        <v>0</v>
      </c>
      <c r="BF806" s="243">
        <f>IF(N806="snížená",J806,0)</f>
        <v>0</v>
      </c>
      <c r="BG806" s="243">
        <f>IF(N806="zákl. přenesená",J806,0)</f>
        <v>0</v>
      </c>
      <c r="BH806" s="243">
        <f>IF(N806="sníž. přenesená",J806,0)</f>
        <v>0</v>
      </c>
      <c r="BI806" s="243">
        <f>IF(N806="nulová",J806,0)</f>
        <v>0</v>
      </c>
      <c r="BJ806" s="19" t="s">
        <v>91</v>
      </c>
      <c r="BK806" s="243">
        <f>ROUND(I806*H806,2)</f>
        <v>0</v>
      </c>
      <c r="BL806" s="19" t="s">
        <v>257</v>
      </c>
      <c r="BM806" s="242" t="s">
        <v>849</v>
      </c>
    </row>
    <row r="807" s="2" customFormat="1">
      <c r="A807" s="41"/>
      <c r="B807" s="42"/>
      <c r="C807" s="43"/>
      <c r="D807" s="244" t="s">
        <v>258</v>
      </c>
      <c r="E807" s="43"/>
      <c r="F807" s="245" t="s">
        <v>850</v>
      </c>
      <c r="G807" s="43"/>
      <c r="H807" s="43"/>
      <c r="I807" s="246"/>
      <c r="J807" s="43"/>
      <c r="K807" s="43"/>
      <c r="L807" s="47"/>
      <c r="M807" s="247"/>
      <c r="N807" s="248"/>
      <c r="O807" s="94"/>
      <c r="P807" s="94"/>
      <c r="Q807" s="94"/>
      <c r="R807" s="94"/>
      <c r="S807" s="94"/>
      <c r="T807" s="95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19" t="s">
        <v>258</v>
      </c>
      <c r="AU807" s="19" t="s">
        <v>93</v>
      </c>
    </row>
    <row r="808" s="15" customFormat="1">
      <c r="A808" s="15"/>
      <c r="B808" s="272"/>
      <c r="C808" s="273"/>
      <c r="D808" s="251" t="s">
        <v>260</v>
      </c>
      <c r="E808" s="274" t="s">
        <v>1</v>
      </c>
      <c r="F808" s="275" t="s">
        <v>499</v>
      </c>
      <c r="G808" s="273"/>
      <c r="H808" s="274" t="s">
        <v>1</v>
      </c>
      <c r="I808" s="276"/>
      <c r="J808" s="273"/>
      <c r="K808" s="273"/>
      <c r="L808" s="277"/>
      <c r="M808" s="278"/>
      <c r="N808" s="279"/>
      <c r="O808" s="279"/>
      <c r="P808" s="279"/>
      <c r="Q808" s="279"/>
      <c r="R808" s="279"/>
      <c r="S808" s="279"/>
      <c r="T808" s="280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81" t="s">
        <v>260</v>
      </c>
      <c r="AU808" s="281" t="s">
        <v>93</v>
      </c>
      <c r="AV808" s="15" t="s">
        <v>91</v>
      </c>
      <c r="AW808" s="15" t="s">
        <v>40</v>
      </c>
      <c r="AX808" s="15" t="s">
        <v>84</v>
      </c>
      <c r="AY808" s="281" t="s">
        <v>251</v>
      </c>
    </row>
    <row r="809" s="13" customFormat="1">
      <c r="A809" s="13"/>
      <c r="B809" s="249"/>
      <c r="C809" s="250"/>
      <c r="D809" s="251" t="s">
        <v>260</v>
      </c>
      <c r="E809" s="252" t="s">
        <v>1</v>
      </c>
      <c r="F809" s="253" t="s">
        <v>586</v>
      </c>
      <c r="G809" s="250"/>
      <c r="H809" s="254">
        <v>22.308</v>
      </c>
      <c r="I809" s="255"/>
      <c r="J809" s="250"/>
      <c r="K809" s="250"/>
      <c r="L809" s="256"/>
      <c r="M809" s="257"/>
      <c r="N809" s="258"/>
      <c r="O809" s="258"/>
      <c r="P809" s="258"/>
      <c r="Q809" s="258"/>
      <c r="R809" s="258"/>
      <c r="S809" s="258"/>
      <c r="T809" s="25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60" t="s">
        <v>260</v>
      </c>
      <c r="AU809" s="260" t="s">
        <v>93</v>
      </c>
      <c r="AV809" s="13" t="s">
        <v>93</v>
      </c>
      <c r="AW809" s="13" t="s">
        <v>40</v>
      </c>
      <c r="AX809" s="13" t="s">
        <v>84</v>
      </c>
      <c r="AY809" s="260" t="s">
        <v>251</v>
      </c>
    </row>
    <row r="810" s="13" customFormat="1">
      <c r="A810" s="13"/>
      <c r="B810" s="249"/>
      <c r="C810" s="250"/>
      <c r="D810" s="251" t="s">
        <v>260</v>
      </c>
      <c r="E810" s="252" t="s">
        <v>1</v>
      </c>
      <c r="F810" s="253" t="s">
        <v>851</v>
      </c>
      <c r="G810" s="250"/>
      <c r="H810" s="254">
        <v>17.068000000000001</v>
      </c>
      <c r="I810" s="255"/>
      <c r="J810" s="250"/>
      <c r="K810" s="250"/>
      <c r="L810" s="256"/>
      <c r="M810" s="257"/>
      <c r="N810" s="258"/>
      <c r="O810" s="258"/>
      <c r="P810" s="258"/>
      <c r="Q810" s="258"/>
      <c r="R810" s="258"/>
      <c r="S810" s="258"/>
      <c r="T810" s="25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60" t="s">
        <v>260</v>
      </c>
      <c r="AU810" s="260" t="s">
        <v>93</v>
      </c>
      <c r="AV810" s="13" t="s">
        <v>93</v>
      </c>
      <c r="AW810" s="13" t="s">
        <v>40</v>
      </c>
      <c r="AX810" s="13" t="s">
        <v>84</v>
      </c>
      <c r="AY810" s="260" t="s">
        <v>251</v>
      </c>
    </row>
    <row r="811" s="15" customFormat="1">
      <c r="A811" s="15"/>
      <c r="B811" s="272"/>
      <c r="C811" s="273"/>
      <c r="D811" s="251" t="s">
        <v>260</v>
      </c>
      <c r="E811" s="274" t="s">
        <v>1</v>
      </c>
      <c r="F811" s="275" t="s">
        <v>505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260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251</v>
      </c>
    </row>
    <row r="812" s="13" customFormat="1">
      <c r="A812" s="13"/>
      <c r="B812" s="249"/>
      <c r="C812" s="250"/>
      <c r="D812" s="251" t="s">
        <v>260</v>
      </c>
      <c r="E812" s="252" t="s">
        <v>1</v>
      </c>
      <c r="F812" s="253" t="s">
        <v>605</v>
      </c>
      <c r="G812" s="250"/>
      <c r="H812" s="254">
        <v>27.035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260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251</v>
      </c>
    </row>
    <row r="813" s="15" customFormat="1">
      <c r="A813" s="15"/>
      <c r="B813" s="272"/>
      <c r="C813" s="273"/>
      <c r="D813" s="251" t="s">
        <v>260</v>
      </c>
      <c r="E813" s="274" t="s">
        <v>1</v>
      </c>
      <c r="F813" s="275" t="s">
        <v>511</v>
      </c>
      <c r="G813" s="273"/>
      <c r="H813" s="274" t="s">
        <v>1</v>
      </c>
      <c r="I813" s="276"/>
      <c r="J813" s="273"/>
      <c r="K813" s="273"/>
      <c r="L813" s="277"/>
      <c r="M813" s="278"/>
      <c r="N813" s="279"/>
      <c r="O813" s="279"/>
      <c r="P813" s="279"/>
      <c r="Q813" s="279"/>
      <c r="R813" s="279"/>
      <c r="S813" s="279"/>
      <c r="T813" s="280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1" t="s">
        <v>260</v>
      </c>
      <c r="AU813" s="281" t="s">
        <v>93</v>
      </c>
      <c r="AV813" s="15" t="s">
        <v>91</v>
      </c>
      <c r="AW813" s="15" t="s">
        <v>40</v>
      </c>
      <c r="AX813" s="15" t="s">
        <v>84</v>
      </c>
      <c r="AY813" s="281" t="s">
        <v>251</v>
      </c>
    </row>
    <row r="814" s="13" customFormat="1">
      <c r="A814" s="13"/>
      <c r="B814" s="249"/>
      <c r="C814" s="250"/>
      <c r="D814" s="251" t="s">
        <v>260</v>
      </c>
      <c r="E814" s="252" t="s">
        <v>1</v>
      </c>
      <c r="F814" s="253" t="s">
        <v>606</v>
      </c>
      <c r="G814" s="250"/>
      <c r="H814" s="254">
        <v>26.093</v>
      </c>
      <c r="I814" s="255"/>
      <c r="J814" s="250"/>
      <c r="K814" s="250"/>
      <c r="L814" s="256"/>
      <c r="M814" s="257"/>
      <c r="N814" s="258"/>
      <c r="O814" s="258"/>
      <c r="P814" s="258"/>
      <c r="Q814" s="258"/>
      <c r="R814" s="258"/>
      <c r="S814" s="258"/>
      <c r="T814" s="25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60" t="s">
        <v>260</v>
      </c>
      <c r="AU814" s="260" t="s">
        <v>93</v>
      </c>
      <c r="AV814" s="13" t="s">
        <v>93</v>
      </c>
      <c r="AW814" s="13" t="s">
        <v>40</v>
      </c>
      <c r="AX814" s="13" t="s">
        <v>84</v>
      </c>
      <c r="AY814" s="260" t="s">
        <v>251</v>
      </c>
    </row>
    <row r="815" s="15" customFormat="1">
      <c r="A815" s="15"/>
      <c r="B815" s="272"/>
      <c r="C815" s="273"/>
      <c r="D815" s="251" t="s">
        <v>260</v>
      </c>
      <c r="E815" s="274" t="s">
        <v>1</v>
      </c>
      <c r="F815" s="275" t="s">
        <v>517</v>
      </c>
      <c r="G815" s="273"/>
      <c r="H815" s="274" t="s">
        <v>1</v>
      </c>
      <c r="I815" s="276"/>
      <c r="J815" s="273"/>
      <c r="K815" s="273"/>
      <c r="L815" s="277"/>
      <c r="M815" s="278"/>
      <c r="N815" s="279"/>
      <c r="O815" s="279"/>
      <c r="P815" s="279"/>
      <c r="Q815" s="279"/>
      <c r="R815" s="279"/>
      <c r="S815" s="279"/>
      <c r="T815" s="280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1" t="s">
        <v>260</v>
      </c>
      <c r="AU815" s="281" t="s">
        <v>93</v>
      </c>
      <c r="AV815" s="15" t="s">
        <v>91</v>
      </c>
      <c r="AW815" s="15" t="s">
        <v>40</v>
      </c>
      <c r="AX815" s="15" t="s">
        <v>84</v>
      </c>
      <c r="AY815" s="281" t="s">
        <v>251</v>
      </c>
    </row>
    <row r="816" s="13" customFormat="1">
      <c r="A816" s="13"/>
      <c r="B816" s="249"/>
      <c r="C816" s="250"/>
      <c r="D816" s="251" t="s">
        <v>260</v>
      </c>
      <c r="E816" s="252" t="s">
        <v>1</v>
      </c>
      <c r="F816" s="253" t="s">
        <v>606</v>
      </c>
      <c r="G816" s="250"/>
      <c r="H816" s="254">
        <v>26.093</v>
      </c>
      <c r="I816" s="255"/>
      <c r="J816" s="250"/>
      <c r="K816" s="250"/>
      <c r="L816" s="256"/>
      <c r="M816" s="257"/>
      <c r="N816" s="258"/>
      <c r="O816" s="258"/>
      <c r="P816" s="258"/>
      <c r="Q816" s="258"/>
      <c r="R816" s="258"/>
      <c r="S816" s="258"/>
      <c r="T816" s="25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0" t="s">
        <v>260</v>
      </c>
      <c r="AU816" s="260" t="s">
        <v>93</v>
      </c>
      <c r="AV816" s="13" t="s">
        <v>93</v>
      </c>
      <c r="AW816" s="13" t="s">
        <v>40</v>
      </c>
      <c r="AX816" s="13" t="s">
        <v>84</v>
      </c>
      <c r="AY816" s="260" t="s">
        <v>251</v>
      </c>
    </row>
    <row r="817" s="15" customFormat="1">
      <c r="A817" s="15"/>
      <c r="B817" s="272"/>
      <c r="C817" s="273"/>
      <c r="D817" s="251" t="s">
        <v>260</v>
      </c>
      <c r="E817" s="274" t="s">
        <v>1</v>
      </c>
      <c r="F817" s="275" t="s">
        <v>519</v>
      </c>
      <c r="G817" s="273"/>
      <c r="H817" s="274" t="s">
        <v>1</v>
      </c>
      <c r="I817" s="276"/>
      <c r="J817" s="273"/>
      <c r="K817" s="273"/>
      <c r="L817" s="277"/>
      <c r="M817" s="278"/>
      <c r="N817" s="279"/>
      <c r="O817" s="279"/>
      <c r="P817" s="279"/>
      <c r="Q817" s="279"/>
      <c r="R817" s="279"/>
      <c r="S817" s="279"/>
      <c r="T817" s="280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81" t="s">
        <v>260</v>
      </c>
      <c r="AU817" s="281" t="s">
        <v>93</v>
      </c>
      <c r="AV817" s="15" t="s">
        <v>91</v>
      </c>
      <c r="AW817" s="15" t="s">
        <v>40</v>
      </c>
      <c r="AX817" s="15" t="s">
        <v>84</v>
      </c>
      <c r="AY817" s="281" t="s">
        <v>251</v>
      </c>
    </row>
    <row r="818" s="13" customFormat="1">
      <c r="A818" s="13"/>
      <c r="B818" s="249"/>
      <c r="C818" s="250"/>
      <c r="D818" s="251" t="s">
        <v>260</v>
      </c>
      <c r="E818" s="252" t="s">
        <v>1</v>
      </c>
      <c r="F818" s="253" t="s">
        <v>606</v>
      </c>
      <c r="G818" s="250"/>
      <c r="H818" s="254">
        <v>26.093</v>
      </c>
      <c r="I818" s="255"/>
      <c r="J818" s="250"/>
      <c r="K818" s="250"/>
      <c r="L818" s="256"/>
      <c r="M818" s="257"/>
      <c r="N818" s="258"/>
      <c r="O818" s="258"/>
      <c r="P818" s="258"/>
      <c r="Q818" s="258"/>
      <c r="R818" s="258"/>
      <c r="S818" s="258"/>
      <c r="T818" s="25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0" t="s">
        <v>260</v>
      </c>
      <c r="AU818" s="260" t="s">
        <v>93</v>
      </c>
      <c r="AV818" s="13" t="s">
        <v>93</v>
      </c>
      <c r="AW818" s="13" t="s">
        <v>40</v>
      </c>
      <c r="AX818" s="13" t="s">
        <v>84</v>
      </c>
      <c r="AY818" s="260" t="s">
        <v>251</v>
      </c>
    </row>
    <row r="819" s="15" customFormat="1">
      <c r="A819" s="15"/>
      <c r="B819" s="272"/>
      <c r="C819" s="273"/>
      <c r="D819" s="251" t="s">
        <v>260</v>
      </c>
      <c r="E819" s="274" t="s">
        <v>1</v>
      </c>
      <c r="F819" s="275" t="s">
        <v>520</v>
      </c>
      <c r="G819" s="273"/>
      <c r="H819" s="274" t="s">
        <v>1</v>
      </c>
      <c r="I819" s="276"/>
      <c r="J819" s="273"/>
      <c r="K819" s="273"/>
      <c r="L819" s="277"/>
      <c r="M819" s="278"/>
      <c r="N819" s="279"/>
      <c r="O819" s="279"/>
      <c r="P819" s="279"/>
      <c r="Q819" s="279"/>
      <c r="R819" s="279"/>
      <c r="S819" s="279"/>
      <c r="T819" s="280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1" t="s">
        <v>260</v>
      </c>
      <c r="AU819" s="281" t="s">
        <v>93</v>
      </c>
      <c r="AV819" s="15" t="s">
        <v>91</v>
      </c>
      <c r="AW819" s="15" t="s">
        <v>40</v>
      </c>
      <c r="AX819" s="15" t="s">
        <v>84</v>
      </c>
      <c r="AY819" s="281" t="s">
        <v>251</v>
      </c>
    </row>
    <row r="820" s="13" customFormat="1">
      <c r="A820" s="13"/>
      <c r="B820" s="249"/>
      <c r="C820" s="250"/>
      <c r="D820" s="251" t="s">
        <v>260</v>
      </c>
      <c r="E820" s="252" t="s">
        <v>1</v>
      </c>
      <c r="F820" s="253" t="s">
        <v>606</v>
      </c>
      <c r="G820" s="250"/>
      <c r="H820" s="254">
        <v>26.093</v>
      </c>
      <c r="I820" s="255"/>
      <c r="J820" s="250"/>
      <c r="K820" s="250"/>
      <c r="L820" s="256"/>
      <c r="M820" s="257"/>
      <c r="N820" s="258"/>
      <c r="O820" s="258"/>
      <c r="P820" s="258"/>
      <c r="Q820" s="258"/>
      <c r="R820" s="258"/>
      <c r="S820" s="258"/>
      <c r="T820" s="25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0" t="s">
        <v>260</v>
      </c>
      <c r="AU820" s="260" t="s">
        <v>93</v>
      </c>
      <c r="AV820" s="13" t="s">
        <v>93</v>
      </c>
      <c r="AW820" s="13" t="s">
        <v>40</v>
      </c>
      <c r="AX820" s="13" t="s">
        <v>84</v>
      </c>
      <c r="AY820" s="260" t="s">
        <v>251</v>
      </c>
    </row>
    <row r="821" s="14" customFormat="1">
      <c r="A821" s="14"/>
      <c r="B821" s="261"/>
      <c r="C821" s="262"/>
      <c r="D821" s="251" t="s">
        <v>260</v>
      </c>
      <c r="E821" s="263" t="s">
        <v>1</v>
      </c>
      <c r="F821" s="264" t="s">
        <v>262</v>
      </c>
      <c r="G821" s="262"/>
      <c r="H821" s="265">
        <v>170.78299999999999</v>
      </c>
      <c r="I821" s="266"/>
      <c r="J821" s="262"/>
      <c r="K821" s="262"/>
      <c r="L821" s="267"/>
      <c r="M821" s="268"/>
      <c r="N821" s="269"/>
      <c r="O821" s="269"/>
      <c r="P821" s="269"/>
      <c r="Q821" s="269"/>
      <c r="R821" s="269"/>
      <c r="S821" s="269"/>
      <c r="T821" s="27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1" t="s">
        <v>260</v>
      </c>
      <c r="AU821" s="271" t="s">
        <v>93</v>
      </c>
      <c r="AV821" s="14" t="s">
        <v>257</v>
      </c>
      <c r="AW821" s="14" t="s">
        <v>40</v>
      </c>
      <c r="AX821" s="14" t="s">
        <v>91</v>
      </c>
      <c r="AY821" s="271" t="s">
        <v>251</v>
      </c>
    </row>
    <row r="822" s="2" customFormat="1" ht="21.75" customHeight="1">
      <c r="A822" s="41"/>
      <c r="B822" s="42"/>
      <c r="C822" s="230" t="s">
        <v>852</v>
      </c>
      <c r="D822" s="230" t="s">
        <v>253</v>
      </c>
      <c r="E822" s="231" t="s">
        <v>853</v>
      </c>
      <c r="F822" s="232" t="s">
        <v>854</v>
      </c>
      <c r="G822" s="233" t="s">
        <v>389</v>
      </c>
      <c r="H822" s="234">
        <v>170.78299999999999</v>
      </c>
      <c r="I822" s="235"/>
      <c r="J822" s="236">
        <f>ROUND(I822*H822,2)</f>
        <v>0</v>
      </c>
      <c r="K822" s="237"/>
      <c r="L822" s="47"/>
      <c r="M822" s="238" t="s">
        <v>1</v>
      </c>
      <c r="N822" s="239" t="s">
        <v>49</v>
      </c>
      <c r="O822" s="94"/>
      <c r="P822" s="240">
        <f>O822*H822</f>
        <v>0</v>
      </c>
      <c r="Q822" s="240">
        <v>0.0039053999999999998</v>
      </c>
      <c r="R822" s="240">
        <f>Q822*H822</f>
        <v>0.66697592819999996</v>
      </c>
      <c r="S822" s="240">
        <v>0</v>
      </c>
      <c r="T822" s="241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42" t="s">
        <v>257</v>
      </c>
      <c r="AT822" s="242" t="s">
        <v>253</v>
      </c>
      <c r="AU822" s="242" t="s">
        <v>93</v>
      </c>
      <c r="AY822" s="19" t="s">
        <v>251</v>
      </c>
      <c r="BE822" s="243">
        <f>IF(N822="základní",J822,0)</f>
        <v>0</v>
      </c>
      <c r="BF822" s="243">
        <f>IF(N822="snížená",J822,0)</f>
        <v>0</v>
      </c>
      <c r="BG822" s="243">
        <f>IF(N822="zákl. přenesená",J822,0)</f>
        <v>0</v>
      </c>
      <c r="BH822" s="243">
        <f>IF(N822="sníž. přenesená",J822,0)</f>
        <v>0</v>
      </c>
      <c r="BI822" s="243">
        <f>IF(N822="nulová",J822,0)</f>
        <v>0</v>
      </c>
      <c r="BJ822" s="19" t="s">
        <v>91</v>
      </c>
      <c r="BK822" s="243">
        <f>ROUND(I822*H822,2)</f>
        <v>0</v>
      </c>
      <c r="BL822" s="19" t="s">
        <v>257</v>
      </c>
      <c r="BM822" s="242" t="s">
        <v>855</v>
      </c>
    </row>
    <row r="823" s="2" customFormat="1">
      <c r="A823" s="41"/>
      <c r="B823" s="42"/>
      <c r="C823" s="43"/>
      <c r="D823" s="244" t="s">
        <v>258</v>
      </c>
      <c r="E823" s="43"/>
      <c r="F823" s="245" t="s">
        <v>856</v>
      </c>
      <c r="G823" s="43"/>
      <c r="H823" s="43"/>
      <c r="I823" s="246"/>
      <c r="J823" s="43"/>
      <c r="K823" s="43"/>
      <c r="L823" s="47"/>
      <c r="M823" s="247"/>
      <c r="N823" s="248"/>
      <c r="O823" s="94"/>
      <c r="P823" s="94"/>
      <c r="Q823" s="94"/>
      <c r="R823" s="94"/>
      <c r="S823" s="94"/>
      <c r="T823" s="95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19" t="s">
        <v>258</v>
      </c>
      <c r="AU823" s="19" t="s">
        <v>93</v>
      </c>
    </row>
    <row r="824" s="2" customFormat="1" ht="21.75" customHeight="1">
      <c r="A824" s="41"/>
      <c r="B824" s="42"/>
      <c r="C824" s="230" t="s">
        <v>577</v>
      </c>
      <c r="D824" s="230" t="s">
        <v>253</v>
      </c>
      <c r="E824" s="231" t="s">
        <v>857</v>
      </c>
      <c r="F824" s="232" t="s">
        <v>858</v>
      </c>
      <c r="G824" s="233" t="s">
        <v>389</v>
      </c>
      <c r="H824" s="234">
        <v>779.77800000000002</v>
      </c>
      <c r="I824" s="235"/>
      <c r="J824" s="236">
        <f>ROUND(I824*H824,2)</f>
        <v>0</v>
      </c>
      <c r="K824" s="237"/>
      <c r="L824" s="47"/>
      <c r="M824" s="238" t="s">
        <v>1</v>
      </c>
      <c r="N824" s="239" t="s">
        <v>49</v>
      </c>
      <c r="O824" s="94"/>
      <c r="P824" s="240">
        <f>O824*H824</f>
        <v>0</v>
      </c>
      <c r="Q824" s="240">
        <v>0.000263</v>
      </c>
      <c r="R824" s="240">
        <f>Q824*H824</f>
        <v>0.205081614</v>
      </c>
      <c r="S824" s="240">
        <v>0</v>
      </c>
      <c r="T824" s="241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42" t="s">
        <v>257</v>
      </c>
      <c r="AT824" s="242" t="s">
        <v>253</v>
      </c>
      <c r="AU824" s="242" t="s">
        <v>93</v>
      </c>
      <c r="AY824" s="19" t="s">
        <v>251</v>
      </c>
      <c r="BE824" s="243">
        <f>IF(N824="základní",J824,0)</f>
        <v>0</v>
      </c>
      <c r="BF824" s="243">
        <f>IF(N824="snížená",J824,0)</f>
        <v>0</v>
      </c>
      <c r="BG824" s="243">
        <f>IF(N824="zákl. přenesená",J824,0)</f>
        <v>0</v>
      </c>
      <c r="BH824" s="243">
        <f>IF(N824="sníž. přenesená",J824,0)</f>
        <v>0</v>
      </c>
      <c r="BI824" s="243">
        <f>IF(N824="nulová",J824,0)</f>
        <v>0</v>
      </c>
      <c r="BJ824" s="19" t="s">
        <v>91</v>
      </c>
      <c r="BK824" s="243">
        <f>ROUND(I824*H824,2)</f>
        <v>0</v>
      </c>
      <c r="BL824" s="19" t="s">
        <v>257</v>
      </c>
      <c r="BM824" s="242" t="s">
        <v>859</v>
      </c>
    </row>
    <row r="825" s="2" customFormat="1">
      <c r="A825" s="41"/>
      <c r="B825" s="42"/>
      <c r="C825" s="43"/>
      <c r="D825" s="244" t="s">
        <v>258</v>
      </c>
      <c r="E825" s="43"/>
      <c r="F825" s="245" t="s">
        <v>860</v>
      </c>
      <c r="G825" s="43"/>
      <c r="H825" s="43"/>
      <c r="I825" s="246"/>
      <c r="J825" s="43"/>
      <c r="K825" s="43"/>
      <c r="L825" s="47"/>
      <c r="M825" s="247"/>
      <c r="N825" s="248"/>
      <c r="O825" s="94"/>
      <c r="P825" s="94"/>
      <c r="Q825" s="94"/>
      <c r="R825" s="94"/>
      <c r="S825" s="94"/>
      <c r="T825" s="95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T825" s="19" t="s">
        <v>258</v>
      </c>
      <c r="AU825" s="19" t="s">
        <v>93</v>
      </c>
    </row>
    <row r="826" s="13" customFormat="1">
      <c r="A826" s="13"/>
      <c r="B826" s="249"/>
      <c r="C826" s="250"/>
      <c r="D826" s="251" t="s">
        <v>260</v>
      </c>
      <c r="E826" s="252" t="s">
        <v>1</v>
      </c>
      <c r="F826" s="253" t="s">
        <v>861</v>
      </c>
      <c r="G826" s="250"/>
      <c r="H826" s="254">
        <v>771.75999999999999</v>
      </c>
      <c r="I826" s="255"/>
      <c r="J826" s="250"/>
      <c r="K826" s="250"/>
      <c r="L826" s="256"/>
      <c r="M826" s="257"/>
      <c r="N826" s="258"/>
      <c r="O826" s="258"/>
      <c r="P826" s="258"/>
      <c r="Q826" s="258"/>
      <c r="R826" s="258"/>
      <c r="S826" s="258"/>
      <c r="T826" s="25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0" t="s">
        <v>260</v>
      </c>
      <c r="AU826" s="260" t="s">
        <v>93</v>
      </c>
      <c r="AV826" s="13" t="s">
        <v>93</v>
      </c>
      <c r="AW826" s="13" t="s">
        <v>40</v>
      </c>
      <c r="AX826" s="13" t="s">
        <v>84</v>
      </c>
      <c r="AY826" s="260" t="s">
        <v>251</v>
      </c>
    </row>
    <row r="827" s="13" customFormat="1">
      <c r="A827" s="13"/>
      <c r="B827" s="249"/>
      <c r="C827" s="250"/>
      <c r="D827" s="251" t="s">
        <v>260</v>
      </c>
      <c r="E827" s="252" t="s">
        <v>1</v>
      </c>
      <c r="F827" s="253" t="s">
        <v>862</v>
      </c>
      <c r="G827" s="250"/>
      <c r="H827" s="254">
        <v>8.0180000000000007</v>
      </c>
      <c r="I827" s="255"/>
      <c r="J827" s="250"/>
      <c r="K827" s="250"/>
      <c r="L827" s="256"/>
      <c r="M827" s="257"/>
      <c r="N827" s="258"/>
      <c r="O827" s="258"/>
      <c r="P827" s="258"/>
      <c r="Q827" s="258"/>
      <c r="R827" s="258"/>
      <c r="S827" s="258"/>
      <c r="T827" s="25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0" t="s">
        <v>260</v>
      </c>
      <c r="AU827" s="260" t="s">
        <v>93</v>
      </c>
      <c r="AV827" s="13" t="s">
        <v>93</v>
      </c>
      <c r="AW827" s="13" t="s">
        <v>40</v>
      </c>
      <c r="AX827" s="13" t="s">
        <v>84</v>
      </c>
      <c r="AY827" s="260" t="s">
        <v>251</v>
      </c>
    </row>
    <row r="828" s="14" customFormat="1">
      <c r="A828" s="14"/>
      <c r="B828" s="261"/>
      <c r="C828" s="262"/>
      <c r="D828" s="251" t="s">
        <v>260</v>
      </c>
      <c r="E828" s="263" t="s">
        <v>1</v>
      </c>
      <c r="F828" s="264" t="s">
        <v>262</v>
      </c>
      <c r="G828" s="262"/>
      <c r="H828" s="265">
        <v>779.77800000000002</v>
      </c>
      <c r="I828" s="266"/>
      <c r="J828" s="262"/>
      <c r="K828" s="262"/>
      <c r="L828" s="267"/>
      <c r="M828" s="268"/>
      <c r="N828" s="269"/>
      <c r="O828" s="269"/>
      <c r="P828" s="269"/>
      <c r="Q828" s="269"/>
      <c r="R828" s="269"/>
      <c r="S828" s="269"/>
      <c r="T828" s="27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1" t="s">
        <v>260</v>
      </c>
      <c r="AU828" s="271" t="s">
        <v>93</v>
      </c>
      <c r="AV828" s="14" t="s">
        <v>257</v>
      </c>
      <c r="AW828" s="14" t="s">
        <v>40</v>
      </c>
      <c r="AX828" s="14" t="s">
        <v>91</v>
      </c>
      <c r="AY828" s="271" t="s">
        <v>251</v>
      </c>
    </row>
    <row r="829" s="2" customFormat="1" ht="24.15" customHeight="1">
      <c r="A829" s="41"/>
      <c r="B829" s="42"/>
      <c r="C829" s="230" t="s">
        <v>863</v>
      </c>
      <c r="D829" s="230" t="s">
        <v>253</v>
      </c>
      <c r="E829" s="231" t="s">
        <v>864</v>
      </c>
      <c r="F829" s="232" t="s">
        <v>865</v>
      </c>
      <c r="G829" s="233" t="s">
        <v>389</v>
      </c>
      <c r="H829" s="234">
        <v>779.77800000000002</v>
      </c>
      <c r="I829" s="235"/>
      <c r="J829" s="236">
        <f>ROUND(I829*H829,2)</f>
        <v>0</v>
      </c>
      <c r="K829" s="237"/>
      <c r="L829" s="47"/>
      <c r="M829" s="238" t="s">
        <v>1</v>
      </c>
      <c r="N829" s="239" t="s">
        <v>49</v>
      </c>
      <c r="O829" s="94"/>
      <c r="P829" s="240">
        <f>O829*H829</f>
        <v>0</v>
      </c>
      <c r="Q829" s="240">
        <v>0.0018</v>
      </c>
      <c r="R829" s="240">
        <f>Q829*H829</f>
        <v>1.4036004</v>
      </c>
      <c r="S829" s="240">
        <v>0</v>
      </c>
      <c r="T829" s="241">
        <f>S829*H829</f>
        <v>0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42" t="s">
        <v>257</v>
      </c>
      <c r="AT829" s="242" t="s">
        <v>253</v>
      </c>
      <c r="AU829" s="242" t="s">
        <v>93</v>
      </c>
      <c r="AY829" s="19" t="s">
        <v>251</v>
      </c>
      <c r="BE829" s="243">
        <f>IF(N829="základní",J829,0)</f>
        <v>0</v>
      </c>
      <c r="BF829" s="243">
        <f>IF(N829="snížená",J829,0)</f>
        <v>0</v>
      </c>
      <c r="BG829" s="243">
        <f>IF(N829="zákl. přenesená",J829,0)</f>
        <v>0</v>
      </c>
      <c r="BH829" s="243">
        <f>IF(N829="sníž. přenesená",J829,0)</f>
        <v>0</v>
      </c>
      <c r="BI829" s="243">
        <f>IF(N829="nulová",J829,0)</f>
        <v>0</v>
      </c>
      <c r="BJ829" s="19" t="s">
        <v>91</v>
      </c>
      <c r="BK829" s="243">
        <f>ROUND(I829*H829,2)</f>
        <v>0</v>
      </c>
      <c r="BL829" s="19" t="s">
        <v>257</v>
      </c>
      <c r="BM829" s="242" t="s">
        <v>866</v>
      </c>
    </row>
    <row r="830" s="2" customFormat="1">
      <c r="A830" s="41"/>
      <c r="B830" s="42"/>
      <c r="C830" s="43"/>
      <c r="D830" s="244" t="s">
        <v>258</v>
      </c>
      <c r="E830" s="43"/>
      <c r="F830" s="245" t="s">
        <v>867</v>
      </c>
      <c r="G830" s="43"/>
      <c r="H830" s="43"/>
      <c r="I830" s="246"/>
      <c r="J830" s="43"/>
      <c r="K830" s="43"/>
      <c r="L830" s="47"/>
      <c r="M830" s="247"/>
      <c r="N830" s="248"/>
      <c r="O830" s="94"/>
      <c r="P830" s="94"/>
      <c r="Q830" s="94"/>
      <c r="R830" s="94"/>
      <c r="S830" s="94"/>
      <c r="T830" s="95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19" t="s">
        <v>258</v>
      </c>
      <c r="AU830" s="19" t="s">
        <v>93</v>
      </c>
    </row>
    <row r="831" s="2" customFormat="1" ht="16.5" customHeight="1">
      <c r="A831" s="41"/>
      <c r="B831" s="42"/>
      <c r="C831" s="230" t="s">
        <v>584</v>
      </c>
      <c r="D831" s="230" t="s">
        <v>253</v>
      </c>
      <c r="E831" s="231" t="s">
        <v>868</v>
      </c>
      <c r="F831" s="232" t="s">
        <v>869</v>
      </c>
      <c r="G831" s="233" t="s">
        <v>389</v>
      </c>
      <c r="H831" s="234">
        <v>3019.2379999999998</v>
      </c>
      <c r="I831" s="235"/>
      <c r="J831" s="236">
        <f>ROUND(I831*H831,2)</f>
        <v>0</v>
      </c>
      <c r="K831" s="237"/>
      <c r="L831" s="47"/>
      <c r="M831" s="238" t="s">
        <v>1</v>
      </c>
      <c r="N831" s="239" t="s">
        <v>49</v>
      </c>
      <c r="O831" s="94"/>
      <c r="P831" s="240">
        <f>O831*H831</f>
        <v>0</v>
      </c>
      <c r="Q831" s="240">
        <v>0.000263</v>
      </c>
      <c r="R831" s="240">
        <f>Q831*H831</f>
        <v>0.79405959399999992</v>
      </c>
      <c r="S831" s="240">
        <v>0</v>
      </c>
      <c r="T831" s="241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42" t="s">
        <v>257</v>
      </c>
      <c r="AT831" s="242" t="s">
        <v>253</v>
      </c>
      <c r="AU831" s="242" t="s">
        <v>93</v>
      </c>
      <c r="AY831" s="19" t="s">
        <v>251</v>
      </c>
      <c r="BE831" s="243">
        <f>IF(N831="základní",J831,0)</f>
        <v>0</v>
      </c>
      <c r="BF831" s="243">
        <f>IF(N831="snížená",J831,0)</f>
        <v>0</v>
      </c>
      <c r="BG831" s="243">
        <f>IF(N831="zákl. přenesená",J831,0)</f>
        <v>0</v>
      </c>
      <c r="BH831" s="243">
        <f>IF(N831="sníž. přenesená",J831,0)</f>
        <v>0</v>
      </c>
      <c r="BI831" s="243">
        <f>IF(N831="nulová",J831,0)</f>
        <v>0</v>
      </c>
      <c r="BJ831" s="19" t="s">
        <v>91</v>
      </c>
      <c r="BK831" s="243">
        <f>ROUND(I831*H831,2)</f>
        <v>0</v>
      </c>
      <c r="BL831" s="19" t="s">
        <v>257</v>
      </c>
      <c r="BM831" s="242" t="s">
        <v>870</v>
      </c>
    </row>
    <row r="832" s="2" customFormat="1">
      <c r="A832" s="41"/>
      <c r="B832" s="42"/>
      <c r="C832" s="43"/>
      <c r="D832" s="244" t="s">
        <v>258</v>
      </c>
      <c r="E832" s="43"/>
      <c r="F832" s="245" t="s">
        <v>871</v>
      </c>
      <c r="G832" s="43"/>
      <c r="H832" s="43"/>
      <c r="I832" s="246"/>
      <c r="J832" s="43"/>
      <c r="K832" s="43"/>
      <c r="L832" s="47"/>
      <c r="M832" s="247"/>
      <c r="N832" s="248"/>
      <c r="O832" s="94"/>
      <c r="P832" s="94"/>
      <c r="Q832" s="94"/>
      <c r="R832" s="94"/>
      <c r="S832" s="94"/>
      <c r="T832" s="95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19" t="s">
        <v>258</v>
      </c>
      <c r="AU832" s="19" t="s">
        <v>93</v>
      </c>
    </row>
    <row r="833" s="13" customFormat="1">
      <c r="A833" s="13"/>
      <c r="B833" s="249"/>
      <c r="C833" s="250"/>
      <c r="D833" s="251" t="s">
        <v>260</v>
      </c>
      <c r="E833" s="252" t="s">
        <v>1</v>
      </c>
      <c r="F833" s="253" t="s">
        <v>872</v>
      </c>
      <c r="G833" s="250"/>
      <c r="H833" s="254">
        <v>3286.8989999999999</v>
      </c>
      <c r="I833" s="255"/>
      <c r="J833" s="250"/>
      <c r="K833" s="250"/>
      <c r="L833" s="256"/>
      <c r="M833" s="257"/>
      <c r="N833" s="258"/>
      <c r="O833" s="258"/>
      <c r="P833" s="258"/>
      <c r="Q833" s="258"/>
      <c r="R833" s="258"/>
      <c r="S833" s="258"/>
      <c r="T833" s="25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0" t="s">
        <v>260</v>
      </c>
      <c r="AU833" s="260" t="s">
        <v>93</v>
      </c>
      <c r="AV833" s="13" t="s">
        <v>93</v>
      </c>
      <c r="AW833" s="13" t="s">
        <v>40</v>
      </c>
      <c r="AX833" s="13" t="s">
        <v>84</v>
      </c>
      <c r="AY833" s="260" t="s">
        <v>251</v>
      </c>
    </row>
    <row r="834" s="13" customFormat="1">
      <c r="A834" s="13"/>
      <c r="B834" s="249"/>
      <c r="C834" s="250"/>
      <c r="D834" s="251" t="s">
        <v>260</v>
      </c>
      <c r="E834" s="252" t="s">
        <v>1</v>
      </c>
      <c r="F834" s="253" t="s">
        <v>873</v>
      </c>
      <c r="G834" s="250"/>
      <c r="H834" s="254">
        <v>165.31</v>
      </c>
      <c r="I834" s="255"/>
      <c r="J834" s="250"/>
      <c r="K834" s="250"/>
      <c r="L834" s="256"/>
      <c r="M834" s="257"/>
      <c r="N834" s="258"/>
      <c r="O834" s="258"/>
      <c r="P834" s="258"/>
      <c r="Q834" s="258"/>
      <c r="R834" s="258"/>
      <c r="S834" s="258"/>
      <c r="T834" s="25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0" t="s">
        <v>260</v>
      </c>
      <c r="AU834" s="260" t="s">
        <v>93</v>
      </c>
      <c r="AV834" s="13" t="s">
        <v>93</v>
      </c>
      <c r="AW834" s="13" t="s">
        <v>40</v>
      </c>
      <c r="AX834" s="13" t="s">
        <v>84</v>
      </c>
      <c r="AY834" s="260" t="s">
        <v>251</v>
      </c>
    </row>
    <row r="835" s="13" customFormat="1">
      <c r="A835" s="13"/>
      <c r="B835" s="249"/>
      <c r="C835" s="250"/>
      <c r="D835" s="251" t="s">
        <v>260</v>
      </c>
      <c r="E835" s="252" t="s">
        <v>1</v>
      </c>
      <c r="F835" s="253" t="s">
        <v>874</v>
      </c>
      <c r="G835" s="250"/>
      <c r="H835" s="254">
        <v>393.60000000000002</v>
      </c>
      <c r="I835" s="255"/>
      <c r="J835" s="250"/>
      <c r="K835" s="250"/>
      <c r="L835" s="256"/>
      <c r="M835" s="257"/>
      <c r="N835" s="258"/>
      <c r="O835" s="258"/>
      <c r="P835" s="258"/>
      <c r="Q835" s="258"/>
      <c r="R835" s="258"/>
      <c r="S835" s="258"/>
      <c r="T835" s="25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0" t="s">
        <v>260</v>
      </c>
      <c r="AU835" s="260" t="s">
        <v>93</v>
      </c>
      <c r="AV835" s="13" t="s">
        <v>93</v>
      </c>
      <c r="AW835" s="13" t="s">
        <v>40</v>
      </c>
      <c r="AX835" s="13" t="s">
        <v>84</v>
      </c>
      <c r="AY835" s="260" t="s">
        <v>251</v>
      </c>
    </row>
    <row r="836" s="15" customFormat="1">
      <c r="A836" s="15"/>
      <c r="B836" s="272"/>
      <c r="C836" s="273"/>
      <c r="D836" s="251" t="s">
        <v>260</v>
      </c>
      <c r="E836" s="274" t="s">
        <v>1</v>
      </c>
      <c r="F836" s="275" t="s">
        <v>875</v>
      </c>
      <c r="G836" s="273"/>
      <c r="H836" s="274" t="s">
        <v>1</v>
      </c>
      <c r="I836" s="276"/>
      <c r="J836" s="273"/>
      <c r="K836" s="273"/>
      <c r="L836" s="277"/>
      <c r="M836" s="278"/>
      <c r="N836" s="279"/>
      <c r="O836" s="279"/>
      <c r="P836" s="279"/>
      <c r="Q836" s="279"/>
      <c r="R836" s="279"/>
      <c r="S836" s="279"/>
      <c r="T836" s="280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81" t="s">
        <v>260</v>
      </c>
      <c r="AU836" s="281" t="s">
        <v>93</v>
      </c>
      <c r="AV836" s="15" t="s">
        <v>91</v>
      </c>
      <c r="AW836" s="15" t="s">
        <v>40</v>
      </c>
      <c r="AX836" s="15" t="s">
        <v>84</v>
      </c>
      <c r="AY836" s="281" t="s">
        <v>251</v>
      </c>
    </row>
    <row r="837" s="13" customFormat="1">
      <c r="A837" s="13"/>
      <c r="B837" s="249"/>
      <c r="C837" s="250"/>
      <c r="D837" s="251" t="s">
        <v>260</v>
      </c>
      <c r="E837" s="252" t="s">
        <v>1</v>
      </c>
      <c r="F837" s="253" t="s">
        <v>876</v>
      </c>
      <c r="G837" s="250"/>
      <c r="H837" s="254">
        <v>-381.78500000000002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260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251</v>
      </c>
    </row>
    <row r="838" s="13" customFormat="1">
      <c r="A838" s="13"/>
      <c r="B838" s="249"/>
      <c r="C838" s="250"/>
      <c r="D838" s="251" t="s">
        <v>260</v>
      </c>
      <c r="E838" s="252" t="s">
        <v>1</v>
      </c>
      <c r="F838" s="253" t="s">
        <v>877</v>
      </c>
      <c r="G838" s="250"/>
      <c r="H838" s="254">
        <v>-561.33799999999997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260</v>
      </c>
      <c r="AU838" s="260" t="s">
        <v>93</v>
      </c>
      <c r="AV838" s="13" t="s">
        <v>93</v>
      </c>
      <c r="AW838" s="13" t="s">
        <v>40</v>
      </c>
      <c r="AX838" s="13" t="s">
        <v>84</v>
      </c>
      <c r="AY838" s="260" t="s">
        <v>251</v>
      </c>
    </row>
    <row r="839" s="13" customFormat="1">
      <c r="A839" s="13"/>
      <c r="B839" s="249"/>
      <c r="C839" s="250"/>
      <c r="D839" s="251" t="s">
        <v>260</v>
      </c>
      <c r="E839" s="252" t="s">
        <v>1</v>
      </c>
      <c r="F839" s="253" t="s">
        <v>878</v>
      </c>
      <c r="G839" s="250"/>
      <c r="H839" s="254">
        <v>-164.477</v>
      </c>
      <c r="I839" s="255"/>
      <c r="J839" s="250"/>
      <c r="K839" s="250"/>
      <c r="L839" s="256"/>
      <c r="M839" s="257"/>
      <c r="N839" s="258"/>
      <c r="O839" s="258"/>
      <c r="P839" s="258"/>
      <c r="Q839" s="258"/>
      <c r="R839" s="258"/>
      <c r="S839" s="258"/>
      <c r="T839" s="25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0" t="s">
        <v>260</v>
      </c>
      <c r="AU839" s="260" t="s">
        <v>93</v>
      </c>
      <c r="AV839" s="13" t="s">
        <v>93</v>
      </c>
      <c r="AW839" s="13" t="s">
        <v>40</v>
      </c>
      <c r="AX839" s="13" t="s">
        <v>84</v>
      </c>
      <c r="AY839" s="260" t="s">
        <v>251</v>
      </c>
    </row>
    <row r="840" s="13" customFormat="1">
      <c r="A840" s="13"/>
      <c r="B840" s="249"/>
      <c r="C840" s="250"/>
      <c r="D840" s="251" t="s">
        <v>260</v>
      </c>
      <c r="E840" s="252" t="s">
        <v>1</v>
      </c>
      <c r="F840" s="253" t="s">
        <v>879</v>
      </c>
      <c r="G840" s="250"/>
      <c r="H840" s="254">
        <v>-5.9450000000000003</v>
      </c>
      <c r="I840" s="255"/>
      <c r="J840" s="250"/>
      <c r="K840" s="250"/>
      <c r="L840" s="256"/>
      <c r="M840" s="257"/>
      <c r="N840" s="258"/>
      <c r="O840" s="258"/>
      <c r="P840" s="258"/>
      <c r="Q840" s="258"/>
      <c r="R840" s="258"/>
      <c r="S840" s="258"/>
      <c r="T840" s="25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0" t="s">
        <v>260</v>
      </c>
      <c r="AU840" s="260" t="s">
        <v>93</v>
      </c>
      <c r="AV840" s="13" t="s">
        <v>93</v>
      </c>
      <c r="AW840" s="13" t="s">
        <v>40</v>
      </c>
      <c r="AX840" s="13" t="s">
        <v>84</v>
      </c>
      <c r="AY840" s="260" t="s">
        <v>251</v>
      </c>
    </row>
    <row r="841" s="15" customFormat="1">
      <c r="A841" s="15"/>
      <c r="B841" s="272"/>
      <c r="C841" s="273"/>
      <c r="D841" s="251" t="s">
        <v>260</v>
      </c>
      <c r="E841" s="274" t="s">
        <v>1</v>
      </c>
      <c r="F841" s="275" t="s">
        <v>880</v>
      </c>
      <c r="G841" s="273"/>
      <c r="H841" s="274" t="s">
        <v>1</v>
      </c>
      <c r="I841" s="276"/>
      <c r="J841" s="273"/>
      <c r="K841" s="273"/>
      <c r="L841" s="277"/>
      <c r="M841" s="278"/>
      <c r="N841" s="279"/>
      <c r="O841" s="279"/>
      <c r="P841" s="279"/>
      <c r="Q841" s="279"/>
      <c r="R841" s="279"/>
      <c r="S841" s="279"/>
      <c r="T841" s="280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1" t="s">
        <v>260</v>
      </c>
      <c r="AU841" s="281" t="s">
        <v>93</v>
      </c>
      <c r="AV841" s="15" t="s">
        <v>91</v>
      </c>
      <c r="AW841" s="15" t="s">
        <v>40</v>
      </c>
      <c r="AX841" s="15" t="s">
        <v>84</v>
      </c>
      <c r="AY841" s="281" t="s">
        <v>251</v>
      </c>
    </row>
    <row r="842" s="13" customFormat="1">
      <c r="A842" s="13"/>
      <c r="B842" s="249"/>
      <c r="C842" s="250"/>
      <c r="D842" s="251" t="s">
        <v>260</v>
      </c>
      <c r="E842" s="252" t="s">
        <v>1</v>
      </c>
      <c r="F842" s="253" t="s">
        <v>881</v>
      </c>
      <c r="G842" s="250"/>
      <c r="H842" s="254">
        <v>108.77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260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251</v>
      </c>
    </row>
    <row r="843" s="13" customFormat="1">
      <c r="A843" s="13"/>
      <c r="B843" s="249"/>
      <c r="C843" s="250"/>
      <c r="D843" s="251" t="s">
        <v>260</v>
      </c>
      <c r="E843" s="252" t="s">
        <v>1</v>
      </c>
      <c r="F843" s="253" t="s">
        <v>882</v>
      </c>
      <c r="G843" s="250"/>
      <c r="H843" s="254">
        <v>157.035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260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251</v>
      </c>
    </row>
    <row r="844" s="13" customFormat="1">
      <c r="A844" s="13"/>
      <c r="B844" s="249"/>
      <c r="C844" s="250"/>
      <c r="D844" s="251" t="s">
        <v>260</v>
      </c>
      <c r="E844" s="252" t="s">
        <v>1</v>
      </c>
      <c r="F844" s="253" t="s">
        <v>883</v>
      </c>
      <c r="G844" s="250"/>
      <c r="H844" s="254">
        <v>18.129000000000001</v>
      </c>
      <c r="I844" s="255"/>
      <c r="J844" s="250"/>
      <c r="K844" s="250"/>
      <c r="L844" s="256"/>
      <c r="M844" s="257"/>
      <c r="N844" s="258"/>
      <c r="O844" s="258"/>
      <c r="P844" s="258"/>
      <c r="Q844" s="258"/>
      <c r="R844" s="258"/>
      <c r="S844" s="258"/>
      <c r="T844" s="25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60" t="s">
        <v>260</v>
      </c>
      <c r="AU844" s="260" t="s">
        <v>93</v>
      </c>
      <c r="AV844" s="13" t="s">
        <v>93</v>
      </c>
      <c r="AW844" s="13" t="s">
        <v>40</v>
      </c>
      <c r="AX844" s="13" t="s">
        <v>84</v>
      </c>
      <c r="AY844" s="260" t="s">
        <v>251</v>
      </c>
    </row>
    <row r="845" s="13" customFormat="1">
      <c r="A845" s="13"/>
      <c r="B845" s="249"/>
      <c r="C845" s="250"/>
      <c r="D845" s="251" t="s">
        <v>260</v>
      </c>
      <c r="E845" s="252" t="s">
        <v>1</v>
      </c>
      <c r="F845" s="253" t="s">
        <v>884</v>
      </c>
      <c r="G845" s="250"/>
      <c r="H845" s="254">
        <v>3.04</v>
      </c>
      <c r="I845" s="255"/>
      <c r="J845" s="250"/>
      <c r="K845" s="250"/>
      <c r="L845" s="256"/>
      <c r="M845" s="257"/>
      <c r="N845" s="258"/>
      <c r="O845" s="258"/>
      <c r="P845" s="258"/>
      <c r="Q845" s="258"/>
      <c r="R845" s="258"/>
      <c r="S845" s="258"/>
      <c r="T845" s="25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0" t="s">
        <v>260</v>
      </c>
      <c r="AU845" s="260" t="s">
        <v>93</v>
      </c>
      <c r="AV845" s="13" t="s">
        <v>93</v>
      </c>
      <c r="AW845" s="13" t="s">
        <v>40</v>
      </c>
      <c r="AX845" s="13" t="s">
        <v>84</v>
      </c>
      <c r="AY845" s="260" t="s">
        <v>251</v>
      </c>
    </row>
    <row r="846" s="14" customFormat="1">
      <c r="A846" s="14"/>
      <c r="B846" s="261"/>
      <c r="C846" s="262"/>
      <c r="D846" s="251" t="s">
        <v>260</v>
      </c>
      <c r="E846" s="263" t="s">
        <v>1</v>
      </c>
      <c r="F846" s="264" t="s">
        <v>262</v>
      </c>
      <c r="G846" s="262"/>
      <c r="H846" s="265">
        <v>3019.2379999999994</v>
      </c>
      <c r="I846" s="266"/>
      <c r="J846" s="262"/>
      <c r="K846" s="262"/>
      <c r="L846" s="267"/>
      <c r="M846" s="268"/>
      <c r="N846" s="269"/>
      <c r="O846" s="269"/>
      <c r="P846" s="269"/>
      <c r="Q846" s="269"/>
      <c r="R846" s="269"/>
      <c r="S846" s="269"/>
      <c r="T846" s="27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71" t="s">
        <v>260</v>
      </c>
      <c r="AU846" s="271" t="s">
        <v>93</v>
      </c>
      <c r="AV846" s="14" t="s">
        <v>257</v>
      </c>
      <c r="AW846" s="14" t="s">
        <v>40</v>
      </c>
      <c r="AX846" s="14" t="s">
        <v>91</v>
      </c>
      <c r="AY846" s="271" t="s">
        <v>251</v>
      </c>
    </row>
    <row r="847" s="2" customFormat="1" ht="24.15" customHeight="1">
      <c r="A847" s="41"/>
      <c r="B847" s="42"/>
      <c r="C847" s="230" t="s">
        <v>885</v>
      </c>
      <c r="D847" s="230" t="s">
        <v>253</v>
      </c>
      <c r="E847" s="231" t="s">
        <v>886</v>
      </c>
      <c r="F847" s="232" t="s">
        <v>887</v>
      </c>
      <c r="G847" s="233" t="s">
        <v>321</v>
      </c>
      <c r="H847" s="234">
        <v>1151.155</v>
      </c>
      <c r="I847" s="235"/>
      <c r="J847" s="236">
        <f>ROUND(I847*H847,2)</f>
        <v>0</v>
      </c>
      <c r="K847" s="237"/>
      <c r="L847" s="47"/>
      <c r="M847" s="238" t="s">
        <v>1</v>
      </c>
      <c r="N847" s="239" t="s">
        <v>49</v>
      </c>
      <c r="O847" s="94"/>
      <c r="P847" s="240">
        <f>O847*H847</f>
        <v>0</v>
      </c>
      <c r="Q847" s="240">
        <v>0</v>
      </c>
      <c r="R847" s="240">
        <f>Q847*H847</f>
        <v>0</v>
      </c>
      <c r="S847" s="240">
        <v>0</v>
      </c>
      <c r="T847" s="241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42" t="s">
        <v>257</v>
      </c>
      <c r="AT847" s="242" t="s">
        <v>253</v>
      </c>
      <c r="AU847" s="242" t="s">
        <v>93</v>
      </c>
      <c r="AY847" s="19" t="s">
        <v>251</v>
      </c>
      <c r="BE847" s="243">
        <f>IF(N847="základní",J847,0)</f>
        <v>0</v>
      </c>
      <c r="BF847" s="243">
        <f>IF(N847="snížená",J847,0)</f>
        <v>0</v>
      </c>
      <c r="BG847" s="243">
        <f>IF(N847="zákl. přenesená",J847,0)</f>
        <v>0</v>
      </c>
      <c r="BH847" s="243">
        <f>IF(N847="sníž. přenesená",J847,0)</f>
        <v>0</v>
      </c>
      <c r="BI847" s="243">
        <f>IF(N847="nulová",J847,0)</f>
        <v>0</v>
      </c>
      <c r="BJ847" s="19" t="s">
        <v>91</v>
      </c>
      <c r="BK847" s="243">
        <f>ROUND(I847*H847,2)</f>
        <v>0</v>
      </c>
      <c r="BL847" s="19" t="s">
        <v>257</v>
      </c>
      <c r="BM847" s="242" t="s">
        <v>888</v>
      </c>
    </row>
    <row r="848" s="2" customFormat="1">
      <c r="A848" s="41"/>
      <c r="B848" s="42"/>
      <c r="C848" s="43"/>
      <c r="D848" s="244" t="s">
        <v>258</v>
      </c>
      <c r="E848" s="43"/>
      <c r="F848" s="245" t="s">
        <v>889</v>
      </c>
      <c r="G848" s="43"/>
      <c r="H848" s="43"/>
      <c r="I848" s="246"/>
      <c r="J848" s="43"/>
      <c r="K848" s="43"/>
      <c r="L848" s="47"/>
      <c r="M848" s="247"/>
      <c r="N848" s="248"/>
      <c r="O848" s="94"/>
      <c r="P848" s="94"/>
      <c r="Q848" s="94"/>
      <c r="R848" s="94"/>
      <c r="S848" s="94"/>
      <c r="T848" s="95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19" t="s">
        <v>258</v>
      </c>
      <c r="AU848" s="19" t="s">
        <v>93</v>
      </c>
    </row>
    <row r="849" s="13" customFormat="1">
      <c r="A849" s="13"/>
      <c r="B849" s="249"/>
      <c r="C849" s="250"/>
      <c r="D849" s="251" t="s">
        <v>260</v>
      </c>
      <c r="E849" s="252" t="s">
        <v>1</v>
      </c>
      <c r="F849" s="253" t="s">
        <v>890</v>
      </c>
      <c r="G849" s="250"/>
      <c r="H849" s="254">
        <v>384</v>
      </c>
      <c r="I849" s="255"/>
      <c r="J849" s="250"/>
      <c r="K849" s="250"/>
      <c r="L849" s="256"/>
      <c r="M849" s="257"/>
      <c r="N849" s="258"/>
      <c r="O849" s="258"/>
      <c r="P849" s="258"/>
      <c r="Q849" s="258"/>
      <c r="R849" s="258"/>
      <c r="S849" s="258"/>
      <c r="T849" s="259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0" t="s">
        <v>260</v>
      </c>
      <c r="AU849" s="260" t="s">
        <v>93</v>
      </c>
      <c r="AV849" s="13" t="s">
        <v>93</v>
      </c>
      <c r="AW849" s="13" t="s">
        <v>40</v>
      </c>
      <c r="AX849" s="13" t="s">
        <v>84</v>
      </c>
      <c r="AY849" s="260" t="s">
        <v>251</v>
      </c>
    </row>
    <row r="850" s="13" customFormat="1">
      <c r="A850" s="13"/>
      <c r="B850" s="249"/>
      <c r="C850" s="250"/>
      <c r="D850" s="251" t="s">
        <v>260</v>
      </c>
      <c r="E850" s="252" t="s">
        <v>1</v>
      </c>
      <c r="F850" s="253" t="s">
        <v>891</v>
      </c>
      <c r="G850" s="250"/>
      <c r="H850" s="254">
        <v>767.15499999999997</v>
      </c>
      <c r="I850" s="255"/>
      <c r="J850" s="250"/>
      <c r="K850" s="250"/>
      <c r="L850" s="256"/>
      <c r="M850" s="257"/>
      <c r="N850" s="258"/>
      <c r="O850" s="258"/>
      <c r="P850" s="258"/>
      <c r="Q850" s="258"/>
      <c r="R850" s="258"/>
      <c r="S850" s="258"/>
      <c r="T850" s="25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0" t="s">
        <v>260</v>
      </c>
      <c r="AU850" s="260" t="s">
        <v>93</v>
      </c>
      <c r="AV850" s="13" t="s">
        <v>93</v>
      </c>
      <c r="AW850" s="13" t="s">
        <v>40</v>
      </c>
      <c r="AX850" s="13" t="s">
        <v>84</v>
      </c>
      <c r="AY850" s="260" t="s">
        <v>251</v>
      </c>
    </row>
    <row r="851" s="14" customFormat="1">
      <c r="A851" s="14"/>
      <c r="B851" s="261"/>
      <c r="C851" s="262"/>
      <c r="D851" s="251" t="s">
        <v>260</v>
      </c>
      <c r="E851" s="263" t="s">
        <v>1</v>
      </c>
      <c r="F851" s="264" t="s">
        <v>262</v>
      </c>
      <c r="G851" s="262"/>
      <c r="H851" s="265">
        <v>1151.155</v>
      </c>
      <c r="I851" s="266"/>
      <c r="J851" s="262"/>
      <c r="K851" s="262"/>
      <c r="L851" s="267"/>
      <c r="M851" s="268"/>
      <c r="N851" s="269"/>
      <c r="O851" s="269"/>
      <c r="P851" s="269"/>
      <c r="Q851" s="269"/>
      <c r="R851" s="269"/>
      <c r="S851" s="269"/>
      <c r="T851" s="27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1" t="s">
        <v>260</v>
      </c>
      <c r="AU851" s="271" t="s">
        <v>93</v>
      </c>
      <c r="AV851" s="14" t="s">
        <v>257</v>
      </c>
      <c r="AW851" s="14" t="s">
        <v>40</v>
      </c>
      <c r="AX851" s="14" t="s">
        <v>91</v>
      </c>
      <c r="AY851" s="271" t="s">
        <v>251</v>
      </c>
    </row>
    <row r="852" s="2" customFormat="1" ht="16.5" customHeight="1">
      <c r="A852" s="41"/>
      <c r="B852" s="42"/>
      <c r="C852" s="294" t="s">
        <v>590</v>
      </c>
      <c r="D852" s="294" t="s">
        <v>338</v>
      </c>
      <c r="E852" s="295" t="s">
        <v>892</v>
      </c>
      <c r="F852" s="296" t="s">
        <v>893</v>
      </c>
      <c r="G852" s="297" t="s">
        <v>321</v>
      </c>
      <c r="H852" s="298">
        <v>1208.713</v>
      </c>
      <c r="I852" s="299"/>
      <c r="J852" s="300">
        <f>ROUND(I852*H852,2)</f>
        <v>0</v>
      </c>
      <c r="K852" s="301"/>
      <c r="L852" s="302"/>
      <c r="M852" s="303" t="s">
        <v>1</v>
      </c>
      <c r="N852" s="304" t="s">
        <v>49</v>
      </c>
      <c r="O852" s="94"/>
      <c r="P852" s="240">
        <f>O852*H852</f>
        <v>0</v>
      </c>
      <c r="Q852" s="240">
        <v>0.00010000000000000001</v>
      </c>
      <c r="R852" s="240">
        <f>Q852*H852</f>
        <v>0.1208713</v>
      </c>
      <c r="S852" s="240">
        <v>0</v>
      </c>
      <c r="T852" s="241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42" t="s">
        <v>281</v>
      </c>
      <c r="AT852" s="242" t="s">
        <v>338</v>
      </c>
      <c r="AU852" s="242" t="s">
        <v>93</v>
      </c>
      <c r="AY852" s="19" t="s">
        <v>251</v>
      </c>
      <c r="BE852" s="243">
        <f>IF(N852="základní",J852,0)</f>
        <v>0</v>
      </c>
      <c r="BF852" s="243">
        <f>IF(N852="snížená",J852,0)</f>
        <v>0</v>
      </c>
      <c r="BG852" s="243">
        <f>IF(N852="zákl. přenesená",J852,0)</f>
        <v>0</v>
      </c>
      <c r="BH852" s="243">
        <f>IF(N852="sníž. přenesená",J852,0)</f>
        <v>0</v>
      </c>
      <c r="BI852" s="243">
        <f>IF(N852="nulová",J852,0)</f>
        <v>0</v>
      </c>
      <c r="BJ852" s="19" t="s">
        <v>91</v>
      </c>
      <c r="BK852" s="243">
        <f>ROUND(I852*H852,2)</f>
        <v>0</v>
      </c>
      <c r="BL852" s="19" t="s">
        <v>257</v>
      </c>
      <c r="BM852" s="242" t="s">
        <v>894</v>
      </c>
    </row>
    <row r="853" s="13" customFormat="1">
      <c r="A853" s="13"/>
      <c r="B853" s="249"/>
      <c r="C853" s="250"/>
      <c r="D853" s="251" t="s">
        <v>260</v>
      </c>
      <c r="E853" s="252" t="s">
        <v>1</v>
      </c>
      <c r="F853" s="253" t="s">
        <v>895</v>
      </c>
      <c r="G853" s="250"/>
      <c r="H853" s="254">
        <v>1208.713</v>
      </c>
      <c r="I853" s="255"/>
      <c r="J853" s="250"/>
      <c r="K853" s="250"/>
      <c r="L853" s="256"/>
      <c r="M853" s="257"/>
      <c r="N853" s="258"/>
      <c r="O853" s="258"/>
      <c r="P853" s="258"/>
      <c r="Q853" s="258"/>
      <c r="R853" s="258"/>
      <c r="S853" s="258"/>
      <c r="T853" s="25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0" t="s">
        <v>260</v>
      </c>
      <c r="AU853" s="260" t="s">
        <v>93</v>
      </c>
      <c r="AV853" s="13" t="s">
        <v>93</v>
      </c>
      <c r="AW853" s="13" t="s">
        <v>40</v>
      </c>
      <c r="AX853" s="13" t="s">
        <v>84</v>
      </c>
      <c r="AY853" s="260" t="s">
        <v>251</v>
      </c>
    </row>
    <row r="854" s="14" customFormat="1">
      <c r="A854" s="14"/>
      <c r="B854" s="261"/>
      <c r="C854" s="262"/>
      <c r="D854" s="251" t="s">
        <v>260</v>
      </c>
      <c r="E854" s="263" t="s">
        <v>1</v>
      </c>
      <c r="F854" s="264" t="s">
        <v>262</v>
      </c>
      <c r="G854" s="262"/>
      <c r="H854" s="265">
        <v>1208.713</v>
      </c>
      <c r="I854" s="266"/>
      <c r="J854" s="262"/>
      <c r="K854" s="262"/>
      <c r="L854" s="267"/>
      <c r="M854" s="268"/>
      <c r="N854" s="269"/>
      <c r="O854" s="269"/>
      <c r="P854" s="269"/>
      <c r="Q854" s="269"/>
      <c r="R854" s="269"/>
      <c r="S854" s="269"/>
      <c r="T854" s="27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1" t="s">
        <v>260</v>
      </c>
      <c r="AU854" s="271" t="s">
        <v>93</v>
      </c>
      <c r="AV854" s="14" t="s">
        <v>257</v>
      </c>
      <c r="AW854" s="14" t="s">
        <v>40</v>
      </c>
      <c r="AX854" s="14" t="s">
        <v>91</v>
      </c>
      <c r="AY854" s="271" t="s">
        <v>251</v>
      </c>
    </row>
    <row r="855" s="2" customFormat="1" ht="49.05" customHeight="1">
      <c r="A855" s="41"/>
      <c r="B855" s="42"/>
      <c r="C855" s="230" t="s">
        <v>896</v>
      </c>
      <c r="D855" s="230" t="s">
        <v>253</v>
      </c>
      <c r="E855" s="231" t="s">
        <v>897</v>
      </c>
      <c r="F855" s="232" t="s">
        <v>898</v>
      </c>
      <c r="G855" s="233" t="s">
        <v>389</v>
      </c>
      <c r="H855" s="234">
        <v>2338.6640000000002</v>
      </c>
      <c r="I855" s="235"/>
      <c r="J855" s="236">
        <f>ROUND(I855*H855,2)</f>
        <v>0</v>
      </c>
      <c r="K855" s="237"/>
      <c r="L855" s="47"/>
      <c r="M855" s="238" t="s">
        <v>1</v>
      </c>
      <c r="N855" s="239" t="s">
        <v>49</v>
      </c>
      <c r="O855" s="94"/>
      <c r="P855" s="240">
        <f>O855*H855</f>
        <v>0</v>
      </c>
      <c r="Q855" s="240">
        <v>0.01167696</v>
      </c>
      <c r="R855" s="240">
        <f>Q855*H855</f>
        <v>27.308485981440004</v>
      </c>
      <c r="S855" s="240">
        <v>0</v>
      </c>
      <c r="T855" s="241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42" t="s">
        <v>257</v>
      </c>
      <c r="AT855" s="242" t="s">
        <v>253</v>
      </c>
      <c r="AU855" s="242" t="s">
        <v>93</v>
      </c>
      <c r="AY855" s="19" t="s">
        <v>251</v>
      </c>
      <c r="BE855" s="243">
        <f>IF(N855="základní",J855,0)</f>
        <v>0</v>
      </c>
      <c r="BF855" s="243">
        <f>IF(N855="snížená",J855,0)</f>
        <v>0</v>
      </c>
      <c r="BG855" s="243">
        <f>IF(N855="zákl. přenesená",J855,0)</f>
        <v>0</v>
      </c>
      <c r="BH855" s="243">
        <f>IF(N855="sníž. přenesená",J855,0)</f>
        <v>0</v>
      </c>
      <c r="BI855" s="243">
        <f>IF(N855="nulová",J855,0)</f>
        <v>0</v>
      </c>
      <c r="BJ855" s="19" t="s">
        <v>91</v>
      </c>
      <c r="BK855" s="243">
        <f>ROUND(I855*H855,2)</f>
        <v>0</v>
      </c>
      <c r="BL855" s="19" t="s">
        <v>257</v>
      </c>
      <c r="BM855" s="242" t="s">
        <v>899</v>
      </c>
    </row>
    <row r="856" s="2" customFormat="1">
      <c r="A856" s="41"/>
      <c r="B856" s="42"/>
      <c r="C856" s="43"/>
      <c r="D856" s="244" t="s">
        <v>258</v>
      </c>
      <c r="E856" s="43"/>
      <c r="F856" s="245" t="s">
        <v>900</v>
      </c>
      <c r="G856" s="43"/>
      <c r="H856" s="43"/>
      <c r="I856" s="246"/>
      <c r="J856" s="43"/>
      <c r="K856" s="43"/>
      <c r="L856" s="47"/>
      <c r="M856" s="247"/>
      <c r="N856" s="248"/>
      <c r="O856" s="94"/>
      <c r="P856" s="94"/>
      <c r="Q856" s="94"/>
      <c r="R856" s="94"/>
      <c r="S856" s="94"/>
      <c r="T856" s="95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19" t="s">
        <v>258</v>
      </c>
      <c r="AU856" s="19" t="s">
        <v>93</v>
      </c>
    </row>
    <row r="857" s="13" customFormat="1">
      <c r="A857" s="13"/>
      <c r="B857" s="249"/>
      <c r="C857" s="250"/>
      <c r="D857" s="251" t="s">
        <v>260</v>
      </c>
      <c r="E857" s="252" t="s">
        <v>1</v>
      </c>
      <c r="F857" s="253" t="s">
        <v>872</v>
      </c>
      <c r="G857" s="250"/>
      <c r="H857" s="254">
        <v>3286.8989999999999</v>
      </c>
      <c r="I857" s="255"/>
      <c r="J857" s="250"/>
      <c r="K857" s="250"/>
      <c r="L857" s="256"/>
      <c r="M857" s="257"/>
      <c r="N857" s="258"/>
      <c r="O857" s="258"/>
      <c r="P857" s="258"/>
      <c r="Q857" s="258"/>
      <c r="R857" s="258"/>
      <c r="S857" s="258"/>
      <c r="T857" s="25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60" t="s">
        <v>260</v>
      </c>
      <c r="AU857" s="260" t="s">
        <v>93</v>
      </c>
      <c r="AV857" s="13" t="s">
        <v>93</v>
      </c>
      <c r="AW857" s="13" t="s">
        <v>40</v>
      </c>
      <c r="AX857" s="13" t="s">
        <v>84</v>
      </c>
      <c r="AY857" s="260" t="s">
        <v>251</v>
      </c>
    </row>
    <row r="858" s="13" customFormat="1">
      <c r="A858" s="13"/>
      <c r="B858" s="249"/>
      <c r="C858" s="250"/>
      <c r="D858" s="251" t="s">
        <v>260</v>
      </c>
      <c r="E858" s="252" t="s">
        <v>1</v>
      </c>
      <c r="F858" s="253" t="s">
        <v>873</v>
      </c>
      <c r="G858" s="250"/>
      <c r="H858" s="254">
        <v>165.31</v>
      </c>
      <c r="I858" s="255"/>
      <c r="J858" s="250"/>
      <c r="K858" s="250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260</v>
      </c>
      <c r="AU858" s="260" t="s">
        <v>93</v>
      </c>
      <c r="AV858" s="13" t="s">
        <v>93</v>
      </c>
      <c r="AW858" s="13" t="s">
        <v>40</v>
      </c>
      <c r="AX858" s="13" t="s">
        <v>84</v>
      </c>
      <c r="AY858" s="260" t="s">
        <v>251</v>
      </c>
    </row>
    <row r="859" s="15" customFormat="1">
      <c r="A859" s="15"/>
      <c r="B859" s="272"/>
      <c r="C859" s="273"/>
      <c r="D859" s="251" t="s">
        <v>260</v>
      </c>
      <c r="E859" s="274" t="s">
        <v>1</v>
      </c>
      <c r="F859" s="275" t="s">
        <v>875</v>
      </c>
      <c r="G859" s="273"/>
      <c r="H859" s="274" t="s">
        <v>1</v>
      </c>
      <c r="I859" s="276"/>
      <c r="J859" s="273"/>
      <c r="K859" s="273"/>
      <c r="L859" s="277"/>
      <c r="M859" s="278"/>
      <c r="N859" s="279"/>
      <c r="O859" s="279"/>
      <c r="P859" s="279"/>
      <c r="Q859" s="279"/>
      <c r="R859" s="279"/>
      <c r="S859" s="279"/>
      <c r="T859" s="280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81" t="s">
        <v>260</v>
      </c>
      <c r="AU859" s="281" t="s">
        <v>93</v>
      </c>
      <c r="AV859" s="15" t="s">
        <v>91</v>
      </c>
      <c r="AW859" s="15" t="s">
        <v>40</v>
      </c>
      <c r="AX859" s="15" t="s">
        <v>84</v>
      </c>
      <c r="AY859" s="281" t="s">
        <v>251</v>
      </c>
    </row>
    <row r="860" s="13" customFormat="1">
      <c r="A860" s="13"/>
      <c r="B860" s="249"/>
      <c r="C860" s="250"/>
      <c r="D860" s="251" t="s">
        <v>260</v>
      </c>
      <c r="E860" s="252" t="s">
        <v>1</v>
      </c>
      <c r="F860" s="253" t="s">
        <v>876</v>
      </c>
      <c r="G860" s="250"/>
      <c r="H860" s="254">
        <v>-381.78500000000002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260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251</v>
      </c>
    </row>
    <row r="861" s="13" customFormat="1">
      <c r="A861" s="13"/>
      <c r="B861" s="249"/>
      <c r="C861" s="250"/>
      <c r="D861" s="251" t="s">
        <v>260</v>
      </c>
      <c r="E861" s="252" t="s">
        <v>1</v>
      </c>
      <c r="F861" s="253" t="s">
        <v>877</v>
      </c>
      <c r="G861" s="250"/>
      <c r="H861" s="254">
        <v>-561.33799999999997</v>
      </c>
      <c r="I861" s="255"/>
      <c r="J861" s="250"/>
      <c r="K861" s="250"/>
      <c r="L861" s="256"/>
      <c r="M861" s="257"/>
      <c r="N861" s="258"/>
      <c r="O861" s="258"/>
      <c r="P861" s="258"/>
      <c r="Q861" s="258"/>
      <c r="R861" s="258"/>
      <c r="S861" s="258"/>
      <c r="T861" s="25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0" t="s">
        <v>260</v>
      </c>
      <c r="AU861" s="260" t="s">
        <v>93</v>
      </c>
      <c r="AV861" s="13" t="s">
        <v>93</v>
      </c>
      <c r="AW861" s="13" t="s">
        <v>40</v>
      </c>
      <c r="AX861" s="13" t="s">
        <v>84</v>
      </c>
      <c r="AY861" s="260" t="s">
        <v>251</v>
      </c>
    </row>
    <row r="862" s="13" customFormat="1">
      <c r="A862" s="13"/>
      <c r="B862" s="249"/>
      <c r="C862" s="250"/>
      <c r="D862" s="251" t="s">
        <v>260</v>
      </c>
      <c r="E862" s="252" t="s">
        <v>1</v>
      </c>
      <c r="F862" s="253" t="s">
        <v>878</v>
      </c>
      <c r="G862" s="250"/>
      <c r="H862" s="254">
        <v>-164.477</v>
      </c>
      <c r="I862" s="255"/>
      <c r="J862" s="250"/>
      <c r="K862" s="250"/>
      <c r="L862" s="256"/>
      <c r="M862" s="257"/>
      <c r="N862" s="258"/>
      <c r="O862" s="258"/>
      <c r="P862" s="258"/>
      <c r="Q862" s="258"/>
      <c r="R862" s="258"/>
      <c r="S862" s="258"/>
      <c r="T862" s="25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0" t="s">
        <v>260</v>
      </c>
      <c r="AU862" s="260" t="s">
        <v>93</v>
      </c>
      <c r="AV862" s="13" t="s">
        <v>93</v>
      </c>
      <c r="AW862" s="13" t="s">
        <v>40</v>
      </c>
      <c r="AX862" s="13" t="s">
        <v>84</v>
      </c>
      <c r="AY862" s="260" t="s">
        <v>251</v>
      </c>
    </row>
    <row r="863" s="13" customFormat="1">
      <c r="A863" s="13"/>
      <c r="B863" s="249"/>
      <c r="C863" s="250"/>
      <c r="D863" s="251" t="s">
        <v>260</v>
      </c>
      <c r="E863" s="252" t="s">
        <v>1</v>
      </c>
      <c r="F863" s="253" t="s">
        <v>879</v>
      </c>
      <c r="G863" s="250"/>
      <c r="H863" s="254">
        <v>-5.9450000000000003</v>
      </c>
      <c r="I863" s="255"/>
      <c r="J863" s="250"/>
      <c r="K863" s="250"/>
      <c r="L863" s="256"/>
      <c r="M863" s="257"/>
      <c r="N863" s="258"/>
      <c r="O863" s="258"/>
      <c r="P863" s="258"/>
      <c r="Q863" s="258"/>
      <c r="R863" s="258"/>
      <c r="S863" s="258"/>
      <c r="T863" s="259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60" t="s">
        <v>260</v>
      </c>
      <c r="AU863" s="260" t="s">
        <v>93</v>
      </c>
      <c r="AV863" s="13" t="s">
        <v>93</v>
      </c>
      <c r="AW863" s="13" t="s">
        <v>40</v>
      </c>
      <c r="AX863" s="13" t="s">
        <v>84</v>
      </c>
      <c r="AY863" s="260" t="s">
        <v>251</v>
      </c>
    </row>
    <row r="864" s="14" customFormat="1">
      <c r="A864" s="14"/>
      <c r="B864" s="261"/>
      <c r="C864" s="262"/>
      <c r="D864" s="251" t="s">
        <v>260</v>
      </c>
      <c r="E864" s="263" t="s">
        <v>1</v>
      </c>
      <c r="F864" s="264" t="s">
        <v>262</v>
      </c>
      <c r="G864" s="262"/>
      <c r="H864" s="265">
        <v>2338.6640000000002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71" t="s">
        <v>260</v>
      </c>
      <c r="AU864" s="271" t="s">
        <v>93</v>
      </c>
      <c r="AV864" s="14" t="s">
        <v>257</v>
      </c>
      <c r="AW864" s="14" t="s">
        <v>40</v>
      </c>
      <c r="AX864" s="14" t="s">
        <v>91</v>
      </c>
      <c r="AY864" s="271" t="s">
        <v>251</v>
      </c>
    </row>
    <row r="865" s="2" customFormat="1" ht="24.15" customHeight="1">
      <c r="A865" s="41"/>
      <c r="B865" s="42"/>
      <c r="C865" s="294" t="s">
        <v>594</v>
      </c>
      <c r="D865" s="294" t="s">
        <v>338</v>
      </c>
      <c r="E865" s="295" t="s">
        <v>901</v>
      </c>
      <c r="F865" s="296" t="s">
        <v>902</v>
      </c>
      <c r="G865" s="297" t="s">
        <v>389</v>
      </c>
      <c r="H865" s="298">
        <v>2455.5970000000002</v>
      </c>
      <c r="I865" s="299"/>
      <c r="J865" s="300">
        <f>ROUND(I865*H865,2)</f>
        <v>0</v>
      </c>
      <c r="K865" s="301"/>
      <c r="L865" s="302"/>
      <c r="M865" s="303" t="s">
        <v>1</v>
      </c>
      <c r="N865" s="304" t="s">
        <v>49</v>
      </c>
      <c r="O865" s="94"/>
      <c r="P865" s="240">
        <f>O865*H865</f>
        <v>0</v>
      </c>
      <c r="Q865" s="240">
        <v>0.02</v>
      </c>
      <c r="R865" s="240">
        <f>Q865*H865</f>
        <v>49.111940000000004</v>
      </c>
      <c r="S865" s="240">
        <v>0</v>
      </c>
      <c r="T865" s="241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42" t="s">
        <v>281</v>
      </c>
      <c r="AT865" s="242" t="s">
        <v>338</v>
      </c>
      <c r="AU865" s="242" t="s">
        <v>93</v>
      </c>
      <c r="AY865" s="19" t="s">
        <v>251</v>
      </c>
      <c r="BE865" s="243">
        <f>IF(N865="základní",J865,0)</f>
        <v>0</v>
      </c>
      <c r="BF865" s="243">
        <f>IF(N865="snížená",J865,0)</f>
        <v>0</v>
      </c>
      <c r="BG865" s="243">
        <f>IF(N865="zákl. přenesená",J865,0)</f>
        <v>0</v>
      </c>
      <c r="BH865" s="243">
        <f>IF(N865="sníž. přenesená",J865,0)</f>
        <v>0</v>
      </c>
      <c r="BI865" s="243">
        <f>IF(N865="nulová",J865,0)</f>
        <v>0</v>
      </c>
      <c r="BJ865" s="19" t="s">
        <v>91</v>
      </c>
      <c r="BK865" s="243">
        <f>ROUND(I865*H865,2)</f>
        <v>0</v>
      </c>
      <c r="BL865" s="19" t="s">
        <v>257</v>
      </c>
      <c r="BM865" s="242" t="s">
        <v>903</v>
      </c>
    </row>
    <row r="866" s="13" customFormat="1">
      <c r="A866" s="13"/>
      <c r="B866" s="249"/>
      <c r="C866" s="250"/>
      <c r="D866" s="251" t="s">
        <v>260</v>
      </c>
      <c r="E866" s="252" t="s">
        <v>1</v>
      </c>
      <c r="F866" s="253" t="s">
        <v>904</v>
      </c>
      <c r="G866" s="250"/>
      <c r="H866" s="254">
        <v>2455.5970000000002</v>
      </c>
      <c r="I866" s="255"/>
      <c r="J866" s="250"/>
      <c r="K866" s="250"/>
      <c r="L866" s="256"/>
      <c r="M866" s="257"/>
      <c r="N866" s="258"/>
      <c r="O866" s="258"/>
      <c r="P866" s="258"/>
      <c r="Q866" s="258"/>
      <c r="R866" s="258"/>
      <c r="S866" s="258"/>
      <c r="T866" s="25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0" t="s">
        <v>260</v>
      </c>
      <c r="AU866" s="260" t="s">
        <v>93</v>
      </c>
      <c r="AV866" s="13" t="s">
        <v>93</v>
      </c>
      <c r="AW866" s="13" t="s">
        <v>40</v>
      </c>
      <c r="AX866" s="13" t="s">
        <v>84</v>
      </c>
      <c r="AY866" s="260" t="s">
        <v>251</v>
      </c>
    </row>
    <row r="867" s="14" customFormat="1">
      <c r="A867" s="14"/>
      <c r="B867" s="261"/>
      <c r="C867" s="262"/>
      <c r="D867" s="251" t="s">
        <v>260</v>
      </c>
      <c r="E867" s="263" t="s">
        <v>1</v>
      </c>
      <c r="F867" s="264" t="s">
        <v>262</v>
      </c>
      <c r="G867" s="262"/>
      <c r="H867" s="265">
        <v>2455.5970000000002</v>
      </c>
      <c r="I867" s="266"/>
      <c r="J867" s="262"/>
      <c r="K867" s="262"/>
      <c r="L867" s="267"/>
      <c r="M867" s="268"/>
      <c r="N867" s="269"/>
      <c r="O867" s="269"/>
      <c r="P867" s="269"/>
      <c r="Q867" s="269"/>
      <c r="R867" s="269"/>
      <c r="S867" s="269"/>
      <c r="T867" s="27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71" t="s">
        <v>260</v>
      </c>
      <c r="AU867" s="271" t="s">
        <v>93</v>
      </c>
      <c r="AV867" s="14" t="s">
        <v>257</v>
      </c>
      <c r="AW867" s="14" t="s">
        <v>40</v>
      </c>
      <c r="AX867" s="14" t="s">
        <v>91</v>
      </c>
      <c r="AY867" s="271" t="s">
        <v>251</v>
      </c>
    </row>
    <row r="868" s="2" customFormat="1" ht="37.8" customHeight="1">
      <c r="A868" s="41"/>
      <c r="B868" s="42"/>
      <c r="C868" s="230" t="s">
        <v>905</v>
      </c>
      <c r="D868" s="230" t="s">
        <v>253</v>
      </c>
      <c r="E868" s="231" t="s">
        <v>906</v>
      </c>
      <c r="F868" s="232" t="s">
        <v>907</v>
      </c>
      <c r="G868" s="233" t="s">
        <v>389</v>
      </c>
      <c r="H868" s="234">
        <v>2338.6640000000002</v>
      </c>
      <c r="I868" s="235"/>
      <c r="J868" s="236">
        <f>ROUND(I868*H868,2)</f>
        <v>0</v>
      </c>
      <c r="K868" s="237"/>
      <c r="L868" s="47"/>
      <c r="M868" s="238" t="s">
        <v>1</v>
      </c>
      <c r="N868" s="239" t="s">
        <v>49</v>
      </c>
      <c r="O868" s="94"/>
      <c r="P868" s="240">
        <f>O868*H868</f>
        <v>0</v>
      </c>
      <c r="Q868" s="240">
        <v>8.0599999999999994E-05</v>
      </c>
      <c r="R868" s="240">
        <f>Q868*H868</f>
        <v>0.1884963184</v>
      </c>
      <c r="S868" s="240">
        <v>0</v>
      </c>
      <c r="T868" s="241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42" t="s">
        <v>257</v>
      </c>
      <c r="AT868" s="242" t="s">
        <v>253</v>
      </c>
      <c r="AU868" s="242" t="s">
        <v>93</v>
      </c>
      <c r="AY868" s="19" t="s">
        <v>251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9" t="s">
        <v>91</v>
      </c>
      <c r="BK868" s="243">
        <f>ROUND(I868*H868,2)</f>
        <v>0</v>
      </c>
      <c r="BL868" s="19" t="s">
        <v>257</v>
      </c>
      <c r="BM868" s="242" t="s">
        <v>908</v>
      </c>
    </row>
    <row r="869" s="2" customFormat="1">
      <c r="A869" s="41"/>
      <c r="B869" s="42"/>
      <c r="C869" s="43"/>
      <c r="D869" s="244" t="s">
        <v>258</v>
      </c>
      <c r="E869" s="43"/>
      <c r="F869" s="245" t="s">
        <v>909</v>
      </c>
      <c r="G869" s="43"/>
      <c r="H869" s="43"/>
      <c r="I869" s="246"/>
      <c r="J869" s="43"/>
      <c r="K869" s="43"/>
      <c r="L869" s="47"/>
      <c r="M869" s="247"/>
      <c r="N869" s="248"/>
      <c r="O869" s="94"/>
      <c r="P869" s="94"/>
      <c r="Q869" s="94"/>
      <c r="R869" s="94"/>
      <c r="S869" s="94"/>
      <c r="T869" s="95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19" t="s">
        <v>258</v>
      </c>
      <c r="AU869" s="19" t="s">
        <v>93</v>
      </c>
    </row>
    <row r="870" s="2" customFormat="1" ht="24.15" customHeight="1">
      <c r="A870" s="41"/>
      <c r="B870" s="42"/>
      <c r="C870" s="230" t="s">
        <v>602</v>
      </c>
      <c r="D870" s="230" t="s">
        <v>253</v>
      </c>
      <c r="E870" s="231" t="s">
        <v>910</v>
      </c>
      <c r="F870" s="232" t="s">
        <v>911</v>
      </c>
      <c r="G870" s="233" t="s">
        <v>321</v>
      </c>
      <c r="H870" s="234">
        <v>207</v>
      </c>
      <c r="I870" s="235"/>
      <c r="J870" s="236">
        <f>ROUND(I870*H870,2)</f>
        <v>0</v>
      </c>
      <c r="K870" s="237"/>
      <c r="L870" s="47"/>
      <c r="M870" s="238" t="s">
        <v>1</v>
      </c>
      <c r="N870" s="239" t="s">
        <v>49</v>
      </c>
      <c r="O870" s="94"/>
      <c r="P870" s="240">
        <f>O870*H870</f>
        <v>0</v>
      </c>
      <c r="Q870" s="240">
        <v>3.0000000000000001E-05</v>
      </c>
      <c r="R870" s="240">
        <f>Q870*H870</f>
        <v>0.0062100000000000002</v>
      </c>
      <c r="S870" s="240">
        <v>0</v>
      </c>
      <c r="T870" s="241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42" t="s">
        <v>257</v>
      </c>
      <c r="AT870" s="242" t="s">
        <v>253</v>
      </c>
      <c r="AU870" s="242" t="s">
        <v>93</v>
      </c>
      <c r="AY870" s="19" t="s">
        <v>251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9" t="s">
        <v>91</v>
      </c>
      <c r="BK870" s="243">
        <f>ROUND(I870*H870,2)</f>
        <v>0</v>
      </c>
      <c r="BL870" s="19" t="s">
        <v>257</v>
      </c>
      <c r="BM870" s="242" t="s">
        <v>912</v>
      </c>
    </row>
    <row r="871" s="2" customFormat="1">
      <c r="A871" s="41"/>
      <c r="B871" s="42"/>
      <c r="C871" s="43"/>
      <c r="D871" s="244" t="s">
        <v>258</v>
      </c>
      <c r="E871" s="43"/>
      <c r="F871" s="245" t="s">
        <v>913</v>
      </c>
      <c r="G871" s="43"/>
      <c r="H871" s="43"/>
      <c r="I871" s="246"/>
      <c r="J871" s="43"/>
      <c r="K871" s="43"/>
      <c r="L871" s="47"/>
      <c r="M871" s="247"/>
      <c r="N871" s="248"/>
      <c r="O871" s="94"/>
      <c r="P871" s="94"/>
      <c r="Q871" s="94"/>
      <c r="R871" s="94"/>
      <c r="S871" s="94"/>
      <c r="T871" s="95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19" t="s">
        <v>258</v>
      </c>
      <c r="AU871" s="19" t="s">
        <v>93</v>
      </c>
    </row>
    <row r="872" s="2" customFormat="1" ht="33" customHeight="1">
      <c r="A872" s="41"/>
      <c r="B872" s="42"/>
      <c r="C872" s="294" t="s">
        <v>914</v>
      </c>
      <c r="D872" s="294" t="s">
        <v>338</v>
      </c>
      <c r="E872" s="295" t="s">
        <v>915</v>
      </c>
      <c r="F872" s="296" t="s">
        <v>916</v>
      </c>
      <c r="G872" s="297" t="s">
        <v>321</v>
      </c>
      <c r="H872" s="298">
        <v>217.34999999999999</v>
      </c>
      <c r="I872" s="299"/>
      <c r="J872" s="300">
        <f>ROUND(I872*H872,2)</f>
        <v>0</v>
      </c>
      <c r="K872" s="301"/>
      <c r="L872" s="302"/>
      <c r="M872" s="303" t="s">
        <v>1</v>
      </c>
      <c r="N872" s="304" t="s">
        <v>49</v>
      </c>
      <c r="O872" s="94"/>
      <c r="P872" s="240">
        <f>O872*H872</f>
        <v>0</v>
      </c>
      <c r="Q872" s="240">
        <v>0.00068000000000000005</v>
      </c>
      <c r="R872" s="240">
        <f>Q872*H872</f>
        <v>0.14779800000000001</v>
      </c>
      <c r="S872" s="240">
        <v>0</v>
      </c>
      <c r="T872" s="241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42" t="s">
        <v>281</v>
      </c>
      <c r="AT872" s="242" t="s">
        <v>338</v>
      </c>
      <c r="AU872" s="242" t="s">
        <v>93</v>
      </c>
      <c r="AY872" s="19" t="s">
        <v>251</v>
      </c>
      <c r="BE872" s="243">
        <f>IF(N872="základní",J872,0)</f>
        <v>0</v>
      </c>
      <c r="BF872" s="243">
        <f>IF(N872="snížená",J872,0)</f>
        <v>0</v>
      </c>
      <c r="BG872" s="243">
        <f>IF(N872="zákl. přenesená",J872,0)</f>
        <v>0</v>
      </c>
      <c r="BH872" s="243">
        <f>IF(N872="sníž. přenesená",J872,0)</f>
        <v>0</v>
      </c>
      <c r="BI872" s="243">
        <f>IF(N872="nulová",J872,0)</f>
        <v>0</v>
      </c>
      <c r="BJ872" s="19" t="s">
        <v>91</v>
      </c>
      <c r="BK872" s="243">
        <f>ROUND(I872*H872,2)</f>
        <v>0</v>
      </c>
      <c r="BL872" s="19" t="s">
        <v>257</v>
      </c>
      <c r="BM872" s="242" t="s">
        <v>917</v>
      </c>
    </row>
    <row r="873" s="13" customFormat="1">
      <c r="A873" s="13"/>
      <c r="B873" s="249"/>
      <c r="C873" s="250"/>
      <c r="D873" s="251" t="s">
        <v>260</v>
      </c>
      <c r="E873" s="252" t="s">
        <v>1</v>
      </c>
      <c r="F873" s="253" t="s">
        <v>918</v>
      </c>
      <c r="G873" s="250"/>
      <c r="H873" s="254">
        <v>217.34999999999999</v>
      </c>
      <c r="I873" s="255"/>
      <c r="J873" s="250"/>
      <c r="K873" s="250"/>
      <c r="L873" s="256"/>
      <c r="M873" s="257"/>
      <c r="N873" s="258"/>
      <c r="O873" s="258"/>
      <c r="P873" s="258"/>
      <c r="Q873" s="258"/>
      <c r="R873" s="258"/>
      <c r="S873" s="258"/>
      <c r="T873" s="259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0" t="s">
        <v>260</v>
      </c>
      <c r="AU873" s="260" t="s">
        <v>93</v>
      </c>
      <c r="AV873" s="13" t="s">
        <v>93</v>
      </c>
      <c r="AW873" s="13" t="s">
        <v>40</v>
      </c>
      <c r="AX873" s="13" t="s">
        <v>84</v>
      </c>
      <c r="AY873" s="260" t="s">
        <v>251</v>
      </c>
    </row>
    <row r="874" s="14" customFormat="1">
      <c r="A874" s="14"/>
      <c r="B874" s="261"/>
      <c r="C874" s="262"/>
      <c r="D874" s="251" t="s">
        <v>260</v>
      </c>
      <c r="E874" s="263" t="s">
        <v>1</v>
      </c>
      <c r="F874" s="264" t="s">
        <v>262</v>
      </c>
      <c r="G874" s="262"/>
      <c r="H874" s="265">
        <v>217.34999999999999</v>
      </c>
      <c r="I874" s="266"/>
      <c r="J874" s="262"/>
      <c r="K874" s="262"/>
      <c r="L874" s="267"/>
      <c r="M874" s="268"/>
      <c r="N874" s="269"/>
      <c r="O874" s="269"/>
      <c r="P874" s="269"/>
      <c r="Q874" s="269"/>
      <c r="R874" s="269"/>
      <c r="S874" s="269"/>
      <c r="T874" s="27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71" t="s">
        <v>260</v>
      </c>
      <c r="AU874" s="271" t="s">
        <v>93</v>
      </c>
      <c r="AV874" s="14" t="s">
        <v>257</v>
      </c>
      <c r="AW874" s="14" t="s">
        <v>40</v>
      </c>
      <c r="AX874" s="14" t="s">
        <v>91</v>
      </c>
      <c r="AY874" s="271" t="s">
        <v>251</v>
      </c>
    </row>
    <row r="875" s="2" customFormat="1" ht="16.5" customHeight="1">
      <c r="A875" s="41"/>
      <c r="B875" s="42"/>
      <c r="C875" s="230" t="s">
        <v>609</v>
      </c>
      <c r="D875" s="230" t="s">
        <v>253</v>
      </c>
      <c r="E875" s="231" t="s">
        <v>919</v>
      </c>
      <c r="F875" s="232" t="s">
        <v>920</v>
      </c>
      <c r="G875" s="233" t="s">
        <v>321</v>
      </c>
      <c r="H875" s="234">
        <v>3381.261</v>
      </c>
      <c r="I875" s="235"/>
      <c r="J875" s="236">
        <f>ROUND(I875*H875,2)</f>
        <v>0</v>
      </c>
      <c r="K875" s="237"/>
      <c r="L875" s="47"/>
      <c r="M875" s="238" t="s">
        <v>1</v>
      </c>
      <c r="N875" s="239" t="s">
        <v>49</v>
      </c>
      <c r="O875" s="94"/>
      <c r="P875" s="240">
        <f>O875*H875</f>
        <v>0</v>
      </c>
      <c r="Q875" s="240">
        <v>0</v>
      </c>
      <c r="R875" s="240">
        <f>Q875*H875</f>
        <v>0</v>
      </c>
      <c r="S875" s="240">
        <v>0</v>
      </c>
      <c r="T875" s="241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42" t="s">
        <v>257</v>
      </c>
      <c r="AT875" s="242" t="s">
        <v>253</v>
      </c>
      <c r="AU875" s="242" t="s">
        <v>93</v>
      </c>
      <c r="AY875" s="19" t="s">
        <v>251</v>
      </c>
      <c r="BE875" s="243">
        <f>IF(N875="základní",J875,0)</f>
        <v>0</v>
      </c>
      <c r="BF875" s="243">
        <f>IF(N875="snížená",J875,0)</f>
        <v>0</v>
      </c>
      <c r="BG875" s="243">
        <f>IF(N875="zákl. přenesená",J875,0)</f>
        <v>0</v>
      </c>
      <c r="BH875" s="243">
        <f>IF(N875="sníž. přenesená",J875,0)</f>
        <v>0</v>
      </c>
      <c r="BI875" s="243">
        <f>IF(N875="nulová",J875,0)</f>
        <v>0</v>
      </c>
      <c r="BJ875" s="19" t="s">
        <v>91</v>
      </c>
      <c r="BK875" s="243">
        <f>ROUND(I875*H875,2)</f>
        <v>0</v>
      </c>
      <c r="BL875" s="19" t="s">
        <v>257</v>
      </c>
      <c r="BM875" s="242" t="s">
        <v>921</v>
      </c>
    </row>
    <row r="876" s="2" customFormat="1">
      <c r="A876" s="41"/>
      <c r="B876" s="42"/>
      <c r="C876" s="43"/>
      <c r="D876" s="244" t="s">
        <v>258</v>
      </c>
      <c r="E876" s="43"/>
      <c r="F876" s="245" t="s">
        <v>922</v>
      </c>
      <c r="G876" s="43"/>
      <c r="H876" s="43"/>
      <c r="I876" s="246"/>
      <c r="J876" s="43"/>
      <c r="K876" s="43"/>
      <c r="L876" s="47"/>
      <c r="M876" s="247"/>
      <c r="N876" s="248"/>
      <c r="O876" s="94"/>
      <c r="P876" s="94"/>
      <c r="Q876" s="94"/>
      <c r="R876" s="94"/>
      <c r="S876" s="94"/>
      <c r="T876" s="95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19" t="s">
        <v>258</v>
      </c>
      <c r="AU876" s="19" t="s">
        <v>93</v>
      </c>
    </row>
    <row r="877" s="15" customFormat="1">
      <c r="A877" s="15"/>
      <c r="B877" s="272"/>
      <c r="C877" s="273"/>
      <c r="D877" s="251" t="s">
        <v>260</v>
      </c>
      <c r="E877" s="274" t="s">
        <v>1</v>
      </c>
      <c r="F877" s="275" t="s">
        <v>923</v>
      </c>
      <c r="G877" s="273"/>
      <c r="H877" s="274" t="s">
        <v>1</v>
      </c>
      <c r="I877" s="276"/>
      <c r="J877" s="273"/>
      <c r="K877" s="273"/>
      <c r="L877" s="277"/>
      <c r="M877" s="278"/>
      <c r="N877" s="279"/>
      <c r="O877" s="279"/>
      <c r="P877" s="279"/>
      <c r="Q877" s="279"/>
      <c r="R877" s="279"/>
      <c r="S877" s="279"/>
      <c r="T877" s="280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81" t="s">
        <v>260</v>
      </c>
      <c r="AU877" s="281" t="s">
        <v>93</v>
      </c>
      <c r="AV877" s="15" t="s">
        <v>91</v>
      </c>
      <c r="AW877" s="15" t="s">
        <v>40</v>
      </c>
      <c r="AX877" s="15" t="s">
        <v>84</v>
      </c>
      <c r="AY877" s="281" t="s">
        <v>251</v>
      </c>
    </row>
    <row r="878" s="13" customFormat="1">
      <c r="A878" s="13"/>
      <c r="B878" s="249"/>
      <c r="C878" s="250"/>
      <c r="D878" s="251" t="s">
        <v>260</v>
      </c>
      <c r="E878" s="252" t="s">
        <v>1</v>
      </c>
      <c r="F878" s="253" t="s">
        <v>924</v>
      </c>
      <c r="G878" s="250"/>
      <c r="H878" s="254">
        <v>122.76000000000001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260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251</v>
      </c>
    </row>
    <row r="879" s="13" customFormat="1">
      <c r="A879" s="13"/>
      <c r="B879" s="249"/>
      <c r="C879" s="250"/>
      <c r="D879" s="251" t="s">
        <v>260</v>
      </c>
      <c r="E879" s="252" t="s">
        <v>1</v>
      </c>
      <c r="F879" s="253" t="s">
        <v>925</v>
      </c>
      <c r="G879" s="250"/>
      <c r="H879" s="254">
        <v>30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260</v>
      </c>
      <c r="AU879" s="260" t="s">
        <v>93</v>
      </c>
      <c r="AV879" s="13" t="s">
        <v>93</v>
      </c>
      <c r="AW879" s="13" t="s">
        <v>40</v>
      </c>
      <c r="AX879" s="13" t="s">
        <v>84</v>
      </c>
      <c r="AY879" s="260" t="s">
        <v>251</v>
      </c>
    </row>
    <row r="880" s="13" customFormat="1">
      <c r="A880" s="13"/>
      <c r="B880" s="249"/>
      <c r="C880" s="250"/>
      <c r="D880" s="251" t="s">
        <v>260</v>
      </c>
      <c r="E880" s="252" t="s">
        <v>1</v>
      </c>
      <c r="F880" s="253" t="s">
        <v>926</v>
      </c>
      <c r="G880" s="250"/>
      <c r="H880" s="254">
        <v>530.39999999999998</v>
      </c>
      <c r="I880" s="255"/>
      <c r="J880" s="250"/>
      <c r="K880" s="250"/>
      <c r="L880" s="256"/>
      <c r="M880" s="257"/>
      <c r="N880" s="258"/>
      <c r="O880" s="258"/>
      <c r="P880" s="258"/>
      <c r="Q880" s="258"/>
      <c r="R880" s="258"/>
      <c r="S880" s="258"/>
      <c r="T880" s="25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0" t="s">
        <v>260</v>
      </c>
      <c r="AU880" s="260" t="s">
        <v>93</v>
      </c>
      <c r="AV880" s="13" t="s">
        <v>93</v>
      </c>
      <c r="AW880" s="13" t="s">
        <v>40</v>
      </c>
      <c r="AX880" s="13" t="s">
        <v>84</v>
      </c>
      <c r="AY880" s="260" t="s">
        <v>251</v>
      </c>
    </row>
    <row r="881" s="13" customFormat="1">
      <c r="A881" s="13"/>
      <c r="B881" s="249"/>
      <c r="C881" s="250"/>
      <c r="D881" s="251" t="s">
        <v>260</v>
      </c>
      <c r="E881" s="252" t="s">
        <v>1</v>
      </c>
      <c r="F881" s="253" t="s">
        <v>927</v>
      </c>
      <c r="G881" s="250"/>
      <c r="H881" s="254">
        <v>159.72499999999999</v>
      </c>
      <c r="I881" s="255"/>
      <c r="J881" s="250"/>
      <c r="K881" s="250"/>
      <c r="L881" s="256"/>
      <c r="M881" s="257"/>
      <c r="N881" s="258"/>
      <c r="O881" s="258"/>
      <c r="P881" s="258"/>
      <c r="Q881" s="258"/>
      <c r="R881" s="258"/>
      <c r="S881" s="258"/>
      <c r="T881" s="25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0" t="s">
        <v>260</v>
      </c>
      <c r="AU881" s="260" t="s">
        <v>93</v>
      </c>
      <c r="AV881" s="13" t="s">
        <v>93</v>
      </c>
      <c r="AW881" s="13" t="s">
        <v>40</v>
      </c>
      <c r="AX881" s="13" t="s">
        <v>84</v>
      </c>
      <c r="AY881" s="260" t="s">
        <v>251</v>
      </c>
    </row>
    <row r="882" s="13" customFormat="1">
      <c r="A882" s="13"/>
      <c r="B882" s="249"/>
      <c r="C882" s="250"/>
      <c r="D882" s="251" t="s">
        <v>260</v>
      </c>
      <c r="E882" s="252" t="s">
        <v>1</v>
      </c>
      <c r="F882" s="253" t="s">
        <v>928</v>
      </c>
      <c r="G882" s="250"/>
      <c r="H882" s="254">
        <v>638.89999999999998</v>
      </c>
      <c r="I882" s="255"/>
      <c r="J882" s="250"/>
      <c r="K882" s="250"/>
      <c r="L882" s="256"/>
      <c r="M882" s="257"/>
      <c r="N882" s="258"/>
      <c r="O882" s="258"/>
      <c r="P882" s="258"/>
      <c r="Q882" s="258"/>
      <c r="R882" s="258"/>
      <c r="S882" s="258"/>
      <c r="T882" s="259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60" t="s">
        <v>260</v>
      </c>
      <c r="AU882" s="260" t="s">
        <v>93</v>
      </c>
      <c r="AV882" s="13" t="s">
        <v>93</v>
      </c>
      <c r="AW882" s="13" t="s">
        <v>40</v>
      </c>
      <c r="AX882" s="13" t="s">
        <v>84</v>
      </c>
      <c r="AY882" s="260" t="s">
        <v>251</v>
      </c>
    </row>
    <row r="883" s="13" customFormat="1">
      <c r="A883" s="13"/>
      <c r="B883" s="249"/>
      <c r="C883" s="250"/>
      <c r="D883" s="251" t="s">
        <v>260</v>
      </c>
      <c r="E883" s="252" t="s">
        <v>1</v>
      </c>
      <c r="F883" s="253" t="s">
        <v>929</v>
      </c>
      <c r="G883" s="250"/>
      <c r="H883" s="254">
        <v>15.199999999999999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260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251</v>
      </c>
    </row>
    <row r="884" s="16" customFormat="1">
      <c r="A884" s="16"/>
      <c r="B884" s="283"/>
      <c r="C884" s="284"/>
      <c r="D884" s="251" t="s">
        <v>260</v>
      </c>
      <c r="E884" s="285" t="s">
        <v>1</v>
      </c>
      <c r="F884" s="286" t="s">
        <v>329</v>
      </c>
      <c r="G884" s="284"/>
      <c r="H884" s="287">
        <v>1496.9849999999999</v>
      </c>
      <c r="I884" s="288"/>
      <c r="J884" s="284"/>
      <c r="K884" s="284"/>
      <c r="L884" s="289"/>
      <c r="M884" s="290"/>
      <c r="N884" s="291"/>
      <c r="O884" s="291"/>
      <c r="P884" s="291"/>
      <c r="Q884" s="291"/>
      <c r="R884" s="291"/>
      <c r="S884" s="291"/>
      <c r="T884" s="292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93" t="s">
        <v>260</v>
      </c>
      <c r="AU884" s="293" t="s">
        <v>93</v>
      </c>
      <c r="AV884" s="16" t="s">
        <v>273</v>
      </c>
      <c r="AW884" s="16" t="s">
        <v>40</v>
      </c>
      <c r="AX884" s="16" t="s">
        <v>84</v>
      </c>
      <c r="AY884" s="293" t="s">
        <v>251</v>
      </c>
    </row>
    <row r="885" s="13" customFormat="1">
      <c r="A885" s="13"/>
      <c r="B885" s="249"/>
      <c r="C885" s="250"/>
      <c r="D885" s="251" t="s">
        <v>260</v>
      </c>
      <c r="E885" s="252" t="s">
        <v>1</v>
      </c>
      <c r="F885" s="253" t="s">
        <v>930</v>
      </c>
      <c r="G885" s="250"/>
      <c r="H885" s="254">
        <v>1434.8679999999999</v>
      </c>
      <c r="I885" s="255"/>
      <c r="J885" s="250"/>
      <c r="K885" s="250"/>
      <c r="L885" s="256"/>
      <c r="M885" s="257"/>
      <c r="N885" s="258"/>
      <c r="O885" s="258"/>
      <c r="P885" s="258"/>
      <c r="Q885" s="258"/>
      <c r="R885" s="258"/>
      <c r="S885" s="258"/>
      <c r="T885" s="25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0" t="s">
        <v>260</v>
      </c>
      <c r="AU885" s="260" t="s">
        <v>93</v>
      </c>
      <c r="AV885" s="13" t="s">
        <v>93</v>
      </c>
      <c r="AW885" s="13" t="s">
        <v>40</v>
      </c>
      <c r="AX885" s="13" t="s">
        <v>84</v>
      </c>
      <c r="AY885" s="260" t="s">
        <v>251</v>
      </c>
    </row>
    <row r="886" s="13" customFormat="1">
      <c r="A886" s="13"/>
      <c r="B886" s="249"/>
      <c r="C886" s="250"/>
      <c r="D886" s="251" t="s">
        <v>260</v>
      </c>
      <c r="E886" s="252" t="s">
        <v>1</v>
      </c>
      <c r="F886" s="253" t="s">
        <v>931</v>
      </c>
      <c r="G886" s="250"/>
      <c r="H886" s="254">
        <v>449.40800000000002</v>
      </c>
      <c r="I886" s="255"/>
      <c r="J886" s="250"/>
      <c r="K886" s="250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260</v>
      </c>
      <c r="AU886" s="260" t="s">
        <v>93</v>
      </c>
      <c r="AV886" s="13" t="s">
        <v>93</v>
      </c>
      <c r="AW886" s="13" t="s">
        <v>40</v>
      </c>
      <c r="AX886" s="13" t="s">
        <v>84</v>
      </c>
      <c r="AY886" s="260" t="s">
        <v>251</v>
      </c>
    </row>
    <row r="887" s="14" customFormat="1">
      <c r="A887" s="14"/>
      <c r="B887" s="261"/>
      <c r="C887" s="262"/>
      <c r="D887" s="251" t="s">
        <v>260</v>
      </c>
      <c r="E887" s="263" t="s">
        <v>1</v>
      </c>
      <c r="F887" s="264" t="s">
        <v>262</v>
      </c>
      <c r="G887" s="262"/>
      <c r="H887" s="265">
        <v>3381.261</v>
      </c>
      <c r="I887" s="266"/>
      <c r="J887" s="262"/>
      <c r="K887" s="262"/>
      <c r="L887" s="267"/>
      <c r="M887" s="268"/>
      <c r="N887" s="269"/>
      <c r="O887" s="269"/>
      <c r="P887" s="269"/>
      <c r="Q887" s="269"/>
      <c r="R887" s="269"/>
      <c r="S887" s="269"/>
      <c r="T887" s="27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71" t="s">
        <v>260</v>
      </c>
      <c r="AU887" s="271" t="s">
        <v>93</v>
      </c>
      <c r="AV887" s="14" t="s">
        <v>257</v>
      </c>
      <c r="AW887" s="14" t="s">
        <v>40</v>
      </c>
      <c r="AX887" s="14" t="s">
        <v>91</v>
      </c>
      <c r="AY887" s="271" t="s">
        <v>251</v>
      </c>
    </row>
    <row r="888" s="2" customFormat="1" ht="24.15" customHeight="1">
      <c r="A888" s="41"/>
      <c r="B888" s="42"/>
      <c r="C888" s="294" t="s">
        <v>932</v>
      </c>
      <c r="D888" s="294" t="s">
        <v>338</v>
      </c>
      <c r="E888" s="295" t="s">
        <v>933</v>
      </c>
      <c r="F888" s="296" t="s">
        <v>934</v>
      </c>
      <c r="G888" s="297" t="s">
        <v>321</v>
      </c>
      <c r="H888" s="298">
        <v>1571.8340000000001</v>
      </c>
      <c r="I888" s="299"/>
      <c r="J888" s="300">
        <f>ROUND(I888*H888,2)</f>
        <v>0</v>
      </c>
      <c r="K888" s="301"/>
      <c r="L888" s="302"/>
      <c r="M888" s="303" t="s">
        <v>1</v>
      </c>
      <c r="N888" s="304" t="s">
        <v>49</v>
      </c>
      <c r="O888" s="94"/>
      <c r="P888" s="240">
        <f>O888*H888</f>
        <v>0</v>
      </c>
      <c r="Q888" s="240">
        <v>0.00010000000000000001</v>
      </c>
      <c r="R888" s="240">
        <f>Q888*H888</f>
        <v>0.1571834</v>
      </c>
      <c r="S888" s="240">
        <v>0</v>
      </c>
      <c r="T888" s="241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42" t="s">
        <v>281</v>
      </c>
      <c r="AT888" s="242" t="s">
        <v>338</v>
      </c>
      <c r="AU888" s="242" t="s">
        <v>93</v>
      </c>
      <c r="AY888" s="19" t="s">
        <v>251</v>
      </c>
      <c r="BE888" s="243">
        <f>IF(N888="základní",J888,0)</f>
        <v>0</v>
      </c>
      <c r="BF888" s="243">
        <f>IF(N888="snížená",J888,0)</f>
        <v>0</v>
      </c>
      <c r="BG888" s="243">
        <f>IF(N888="zákl. přenesená",J888,0)</f>
        <v>0</v>
      </c>
      <c r="BH888" s="243">
        <f>IF(N888="sníž. přenesená",J888,0)</f>
        <v>0</v>
      </c>
      <c r="BI888" s="243">
        <f>IF(N888="nulová",J888,0)</f>
        <v>0</v>
      </c>
      <c r="BJ888" s="19" t="s">
        <v>91</v>
      </c>
      <c r="BK888" s="243">
        <f>ROUND(I888*H888,2)</f>
        <v>0</v>
      </c>
      <c r="BL888" s="19" t="s">
        <v>257</v>
      </c>
      <c r="BM888" s="242" t="s">
        <v>935</v>
      </c>
    </row>
    <row r="889" s="13" customFormat="1">
      <c r="A889" s="13"/>
      <c r="B889" s="249"/>
      <c r="C889" s="250"/>
      <c r="D889" s="251" t="s">
        <v>260</v>
      </c>
      <c r="E889" s="252" t="s">
        <v>1</v>
      </c>
      <c r="F889" s="253" t="s">
        <v>936</v>
      </c>
      <c r="G889" s="250"/>
      <c r="H889" s="254">
        <v>1571.8340000000001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260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251</v>
      </c>
    </row>
    <row r="890" s="14" customFormat="1">
      <c r="A890" s="14"/>
      <c r="B890" s="261"/>
      <c r="C890" s="262"/>
      <c r="D890" s="251" t="s">
        <v>260</v>
      </c>
      <c r="E890" s="263" t="s">
        <v>1</v>
      </c>
      <c r="F890" s="264" t="s">
        <v>262</v>
      </c>
      <c r="G890" s="262"/>
      <c r="H890" s="265">
        <v>1571.8340000000001</v>
      </c>
      <c r="I890" s="266"/>
      <c r="J890" s="262"/>
      <c r="K890" s="262"/>
      <c r="L890" s="267"/>
      <c r="M890" s="268"/>
      <c r="N890" s="269"/>
      <c r="O890" s="269"/>
      <c r="P890" s="269"/>
      <c r="Q890" s="269"/>
      <c r="R890" s="269"/>
      <c r="S890" s="269"/>
      <c r="T890" s="27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71" t="s">
        <v>260</v>
      </c>
      <c r="AU890" s="271" t="s">
        <v>93</v>
      </c>
      <c r="AV890" s="14" t="s">
        <v>257</v>
      </c>
      <c r="AW890" s="14" t="s">
        <v>40</v>
      </c>
      <c r="AX890" s="14" t="s">
        <v>91</v>
      </c>
      <c r="AY890" s="271" t="s">
        <v>251</v>
      </c>
    </row>
    <row r="891" s="2" customFormat="1" ht="24.15" customHeight="1">
      <c r="A891" s="41"/>
      <c r="B891" s="42"/>
      <c r="C891" s="294" t="s">
        <v>937</v>
      </c>
      <c r="D891" s="294" t="s">
        <v>338</v>
      </c>
      <c r="E891" s="295" t="s">
        <v>938</v>
      </c>
      <c r="F891" s="296" t="s">
        <v>939</v>
      </c>
      <c r="G891" s="297" t="s">
        <v>321</v>
      </c>
      <c r="H891" s="298">
        <v>1506.6110000000001</v>
      </c>
      <c r="I891" s="299"/>
      <c r="J891" s="300">
        <f>ROUND(I891*H891,2)</f>
        <v>0</v>
      </c>
      <c r="K891" s="301"/>
      <c r="L891" s="302"/>
      <c r="M891" s="303" t="s">
        <v>1</v>
      </c>
      <c r="N891" s="304" t="s">
        <v>49</v>
      </c>
      <c r="O891" s="94"/>
      <c r="P891" s="240">
        <f>O891*H891</f>
        <v>0</v>
      </c>
      <c r="Q891" s="240">
        <v>4.0000000000000003E-05</v>
      </c>
      <c r="R891" s="240">
        <f>Q891*H891</f>
        <v>0.060264440000000009</v>
      </c>
      <c r="S891" s="240">
        <v>0</v>
      </c>
      <c r="T891" s="241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42" t="s">
        <v>281</v>
      </c>
      <c r="AT891" s="242" t="s">
        <v>338</v>
      </c>
      <c r="AU891" s="242" t="s">
        <v>93</v>
      </c>
      <c r="AY891" s="19" t="s">
        <v>251</v>
      </c>
      <c r="BE891" s="243">
        <f>IF(N891="základní",J891,0)</f>
        <v>0</v>
      </c>
      <c r="BF891" s="243">
        <f>IF(N891="snížená",J891,0)</f>
        <v>0</v>
      </c>
      <c r="BG891" s="243">
        <f>IF(N891="zákl. přenesená",J891,0)</f>
        <v>0</v>
      </c>
      <c r="BH891" s="243">
        <f>IF(N891="sníž. přenesená",J891,0)</f>
        <v>0</v>
      </c>
      <c r="BI891" s="243">
        <f>IF(N891="nulová",J891,0)</f>
        <v>0</v>
      </c>
      <c r="BJ891" s="19" t="s">
        <v>91</v>
      </c>
      <c r="BK891" s="243">
        <f>ROUND(I891*H891,2)</f>
        <v>0</v>
      </c>
      <c r="BL891" s="19" t="s">
        <v>257</v>
      </c>
      <c r="BM891" s="242" t="s">
        <v>940</v>
      </c>
    </row>
    <row r="892" s="2" customFormat="1">
      <c r="A892" s="41"/>
      <c r="B892" s="42"/>
      <c r="C892" s="43"/>
      <c r="D892" s="251" t="s">
        <v>289</v>
      </c>
      <c r="E892" s="43"/>
      <c r="F892" s="282" t="s">
        <v>941</v>
      </c>
      <c r="G892" s="43"/>
      <c r="H892" s="43"/>
      <c r="I892" s="246"/>
      <c r="J892" s="43"/>
      <c r="K892" s="43"/>
      <c r="L892" s="47"/>
      <c r="M892" s="247"/>
      <c r="N892" s="248"/>
      <c r="O892" s="94"/>
      <c r="P892" s="94"/>
      <c r="Q892" s="94"/>
      <c r="R892" s="94"/>
      <c r="S892" s="94"/>
      <c r="T892" s="95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19" t="s">
        <v>289</v>
      </c>
      <c r="AU892" s="19" t="s">
        <v>93</v>
      </c>
    </row>
    <row r="893" s="15" customFormat="1">
      <c r="A893" s="15"/>
      <c r="B893" s="272"/>
      <c r="C893" s="273"/>
      <c r="D893" s="251" t="s">
        <v>260</v>
      </c>
      <c r="E893" s="274" t="s">
        <v>1</v>
      </c>
      <c r="F893" s="275" t="s">
        <v>880</v>
      </c>
      <c r="G893" s="273"/>
      <c r="H893" s="274" t="s">
        <v>1</v>
      </c>
      <c r="I893" s="276"/>
      <c r="J893" s="273"/>
      <c r="K893" s="273"/>
      <c r="L893" s="277"/>
      <c r="M893" s="278"/>
      <c r="N893" s="279"/>
      <c r="O893" s="279"/>
      <c r="P893" s="279"/>
      <c r="Q893" s="279"/>
      <c r="R893" s="279"/>
      <c r="S893" s="279"/>
      <c r="T893" s="280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1" t="s">
        <v>260</v>
      </c>
      <c r="AU893" s="281" t="s">
        <v>93</v>
      </c>
      <c r="AV893" s="15" t="s">
        <v>91</v>
      </c>
      <c r="AW893" s="15" t="s">
        <v>40</v>
      </c>
      <c r="AX893" s="15" t="s">
        <v>84</v>
      </c>
      <c r="AY893" s="281" t="s">
        <v>251</v>
      </c>
    </row>
    <row r="894" s="13" customFormat="1">
      <c r="A894" s="13"/>
      <c r="B894" s="249"/>
      <c r="C894" s="250"/>
      <c r="D894" s="251" t="s">
        <v>260</v>
      </c>
      <c r="E894" s="252" t="s">
        <v>1</v>
      </c>
      <c r="F894" s="253" t="s">
        <v>942</v>
      </c>
      <c r="G894" s="250"/>
      <c r="H894" s="254">
        <v>543.85000000000002</v>
      </c>
      <c r="I894" s="255"/>
      <c r="J894" s="250"/>
      <c r="K894" s="250"/>
      <c r="L894" s="256"/>
      <c r="M894" s="257"/>
      <c r="N894" s="258"/>
      <c r="O894" s="258"/>
      <c r="P894" s="258"/>
      <c r="Q894" s="258"/>
      <c r="R894" s="258"/>
      <c r="S894" s="258"/>
      <c r="T894" s="259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0" t="s">
        <v>260</v>
      </c>
      <c r="AU894" s="260" t="s">
        <v>93</v>
      </c>
      <c r="AV894" s="13" t="s">
        <v>93</v>
      </c>
      <c r="AW894" s="13" t="s">
        <v>40</v>
      </c>
      <c r="AX894" s="13" t="s">
        <v>84</v>
      </c>
      <c r="AY894" s="260" t="s">
        <v>251</v>
      </c>
    </row>
    <row r="895" s="13" customFormat="1">
      <c r="A895" s="13"/>
      <c r="B895" s="249"/>
      <c r="C895" s="250"/>
      <c r="D895" s="251" t="s">
        <v>260</v>
      </c>
      <c r="E895" s="252" t="s">
        <v>1</v>
      </c>
      <c r="F895" s="253" t="s">
        <v>943</v>
      </c>
      <c r="G895" s="250"/>
      <c r="H895" s="254">
        <v>785.17499999999995</v>
      </c>
      <c r="I895" s="255"/>
      <c r="J895" s="250"/>
      <c r="K895" s="250"/>
      <c r="L895" s="256"/>
      <c r="M895" s="257"/>
      <c r="N895" s="258"/>
      <c r="O895" s="258"/>
      <c r="P895" s="258"/>
      <c r="Q895" s="258"/>
      <c r="R895" s="258"/>
      <c r="S895" s="258"/>
      <c r="T895" s="25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0" t="s">
        <v>260</v>
      </c>
      <c r="AU895" s="260" t="s">
        <v>93</v>
      </c>
      <c r="AV895" s="13" t="s">
        <v>93</v>
      </c>
      <c r="AW895" s="13" t="s">
        <v>40</v>
      </c>
      <c r="AX895" s="13" t="s">
        <v>84</v>
      </c>
      <c r="AY895" s="260" t="s">
        <v>251</v>
      </c>
    </row>
    <row r="896" s="13" customFormat="1">
      <c r="A896" s="13"/>
      <c r="B896" s="249"/>
      <c r="C896" s="250"/>
      <c r="D896" s="251" t="s">
        <v>260</v>
      </c>
      <c r="E896" s="252" t="s">
        <v>1</v>
      </c>
      <c r="F896" s="253" t="s">
        <v>944</v>
      </c>
      <c r="G896" s="250"/>
      <c r="H896" s="254">
        <v>90.643000000000001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260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251</v>
      </c>
    </row>
    <row r="897" s="13" customFormat="1">
      <c r="A897" s="13"/>
      <c r="B897" s="249"/>
      <c r="C897" s="250"/>
      <c r="D897" s="251" t="s">
        <v>260</v>
      </c>
      <c r="E897" s="252" t="s">
        <v>1</v>
      </c>
      <c r="F897" s="253" t="s">
        <v>945</v>
      </c>
      <c r="G897" s="250"/>
      <c r="H897" s="254">
        <v>15.199999999999999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260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251</v>
      </c>
    </row>
    <row r="898" s="14" customFormat="1">
      <c r="A898" s="14"/>
      <c r="B898" s="261"/>
      <c r="C898" s="262"/>
      <c r="D898" s="251" t="s">
        <v>260</v>
      </c>
      <c r="E898" s="263" t="s">
        <v>1</v>
      </c>
      <c r="F898" s="264" t="s">
        <v>262</v>
      </c>
      <c r="G898" s="262"/>
      <c r="H898" s="265">
        <v>1434.8680000000002</v>
      </c>
      <c r="I898" s="266"/>
      <c r="J898" s="262"/>
      <c r="K898" s="262"/>
      <c r="L898" s="267"/>
      <c r="M898" s="268"/>
      <c r="N898" s="269"/>
      <c r="O898" s="269"/>
      <c r="P898" s="269"/>
      <c r="Q898" s="269"/>
      <c r="R898" s="269"/>
      <c r="S898" s="269"/>
      <c r="T898" s="27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1" t="s">
        <v>260</v>
      </c>
      <c r="AU898" s="271" t="s">
        <v>93</v>
      </c>
      <c r="AV898" s="14" t="s">
        <v>257</v>
      </c>
      <c r="AW898" s="14" t="s">
        <v>40</v>
      </c>
      <c r="AX898" s="14" t="s">
        <v>91</v>
      </c>
      <c r="AY898" s="271" t="s">
        <v>251</v>
      </c>
    </row>
    <row r="899" s="13" customFormat="1">
      <c r="A899" s="13"/>
      <c r="B899" s="249"/>
      <c r="C899" s="250"/>
      <c r="D899" s="251" t="s">
        <v>260</v>
      </c>
      <c r="E899" s="250"/>
      <c r="F899" s="253" t="s">
        <v>946</v>
      </c>
      <c r="G899" s="250"/>
      <c r="H899" s="254">
        <v>1506.6110000000001</v>
      </c>
      <c r="I899" s="255"/>
      <c r="J899" s="250"/>
      <c r="K899" s="250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260</v>
      </c>
      <c r="AU899" s="260" t="s">
        <v>93</v>
      </c>
      <c r="AV899" s="13" t="s">
        <v>93</v>
      </c>
      <c r="AW899" s="13" t="s">
        <v>4</v>
      </c>
      <c r="AX899" s="13" t="s">
        <v>91</v>
      </c>
      <c r="AY899" s="260" t="s">
        <v>251</v>
      </c>
    </row>
    <row r="900" s="2" customFormat="1" ht="24.15" customHeight="1">
      <c r="A900" s="41"/>
      <c r="B900" s="42"/>
      <c r="C900" s="294" t="s">
        <v>947</v>
      </c>
      <c r="D900" s="294" t="s">
        <v>338</v>
      </c>
      <c r="E900" s="295" t="s">
        <v>948</v>
      </c>
      <c r="F900" s="296" t="s">
        <v>949</v>
      </c>
      <c r="G900" s="297" t="s">
        <v>321</v>
      </c>
      <c r="H900" s="298">
        <v>471.87799999999999</v>
      </c>
      <c r="I900" s="299"/>
      <c r="J900" s="300">
        <f>ROUND(I900*H900,2)</f>
        <v>0</v>
      </c>
      <c r="K900" s="301"/>
      <c r="L900" s="302"/>
      <c r="M900" s="303" t="s">
        <v>1</v>
      </c>
      <c r="N900" s="304" t="s">
        <v>49</v>
      </c>
      <c r="O900" s="94"/>
      <c r="P900" s="240">
        <f>O900*H900</f>
        <v>0</v>
      </c>
      <c r="Q900" s="240">
        <v>0.00029999999999999997</v>
      </c>
      <c r="R900" s="240">
        <f>Q900*H900</f>
        <v>0.14156339999999998</v>
      </c>
      <c r="S900" s="240">
        <v>0</v>
      </c>
      <c r="T900" s="241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42" t="s">
        <v>281</v>
      </c>
      <c r="AT900" s="242" t="s">
        <v>338</v>
      </c>
      <c r="AU900" s="242" t="s">
        <v>93</v>
      </c>
      <c r="AY900" s="19" t="s">
        <v>251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9" t="s">
        <v>91</v>
      </c>
      <c r="BK900" s="243">
        <f>ROUND(I900*H900,2)</f>
        <v>0</v>
      </c>
      <c r="BL900" s="19" t="s">
        <v>257</v>
      </c>
      <c r="BM900" s="242" t="s">
        <v>950</v>
      </c>
    </row>
    <row r="901" s="2" customFormat="1">
      <c r="A901" s="41"/>
      <c r="B901" s="42"/>
      <c r="C901" s="43"/>
      <c r="D901" s="251" t="s">
        <v>289</v>
      </c>
      <c r="E901" s="43"/>
      <c r="F901" s="282" t="s">
        <v>941</v>
      </c>
      <c r="G901" s="43"/>
      <c r="H901" s="43"/>
      <c r="I901" s="246"/>
      <c r="J901" s="43"/>
      <c r="K901" s="43"/>
      <c r="L901" s="47"/>
      <c r="M901" s="247"/>
      <c r="N901" s="248"/>
      <c r="O901" s="94"/>
      <c r="P901" s="94"/>
      <c r="Q901" s="94"/>
      <c r="R901" s="94"/>
      <c r="S901" s="94"/>
      <c r="T901" s="95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19" t="s">
        <v>289</v>
      </c>
      <c r="AU901" s="19" t="s">
        <v>93</v>
      </c>
    </row>
    <row r="902" s="15" customFormat="1">
      <c r="A902" s="15"/>
      <c r="B902" s="272"/>
      <c r="C902" s="273"/>
      <c r="D902" s="251" t="s">
        <v>260</v>
      </c>
      <c r="E902" s="274" t="s">
        <v>1</v>
      </c>
      <c r="F902" s="275" t="s">
        <v>951</v>
      </c>
      <c r="G902" s="273"/>
      <c r="H902" s="274" t="s">
        <v>1</v>
      </c>
      <c r="I902" s="276"/>
      <c r="J902" s="273"/>
      <c r="K902" s="273"/>
      <c r="L902" s="277"/>
      <c r="M902" s="278"/>
      <c r="N902" s="279"/>
      <c r="O902" s="279"/>
      <c r="P902" s="279"/>
      <c r="Q902" s="279"/>
      <c r="R902" s="279"/>
      <c r="S902" s="279"/>
      <c r="T902" s="280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1" t="s">
        <v>260</v>
      </c>
      <c r="AU902" s="281" t="s">
        <v>93</v>
      </c>
      <c r="AV902" s="15" t="s">
        <v>91</v>
      </c>
      <c r="AW902" s="15" t="s">
        <v>40</v>
      </c>
      <c r="AX902" s="15" t="s">
        <v>84</v>
      </c>
      <c r="AY902" s="281" t="s">
        <v>251</v>
      </c>
    </row>
    <row r="903" s="13" customFormat="1">
      <c r="A903" s="13"/>
      <c r="B903" s="249"/>
      <c r="C903" s="250"/>
      <c r="D903" s="251" t="s">
        <v>260</v>
      </c>
      <c r="E903" s="252" t="s">
        <v>1</v>
      </c>
      <c r="F903" s="253" t="s">
        <v>952</v>
      </c>
      <c r="G903" s="250"/>
      <c r="H903" s="254">
        <v>159.05000000000001</v>
      </c>
      <c r="I903" s="255"/>
      <c r="J903" s="250"/>
      <c r="K903" s="250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260</v>
      </c>
      <c r="AU903" s="260" t="s">
        <v>93</v>
      </c>
      <c r="AV903" s="13" t="s">
        <v>93</v>
      </c>
      <c r="AW903" s="13" t="s">
        <v>40</v>
      </c>
      <c r="AX903" s="13" t="s">
        <v>84</v>
      </c>
      <c r="AY903" s="260" t="s">
        <v>251</v>
      </c>
    </row>
    <row r="904" s="13" customFormat="1">
      <c r="A904" s="13"/>
      <c r="B904" s="249"/>
      <c r="C904" s="250"/>
      <c r="D904" s="251" t="s">
        <v>260</v>
      </c>
      <c r="E904" s="252" t="s">
        <v>1</v>
      </c>
      <c r="F904" s="253" t="s">
        <v>953</v>
      </c>
      <c r="G904" s="250"/>
      <c r="H904" s="254">
        <v>233.17500000000001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260</v>
      </c>
      <c r="AU904" s="260" t="s">
        <v>93</v>
      </c>
      <c r="AV904" s="13" t="s">
        <v>93</v>
      </c>
      <c r="AW904" s="13" t="s">
        <v>40</v>
      </c>
      <c r="AX904" s="13" t="s">
        <v>84</v>
      </c>
      <c r="AY904" s="260" t="s">
        <v>251</v>
      </c>
    </row>
    <row r="905" s="13" customFormat="1">
      <c r="A905" s="13"/>
      <c r="B905" s="249"/>
      <c r="C905" s="250"/>
      <c r="D905" s="251" t="s">
        <v>260</v>
      </c>
      <c r="E905" s="252" t="s">
        <v>1</v>
      </c>
      <c r="F905" s="253" t="s">
        <v>954</v>
      </c>
      <c r="G905" s="250"/>
      <c r="H905" s="254">
        <v>54.283000000000001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260</v>
      </c>
      <c r="AU905" s="260" t="s">
        <v>93</v>
      </c>
      <c r="AV905" s="13" t="s">
        <v>93</v>
      </c>
      <c r="AW905" s="13" t="s">
        <v>40</v>
      </c>
      <c r="AX905" s="13" t="s">
        <v>84</v>
      </c>
      <c r="AY905" s="260" t="s">
        <v>251</v>
      </c>
    </row>
    <row r="906" s="13" customFormat="1">
      <c r="A906" s="13"/>
      <c r="B906" s="249"/>
      <c r="C906" s="250"/>
      <c r="D906" s="251" t="s">
        <v>260</v>
      </c>
      <c r="E906" s="252" t="s">
        <v>1</v>
      </c>
      <c r="F906" s="253" t="s">
        <v>955</v>
      </c>
      <c r="G906" s="250"/>
      <c r="H906" s="254">
        <v>2.8999999999999999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260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251</v>
      </c>
    </row>
    <row r="907" s="14" customFormat="1">
      <c r="A907" s="14"/>
      <c r="B907" s="261"/>
      <c r="C907" s="262"/>
      <c r="D907" s="251" t="s">
        <v>260</v>
      </c>
      <c r="E907" s="263" t="s">
        <v>1</v>
      </c>
      <c r="F907" s="264" t="s">
        <v>262</v>
      </c>
      <c r="G907" s="262"/>
      <c r="H907" s="265">
        <v>449.40800000000002</v>
      </c>
      <c r="I907" s="266"/>
      <c r="J907" s="262"/>
      <c r="K907" s="262"/>
      <c r="L907" s="267"/>
      <c r="M907" s="268"/>
      <c r="N907" s="269"/>
      <c r="O907" s="269"/>
      <c r="P907" s="269"/>
      <c r="Q907" s="269"/>
      <c r="R907" s="269"/>
      <c r="S907" s="269"/>
      <c r="T907" s="27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1" t="s">
        <v>260</v>
      </c>
      <c r="AU907" s="271" t="s">
        <v>93</v>
      </c>
      <c r="AV907" s="14" t="s">
        <v>257</v>
      </c>
      <c r="AW907" s="14" t="s">
        <v>40</v>
      </c>
      <c r="AX907" s="14" t="s">
        <v>91</v>
      </c>
      <c r="AY907" s="271" t="s">
        <v>251</v>
      </c>
    </row>
    <row r="908" s="13" customFormat="1">
      <c r="A908" s="13"/>
      <c r="B908" s="249"/>
      <c r="C908" s="250"/>
      <c r="D908" s="251" t="s">
        <v>260</v>
      </c>
      <c r="E908" s="250"/>
      <c r="F908" s="253" t="s">
        <v>956</v>
      </c>
      <c r="G908" s="250"/>
      <c r="H908" s="254">
        <v>471.87799999999999</v>
      </c>
      <c r="I908" s="255"/>
      <c r="J908" s="250"/>
      <c r="K908" s="250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260</v>
      </c>
      <c r="AU908" s="260" t="s">
        <v>93</v>
      </c>
      <c r="AV908" s="13" t="s">
        <v>93</v>
      </c>
      <c r="AW908" s="13" t="s">
        <v>4</v>
      </c>
      <c r="AX908" s="13" t="s">
        <v>91</v>
      </c>
      <c r="AY908" s="260" t="s">
        <v>251</v>
      </c>
    </row>
    <row r="909" s="2" customFormat="1" ht="16.5" customHeight="1">
      <c r="A909" s="41"/>
      <c r="B909" s="42"/>
      <c r="C909" s="230" t="s">
        <v>957</v>
      </c>
      <c r="D909" s="230" t="s">
        <v>253</v>
      </c>
      <c r="E909" s="231" t="s">
        <v>958</v>
      </c>
      <c r="F909" s="232" t="s">
        <v>920</v>
      </c>
      <c r="G909" s="233" t="s">
        <v>321</v>
      </c>
      <c r="H909" s="234">
        <v>72.5</v>
      </c>
      <c r="I909" s="235"/>
      <c r="J909" s="236">
        <f>ROUND(I909*H909,2)</f>
        <v>0</v>
      </c>
      <c r="K909" s="237"/>
      <c r="L909" s="47"/>
      <c r="M909" s="238" t="s">
        <v>1</v>
      </c>
      <c r="N909" s="239" t="s">
        <v>49</v>
      </c>
      <c r="O909" s="94"/>
      <c r="P909" s="240">
        <f>O909*H909</f>
        <v>0</v>
      </c>
      <c r="Q909" s="240">
        <v>0</v>
      </c>
      <c r="R909" s="240">
        <f>Q909*H909</f>
        <v>0</v>
      </c>
      <c r="S909" s="240">
        <v>0</v>
      </c>
      <c r="T909" s="241">
        <f>S909*H909</f>
        <v>0</v>
      </c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R909" s="242" t="s">
        <v>257</v>
      </c>
      <c r="AT909" s="242" t="s">
        <v>253</v>
      </c>
      <c r="AU909" s="242" t="s">
        <v>93</v>
      </c>
      <c r="AY909" s="19" t="s">
        <v>251</v>
      </c>
      <c r="BE909" s="243">
        <f>IF(N909="základní",J909,0)</f>
        <v>0</v>
      </c>
      <c r="BF909" s="243">
        <f>IF(N909="snížená",J909,0)</f>
        <v>0</v>
      </c>
      <c r="BG909" s="243">
        <f>IF(N909="zákl. přenesená",J909,0)</f>
        <v>0</v>
      </c>
      <c r="BH909" s="243">
        <f>IF(N909="sníž. přenesená",J909,0)</f>
        <v>0</v>
      </c>
      <c r="BI909" s="243">
        <f>IF(N909="nulová",J909,0)</f>
        <v>0</v>
      </c>
      <c r="BJ909" s="19" t="s">
        <v>91</v>
      </c>
      <c r="BK909" s="243">
        <f>ROUND(I909*H909,2)</f>
        <v>0</v>
      </c>
      <c r="BL909" s="19" t="s">
        <v>257</v>
      </c>
      <c r="BM909" s="242" t="s">
        <v>959</v>
      </c>
    </row>
    <row r="910" s="2" customFormat="1">
      <c r="A910" s="41"/>
      <c r="B910" s="42"/>
      <c r="C910" s="43"/>
      <c r="D910" s="244" t="s">
        <v>258</v>
      </c>
      <c r="E910" s="43"/>
      <c r="F910" s="245" t="s">
        <v>960</v>
      </c>
      <c r="G910" s="43"/>
      <c r="H910" s="43"/>
      <c r="I910" s="246"/>
      <c r="J910" s="43"/>
      <c r="K910" s="43"/>
      <c r="L910" s="47"/>
      <c r="M910" s="247"/>
      <c r="N910" s="248"/>
      <c r="O910" s="94"/>
      <c r="P910" s="94"/>
      <c r="Q910" s="94"/>
      <c r="R910" s="94"/>
      <c r="S910" s="94"/>
      <c r="T910" s="95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19" t="s">
        <v>258</v>
      </c>
      <c r="AU910" s="19" t="s">
        <v>93</v>
      </c>
    </row>
    <row r="911" s="15" customFormat="1">
      <c r="A911" s="15"/>
      <c r="B911" s="272"/>
      <c r="C911" s="273"/>
      <c r="D911" s="251" t="s">
        <v>260</v>
      </c>
      <c r="E911" s="274" t="s">
        <v>1</v>
      </c>
      <c r="F911" s="275" t="s">
        <v>961</v>
      </c>
      <c r="G911" s="273"/>
      <c r="H911" s="274" t="s">
        <v>1</v>
      </c>
      <c r="I911" s="276"/>
      <c r="J911" s="273"/>
      <c r="K911" s="273"/>
      <c r="L911" s="277"/>
      <c r="M911" s="278"/>
      <c r="N911" s="279"/>
      <c r="O911" s="279"/>
      <c r="P911" s="279"/>
      <c r="Q911" s="279"/>
      <c r="R911" s="279"/>
      <c r="S911" s="279"/>
      <c r="T911" s="280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T911" s="281" t="s">
        <v>260</v>
      </c>
      <c r="AU911" s="281" t="s">
        <v>93</v>
      </c>
      <c r="AV911" s="15" t="s">
        <v>91</v>
      </c>
      <c r="AW911" s="15" t="s">
        <v>40</v>
      </c>
      <c r="AX911" s="15" t="s">
        <v>84</v>
      </c>
      <c r="AY911" s="281" t="s">
        <v>251</v>
      </c>
    </row>
    <row r="912" s="15" customFormat="1">
      <c r="A912" s="15"/>
      <c r="B912" s="272"/>
      <c r="C912" s="273"/>
      <c r="D912" s="251" t="s">
        <v>260</v>
      </c>
      <c r="E912" s="274" t="s">
        <v>1</v>
      </c>
      <c r="F912" s="275" t="s">
        <v>962</v>
      </c>
      <c r="G912" s="273"/>
      <c r="H912" s="274" t="s">
        <v>1</v>
      </c>
      <c r="I912" s="276"/>
      <c r="J912" s="273"/>
      <c r="K912" s="273"/>
      <c r="L912" s="277"/>
      <c r="M912" s="278"/>
      <c r="N912" s="279"/>
      <c r="O912" s="279"/>
      <c r="P912" s="279"/>
      <c r="Q912" s="279"/>
      <c r="R912" s="279"/>
      <c r="S912" s="279"/>
      <c r="T912" s="280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1" t="s">
        <v>260</v>
      </c>
      <c r="AU912" s="281" t="s">
        <v>93</v>
      </c>
      <c r="AV912" s="15" t="s">
        <v>91</v>
      </c>
      <c r="AW912" s="15" t="s">
        <v>40</v>
      </c>
      <c r="AX912" s="15" t="s">
        <v>84</v>
      </c>
      <c r="AY912" s="281" t="s">
        <v>251</v>
      </c>
    </row>
    <row r="913" s="13" customFormat="1">
      <c r="A913" s="13"/>
      <c r="B913" s="249"/>
      <c r="C913" s="250"/>
      <c r="D913" s="251" t="s">
        <v>260</v>
      </c>
      <c r="E913" s="252" t="s">
        <v>1</v>
      </c>
      <c r="F913" s="253" t="s">
        <v>963</v>
      </c>
      <c r="G913" s="250"/>
      <c r="H913" s="254">
        <v>7.5</v>
      </c>
      <c r="I913" s="255"/>
      <c r="J913" s="250"/>
      <c r="K913" s="250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260</v>
      </c>
      <c r="AU913" s="260" t="s">
        <v>93</v>
      </c>
      <c r="AV913" s="13" t="s">
        <v>93</v>
      </c>
      <c r="AW913" s="13" t="s">
        <v>40</v>
      </c>
      <c r="AX913" s="13" t="s">
        <v>84</v>
      </c>
      <c r="AY913" s="260" t="s">
        <v>251</v>
      </c>
    </row>
    <row r="914" s="13" customFormat="1">
      <c r="A914" s="13"/>
      <c r="B914" s="249"/>
      <c r="C914" s="250"/>
      <c r="D914" s="251" t="s">
        <v>260</v>
      </c>
      <c r="E914" s="252" t="s">
        <v>1</v>
      </c>
      <c r="F914" s="253" t="s">
        <v>964</v>
      </c>
      <c r="G914" s="250"/>
      <c r="H914" s="254">
        <v>7.5</v>
      </c>
      <c r="I914" s="255"/>
      <c r="J914" s="250"/>
      <c r="K914" s="250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260</v>
      </c>
      <c r="AU914" s="260" t="s">
        <v>93</v>
      </c>
      <c r="AV914" s="13" t="s">
        <v>93</v>
      </c>
      <c r="AW914" s="13" t="s">
        <v>40</v>
      </c>
      <c r="AX914" s="13" t="s">
        <v>84</v>
      </c>
      <c r="AY914" s="260" t="s">
        <v>251</v>
      </c>
    </row>
    <row r="915" s="13" customFormat="1">
      <c r="A915" s="13"/>
      <c r="B915" s="249"/>
      <c r="C915" s="250"/>
      <c r="D915" s="251" t="s">
        <v>260</v>
      </c>
      <c r="E915" s="252" t="s">
        <v>1</v>
      </c>
      <c r="F915" s="253" t="s">
        <v>965</v>
      </c>
      <c r="G915" s="250"/>
      <c r="H915" s="254">
        <v>12.5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260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251</v>
      </c>
    </row>
    <row r="916" s="13" customFormat="1">
      <c r="A916" s="13"/>
      <c r="B916" s="249"/>
      <c r="C916" s="250"/>
      <c r="D916" s="251" t="s">
        <v>260</v>
      </c>
      <c r="E916" s="252" t="s">
        <v>1</v>
      </c>
      <c r="F916" s="253" t="s">
        <v>966</v>
      </c>
      <c r="G916" s="250"/>
      <c r="H916" s="254">
        <v>12.5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260</v>
      </c>
      <c r="AU916" s="260" t="s">
        <v>93</v>
      </c>
      <c r="AV916" s="13" t="s">
        <v>93</v>
      </c>
      <c r="AW916" s="13" t="s">
        <v>40</v>
      </c>
      <c r="AX916" s="13" t="s">
        <v>84</v>
      </c>
      <c r="AY916" s="260" t="s">
        <v>251</v>
      </c>
    </row>
    <row r="917" s="13" customFormat="1">
      <c r="A917" s="13"/>
      <c r="B917" s="249"/>
      <c r="C917" s="250"/>
      <c r="D917" s="251" t="s">
        <v>260</v>
      </c>
      <c r="E917" s="252" t="s">
        <v>1</v>
      </c>
      <c r="F917" s="253" t="s">
        <v>967</v>
      </c>
      <c r="G917" s="250"/>
      <c r="H917" s="254">
        <v>17.5</v>
      </c>
      <c r="I917" s="255"/>
      <c r="J917" s="250"/>
      <c r="K917" s="250"/>
      <c r="L917" s="256"/>
      <c r="M917" s="257"/>
      <c r="N917" s="258"/>
      <c r="O917" s="258"/>
      <c r="P917" s="258"/>
      <c r="Q917" s="258"/>
      <c r="R917" s="258"/>
      <c r="S917" s="258"/>
      <c r="T917" s="259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60" t="s">
        <v>260</v>
      </c>
      <c r="AU917" s="260" t="s">
        <v>93</v>
      </c>
      <c r="AV917" s="13" t="s">
        <v>93</v>
      </c>
      <c r="AW917" s="13" t="s">
        <v>40</v>
      </c>
      <c r="AX917" s="13" t="s">
        <v>84</v>
      </c>
      <c r="AY917" s="260" t="s">
        <v>251</v>
      </c>
    </row>
    <row r="918" s="16" customFormat="1">
      <c r="A918" s="16"/>
      <c r="B918" s="283"/>
      <c r="C918" s="284"/>
      <c r="D918" s="251" t="s">
        <v>260</v>
      </c>
      <c r="E918" s="285" t="s">
        <v>1</v>
      </c>
      <c r="F918" s="286" t="s">
        <v>329</v>
      </c>
      <c r="G918" s="284"/>
      <c r="H918" s="287">
        <v>57.5</v>
      </c>
      <c r="I918" s="288"/>
      <c r="J918" s="284"/>
      <c r="K918" s="284"/>
      <c r="L918" s="289"/>
      <c r="M918" s="290"/>
      <c r="N918" s="291"/>
      <c r="O918" s="291"/>
      <c r="P918" s="291"/>
      <c r="Q918" s="291"/>
      <c r="R918" s="291"/>
      <c r="S918" s="291"/>
      <c r="T918" s="292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93" t="s">
        <v>260</v>
      </c>
      <c r="AU918" s="293" t="s">
        <v>93</v>
      </c>
      <c r="AV918" s="16" t="s">
        <v>273</v>
      </c>
      <c r="AW918" s="16" t="s">
        <v>40</v>
      </c>
      <c r="AX918" s="16" t="s">
        <v>84</v>
      </c>
      <c r="AY918" s="293" t="s">
        <v>251</v>
      </c>
    </row>
    <row r="919" s="15" customFormat="1">
      <c r="A919" s="15"/>
      <c r="B919" s="272"/>
      <c r="C919" s="273"/>
      <c r="D919" s="251" t="s">
        <v>260</v>
      </c>
      <c r="E919" s="274" t="s">
        <v>1</v>
      </c>
      <c r="F919" s="275" t="s">
        <v>968</v>
      </c>
      <c r="G919" s="273"/>
      <c r="H919" s="274" t="s">
        <v>1</v>
      </c>
      <c r="I919" s="276"/>
      <c r="J919" s="273"/>
      <c r="K919" s="273"/>
      <c r="L919" s="277"/>
      <c r="M919" s="278"/>
      <c r="N919" s="279"/>
      <c r="O919" s="279"/>
      <c r="P919" s="279"/>
      <c r="Q919" s="279"/>
      <c r="R919" s="279"/>
      <c r="S919" s="279"/>
      <c r="T919" s="280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81" t="s">
        <v>260</v>
      </c>
      <c r="AU919" s="281" t="s">
        <v>93</v>
      </c>
      <c r="AV919" s="15" t="s">
        <v>91</v>
      </c>
      <c r="AW919" s="15" t="s">
        <v>40</v>
      </c>
      <c r="AX919" s="15" t="s">
        <v>84</v>
      </c>
      <c r="AY919" s="281" t="s">
        <v>251</v>
      </c>
    </row>
    <row r="920" s="13" customFormat="1">
      <c r="A920" s="13"/>
      <c r="B920" s="249"/>
      <c r="C920" s="250"/>
      <c r="D920" s="251" t="s">
        <v>260</v>
      </c>
      <c r="E920" s="252" t="s">
        <v>1</v>
      </c>
      <c r="F920" s="253" t="s">
        <v>963</v>
      </c>
      <c r="G920" s="250"/>
      <c r="H920" s="254">
        <v>7.5</v>
      </c>
      <c r="I920" s="255"/>
      <c r="J920" s="250"/>
      <c r="K920" s="250"/>
      <c r="L920" s="256"/>
      <c r="M920" s="257"/>
      <c r="N920" s="258"/>
      <c r="O920" s="258"/>
      <c r="P920" s="258"/>
      <c r="Q920" s="258"/>
      <c r="R920" s="258"/>
      <c r="S920" s="258"/>
      <c r="T920" s="25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0" t="s">
        <v>260</v>
      </c>
      <c r="AU920" s="260" t="s">
        <v>93</v>
      </c>
      <c r="AV920" s="13" t="s">
        <v>93</v>
      </c>
      <c r="AW920" s="13" t="s">
        <v>40</v>
      </c>
      <c r="AX920" s="13" t="s">
        <v>84</v>
      </c>
      <c r="AY920" s="260" t="s">
        <v>251</v>
      </c>
    </row>
    <row r="921" s="13" customFormat="1">
      <c r="A921" s="13"/>
      <c r="B921" s="249"/>
      <c r="C921" s="250"/>
      <c r="D921" s="251" t="s">
        <v>260</v>
      </c>
      <c r="E921" s="252" t="s">
        <v>1</v>
      </c>
      <c r="F921" s="253" t="s">
        <v>964</v>
      </c>
      <c r="G921" s="250"/>
      <c r="H921" s="254">
        <v>7.5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260</v>
      </c>
      <c r="AU921" s="260" t="s">
        <v>93</v>
      </c>
      <c r="AV921" s="13" t="s">
        <v>93</v>
      </c>
      <c r="AW921" s="13" t="s">
        <v>40</v>
      </c>
      <c r="AX921" s="13" t="s">
        <v>84</v>
      </c>
      <c r="AY921" s="260" t="s">
        <v>251</v>
      </c>
    </row>
    <row r="922" s="16" customFormat="1">
      <c r="A922" s="16"/>
      <c r="B922" s="283"/>
      <c r="C922" s="284"/>
      <c r="D922" s="251" t="s">
        <v>260</v>
      </c>
      <c r="E922" s="285" t="s">
        <v>1</v>
      </c>
      <c r="F922" s="286" t="s">
        <v>329</v>
      </c>
      <c r="G922" s="284"/>
      <c r="H922" s="287">
        <v>15</v>
      </c>
      <c r="I922" s="288"/>
      <c r="J922" s="284"/>
      <c r="K922" s="284"/>
      <c r="L922" s="289"/>
      <c r="M922" s="290"/>
      <c r="N922" s="291"/>
      <c r="O922" s="291"/>
      <c r="P922" s="291"/>
      <c r="Q922" s="291"/>
      <c r="R922" s="291"/>
      <c r="S922" s="291"/>
      <c r="T922" s="292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93" t="s">
        <v>260</v>
      </c>
      <c r="AU922" s="293" t="s">
        <v>93</v>
      </c>
      <c r="AV922" s="16" t="s">
        <v>273</v>
      </c>
      <c r="AW922" s="16" t="s">
        <v>40</v>
      </c>
      <c r="AX922" s="16" t="s">
        <v>84</v>
      </c>
      <c r="AY922" s="293" t="s">
        <v>251</v>
      </c>
    </row>
    <row r="923" s="14" customFormat="1">
      <c r="A923" s="14"/>
      <c r="B923" s="261"/>
      <c r="C923" s="262"/>
      <c r="D923" s="251" t="s">
        <v>260</v>
      </c>
      <c r="E923" s="263" t="s">
        <v>1</v>
      </c>
      <c r="F923" s="264" t="s">
        <v>262</v>
      </c>
      <c r="G923" s="262"/>
      <c r="H923" s="265">
        <v>72.5</v>
      </c>
      <c r="I923" s="266"/>
      <c r="J923" s="262"/>
      <c r="K923" s="262"/>
      <c r="L923" s="267"/>
      <c r="M923" s="268"/>
      <c r="N923" s="269"/>
      <c r="O923" s="269"/>
      <c r="P923" s="269"/>
      <c r="Q923" s="269"/>
      <c r="R923" s="269"/>
      <c r="S923" s="269"/>
      <c r="T923" s="27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1" t="s">
        <v>260</v>
      </c>
      <c r="AU923" s="271" t="s">
        <v>93</v>
      </c>
      <c r="AV923" s="14" t="s">
        <v>257</v>
      </c>
      <c r="AW923" s="14" t="s">
        <v>40</v>
      </c>
      <c r="AX923" s="14" t="s">
        <v>91</v>
      </c>
      <c r="AY923" s="271" t="s">
        <v>251</v>
      </c>
    </row>
    <row r="924" s="2" customFormat="1" ht="24.15" customHeight="1">
      <c r="A924" s="41"/>
      <c r="B924" s="42"/>
      <c r="C924" s="294" t="s">
        <v>969</v>
      </c>
      <c r="D924" s="294" t="s">
        <v>338</v>
      </c>
      <c r="E924" s="295" t="s">
        <v>970</v>
      </c>
      <c r="F924" s="296" t="s">
        <v>971</v>
      </c>
      <c r="G924" s="297" t="s">
        <v>321</v>
      </c>
      <c r="H924" s="298">
        <v>60.375</v>
      </c>
      <c r="I924" s="299"/>
      <c r="J924" s="300">
        <f>ROUND(I924*H924,2)</f>
        <v>0</v>
      </c>
      <c r="K924" s="301"/>
      <c r="L924" s="302"/>
      <c r="M924" s="303" t="s">
        <v>1</v>
      </c>
      <c r="N924" s="304" t="s">
        <v>49</v>
      </c>
      <c r="O924" s="94"/>
      <c r="P924" s="240">
        <f>O924*H924</f>
        <v>0</v>
      </c>
      <c r="Q924" s="240">
        <v>0.00050000000000000001</v>
      </c>
      <c r="R924" s="240">
        <f>Q924*H924</f>
        <v>0.030187499999999999</v>
      </c>
      <c r="S924" s="240">
        <v>0</v>
      </c>
      <c r="T924" s="24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42" t="s">
        <v>281</v>
      </c>
      <c r="AT924" s="242" t="s">
        <v>338</v>
      </c>
      <c r="AU924" s="242" t="s">
        <v>93</v>
      </c>
      <c r="AY924" s="19" t="s">
        <v>251</v>
      </c>
      <c r="BE924" s="243">
        <f>IF(N924="základní",J924,0)</f>
        <v>0</v>
      </c>
      <c r="BF924" s="243">
        <f>IF(N924="snížená",J924,0)</f>
        <v>0</v>
      </c>
      <c r="BG924" s="243">
        <f>IF(N924="zákl. přenesená",J924,0)</f>
        <v>0</v>
      </c>
      <c r="BH924" s="243">
        <f>IF(N924="sníž. přenesená",J924,0)</f>
        <v>0</v>
      </c>
      <c r="BI924" s="243">
        <f>IF(N924="nulová",J924,0)</f>
        <v>0</v>
      </c>
      <c r="BJ924" s="19" t="s">
        <v>91</v>
      </c>
      <c r="BK924" s="243">
        <f>ROUND(I924*H924,2)</f>
        <v>0</v>
      </c>
      <c r="BL924" s="19" t="s">
        <v>257</v>
      </c>
      <c r="BM924" s="242" t="s">
        <v>972</v>
      </c>
    </row>
    <row r="925" s="2" customFormat="1">
      <c r="A925" s="41"/>
      <c r="B925" s="42"/>
      <c r="C925" s="43"/>
      <c r="D925" s="251" t="s">
        <v>289</v>
      </c>
      <c r="E925" s="43"/>
      <c r="F925" s="282" t="s">
        <v>941</v>
      </c>
      <c r="G925" s="43"/>
      <c r="H925" s="43"/>
      <c r="I925" s="246"/>
      <c r="J925" s="43"/>
      <c r="K925" s="43"/>
      <c r="L925" s="47"/>
      <c r="M925" s="247"/>
      <c r="N925" s="248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9" t="s">
        <v>289</v>
      </c>
      <c r="AU925" s="19" t="s">
        <v>93</v>
      </c>
    </row>
    <row r="926" s="15" customFormat="1">
      <c r="A926" s="15"/>
      <c r="B926" s="272"/>
      <c r="C926" s="273"/>
      <c r="D926" s="251" t="s">
        <v>260</v>
      </c>
      <c r="E926" s="274" t="s">
        <v>1</v>
      </c>
      <c r="F926" s="275" t="s">
        <v>961</v>
      </c>
      <c r="G926" s="273"/>
      <c r="H926" s="274" t="s">
        <v>1</v>
      </c>
      <c r="I926" s="276"/>
      <c r="J926" s="273"/>
      <c r="K926" s="273"/>
      <c r="L926" s="277"/>
      <c r="M926" s="278"/>
      <c r="N926" s="279"/>
      <c r="O926" s="279"/>
      <c r="P926" s="279"/>
      <c r="Q926" s="279"/>
      <c r="R926" s="279"/>
      <c r="S926" s="279"/>
      <c r="T926" s="28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1" t="s">
        <v>260</v>
      </c>
      <c r="AU926" s="281" t="s">
        <v>93</v>
      </c>
      <c r="AV926" s="15" t="s">
        <v>91</v>
      </c>
      <c r="AW926" s="15" t="s">
        <v>40</v>
      </c>
      <c r="AX926" s="15" t="s">
        <v>84</v>
      </c>
      <c r="AY926" s="281" t="s">
        <v>251</v>
      </c>
    </row>
    <row r="927" s="15" customFormat="1">
      <c r="A927" s="15"/>
      <c r="B927" s="272"/>
      <c r="C927" s="273"/>
      <c r="D927" s="251" t="s">
        <v>260</v>
      </c>
      <c r="E927" s="274" t="s">
        <v>1</v>
      </c>
      <c r="F927" s="275" t="s">
        <v>962</v>
      </c>
      <c r="G927" s="273"/>
      <c r="H927" s="274" t="s">
        <v>1</v>
      </c>
      <c r="I927" s="276"/>
      <c r="J927" s="273"/>
      <c r="K927" s="273"/>
      <c r="L927" s="277"/>
      <c r="M927" s="278"/>
      <c r="N927" s="279"/>
      <c r="O927" s="279"/>
      <c r="P927" s="279"/>
      <c r="Q927" s="279"/>
      <c r="R927" s="279"/>
      <c r="S927" s="279"/>
      <c r="T927" s="280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81" t="s">
        <v>260</v>
      </c>
      <c r="AU927" s="281" t="s">
        <v>93</v>
      </c>
      <c r="AV927" s="15" t="s">
        <v>91</v>
      </c>
      <c r="AW927" s="15" t="s">
        <v>40</v>
      </c>
      <c r="AX927" s="15" t="s">
        <v>84</v>
      </c>
      <c r="AY927" s="281" t="s">
        <v>251</v>
      </c>
    </row>
    <row r="928" s="13" customFormat="1">
      <c r="A928" s="13"/>
      <c r="B928" s="249"/>
      <c r="C928" s="250"/>
      <c r="D928" s="251" t="s">
        <v>260</v>
      </c>
      <c r="E928" s="252" t="s">
        <v>1</v>
      </c>
      <c r="F928" s="253" t="s">
        <v>963</v>
      </c>
      <c r="G928" s="250"/>
      <c r="H928" s="254">
        <v>7.5</v>
      </c>
      <c r="I928" s="255"/>
      <c r="J928" s="250"/>
      <c r="K928" s="250"/>
      <c r="L928" s="256"/>
      <c r="M928" s="257"/>
      <c r="N928" s="258"/>
      <c r="O928" s="258"/>
      <c r="P928" s="258"/>
      <c r="Q928" s="258"/>
      <c r="R928" s="258"/>
      <c r="S928" s="258"/>
      <c r="T928" s="259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0" t="s">
        <v>260</v>
      </c>
      <c r="AU928" s="260" t="s">
        <v>93</v>
      </c>
      <c r="AV928" s="13" t="s">
        <v>93</v>
      </c>
      <c r="AW928" s="13" t="s">
        <v>40</v>
      </c>
      <c r="AX928" s="13" t="s">
        <v>84</v>
      </c>
      <c r="AY928" s="260" t="s">
        <v>251</v>
      </c>
    </row>
    <row r="929" s="13" customFormat="1">
      <c r="A929" s="13"/>
      <c r="B929" s="249"/>
      <c r="C929" s="250"/>
      <c r="D929" s="251" t="s">
        <v>260</v>
      </c>
      <c r="E929" s="252" t="s">
        <v>1</v>
      </c>
      <c r="F929" s="253" t="s">
        <v>964</v>
      </c>
      <c r="G929" s="250"/>
      <c r="H929" s="254">
        <v>7.5</v>
      </c>
      <c r="I929" s="255"/>
      <c r="J929" s="250"/>
      <c r="K929" s="250"/>
      <c r="L929" s="256"/>
      <c r="M929" s="257"/>
      <c r="N929" s="258"/>
      <c r="O929" s="258"/>
      <c r="P929" s="258"/>
      <c r="Q929" s="258"/>
      <c r="R929" s="258"/>
      <c r="S929" s="258"/>
      <c r="T929" s="25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0" t="s">
        <v>260</v>
      </c>
      <c r="AU929" s="260" t="s">
        <v>93</v>
      </c>
      <c r="AV929" s="13" t="s">
        <v>93</v>
      </c>
      <c r="AW929" s="13" t="s">
        <v>40</v>
      </c>
      <c r="AX929" s="13" t="s">
        <v>84</v>
      </c>
      <c r="AY929" s="260" t="s">
        <v>251</v>
      </c>
    </row>
    <row r="930" s="13" customFormat="1">
      <c r="A930" s="13"/>
      <c r="B930" s="249"/>
      <c r="C930" s="250"/>
      <c r="D930" s="251" t="s">
        <v>260</v>
      </c>
      <c r="E930" s="252" t="s">
        <v>1</v>
      </c>
      <c r="F930" s="253" t="s">
        <v>965</v>
      </c>
      <c r="G930" s="250"/>
      <c r="H930" s="254">
        <v>12.5</v>
      </c>
      <c r="I930" s="255"/>
      <c r="J930" s="250"/>
      <c r="K930" s="250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260</v>
      </c>
      <c r="AU930" s="260" t="s">
        <v>93</v>
      </c>
      <c r="AV930" s="13" t="s">
        <v>93</v>
      </c>
      <c r="AW930" s="13" t="s">
        <v>40</v>
      </c>
      <c r="AX930" s="13" t="s">
        <v>84</v>
      </c>
      <c r="AY930" s="260" t="s">
        <v>251</v>
      </c>
    </row>
    <row r="931" s="13" customFormat="1">
      <c r="A931" s="13"/>
      <c r="B931" s="249"/>
      <c r="C931" s="250"/>
      <c r="D931" s="251" t="s">
        <v>260</v>
      </c>
      <c r="E931" s="252" t="s">
        <v>1</v>
      </c>
      <c r="F931" s="253" t="s">
        <v>966</v>
      </c>
      <c r="G931" s="250"/>
      <c r="H931" s="254">
        <v>12.5</v>
      </c>
      <c r="I931" s="255"/>
      <c r="J931" s="250"/>
      <c r="K931" s="250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260</v>
      </c>
      <c r="AU931" s="260" t="s">
        <v>93</v>
      </c>
      <c r="AV931" s="13" t="s">
        <v>93</v>
      </c>
      <c r="AW931" s="13" t="s">
        <v>40</v>
      </c>
      <c r="AX931" s="13" t="s">
        <v>84</v>
      </c>
      <c r="AY931" s="260" t="s">
        <v>251</v>
      </c>
    </row>
    <row r="932" s="13" customFormat="1">
      <c r="A932" s="13"/>
      <c r="B932" s="249"/>
      <c r="C932" s="250"/>
      <c r="D932" s="251" t="s">
        <v>260</v>
      </c>
      <c r="E932" s="252" t="s">
        <v>1</v>
      </c>
      <c r="F932" s="253" t="s">
        <v>967</v>
      </c>
      <c r="G932" s="250"/>
      <c r="H932" s="254">
        <v>17.5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260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251</v>
      </c>
    </row>
    <row r="933" s="14" customFormat="1">
      <c r="A933" s="14"/>
      <c r="B933" s="261"/>
      <c r="C933" s="262"/>
      <c r="D933" s="251" t="s">
        <v>260</v>
      </c>
      <c r="E933" s="263" t="s">
        <v>1</v>
      </c>
      <c r="F933" s="264" t="s">
        <v>262</v>
      </c>
      <c r="G933" s="262"/>
      <c r="H933" s="265">
        <v>57.5</v>
      </c>
      <c r="I933" s="266"/>
      <c r="J933" s="262"/>
      <c r="K933" s="262"/>
      <c r="L933" s="267"/>
      <c r="M933" s="268"/>
      <c r="N933" s="269"/>
      <c r="O933" s="269"/>
      <c r="P933" s="269"/>
      <c r="Q933" s="269"/>
      <c r="R933" s="269"/>
      <c r="S933" s="269"/>
      <c r="T933" s="27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71" t="s">
        <v>260</v>
      </c>
      <c r="AU933" s="271" t="s">
        <v>93</v>
      </c>
      <c r="AV933" s="14" t="s">
        <v>257</v>
      </c>
      <c r="AW933" s="14" t="s">
        <v>40</v>
      </c>
      <c r="AX933" s="14" t="s">
        <v>91</v>
      </c>
      <c r="AY933" s="271" t="s">
        <v>251</v>
      </c>
    </row>
    <row r="934" s="13" customFormat="1">
      <c r="A934" s="13"/>
      <c r="B934" s="249"/>
      <c r="C934" s="250"/>
      <c r="D934" s="251" t="s">
        <v>260</v>
      </c>
      <c r="E934" s="250"/>
      <c r="F934" s="253" t="s">
        <v>973</v>
      </c>
      <c r="G934" s="250"/>
      <c r="H934" s="254">
        <v>60.375</v>
      </c>
      <c r="I934" s="255"/>
      <c r="J934" s="250"/>
      <c r="K934" s="250"/>
      <c r="L934" s="256"/>
      <c r="M934" s="257"/>
      <c r="N934" s="258"/>
      <c r="O934" s="258"/>
      <c r="P934" s="258"/>
      <c r="Q934" s="258"/>
      <c r="R934" s="258"/>
      <c r="S934" s="258"/>
      <c r="T934" s="25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0" t="s">
        <v>260</v>
      </c>
      <c r="AU934" s="260" t="s">
        <v>93</v>
      </c>
      <c r="AV934" s="13" t="s">
        <v>93</v>
      </c>
      <c r="AW934" s="13" t="s">
        <v>4</v>
      </c>
      <c r="AX934" s="13" t="s">
        <v>91</v>
      </c>
      <c r="AY934" s="260" t="s">
        <v>251</v>
      </c>
    </row>
    <row r="935" s="2" customFormat="1" ht="24.15" customHeight="1">
      <c r="A935" s="41"/>
      <c r="B935" s="42"/>
      <c r="C935" s="294" t="s">
        <v>974</v>
      </c>
      <c r="D935" s="294" t="s">
        <v>338</v>
      </c>
      <c r="E935" s="295" t="s">
        <v>975</v>
      </c>
      <c r="F935" s="296" t="s">
        <v>976</v>
      </c>
      <c r="G935" s="297" t="s">
        <v>321</v>
      </c>
      <c r="H935" s="298">
        <v>15.75</v>
      </c>
      <c r="I935" s="299"/>
      <c r="J935" s="300">
        <f>ROUND(I935*H935,2)</f>
        <v>0</v>
      </c>
      <c r="K935" s="301"/>
      <c r="L935" s="302"/>
      <c r="M935" s="303" t="s">
        <v>1</v>
      </c>
      <c r="N935" s="304" t="s">
        <v>49</v>
      </c>
      <c r="O935" s="94"/>
      <c r="P935" s="240">
        <f>O935*H935</f>
        <v>0</v>
      </c>
      <c r="Q935" s="240">
        <v>0.00050000000000000001</v>
      </c>
      <c r="R935" s="240">
        <f>Q935*H935</f>
        <v>0.0078750000000000001</v>
      </c>
      <c r="S935" s="240">
        <v>0</v>
      </c>
      <c r="T935" s="241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42" t="s">
        <v>281</v>
      </c>
      <c r="AT935" s="242" t="s">
        <v>338</v>
      </c>
      <c r="AU935" s="242" t="s">
        <v>93</v>
      </c>
      <c r="AY935" s="19" t="s">
        <v>251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9" t="s">
        <v>91</v>
      </c>
      <c r="BK935" s="243">
        <f>ROUND(I935*H935,2)</f>
        <v>0</v>
      </c>
      <c r="BL935" s="19" t="s">
        <v>257</v>
      </c>
      <c r="BM935" s="242" t="s">
        <v>977</v>
      </c>
    </row>
    <row r="936" s="2" customFormat="1">
      <c r="A936" s="41"/>
      <c r="B936" s="42"/>
      <c r="C936" s="43"/>
      <c r="D936" s="251" t="s">
        <v>289</v>
      </c>
      <c r="E936" s="43"/>
      <c r="F936" s="282" t="s">
        <v>941</v>
      </c>
      <c r="G936" s="43"/>
      <c r="H936" s="43"/>
      <c r="I936" s="246"/>
      <c r="J936" s="43"/>
      <c r="K936" s="43"/>
      <c r="L936" s="47"/>
      <c r="M936" s="247"/>
      <c r="N936" s="248"/>
      <c r="O936" s="94"/>
      <c r="P936" s="94"/>
      <c r="Q936" s="94"/>
      <c r="R936" s="94"/>
      <c r="S936" s="94"/>
      <c r="T936" s="95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19" t="s">
        <v>289</v>
      </c>
      <c r="AU936" s="19" t="s">
        <v>93</v>
      </c>
    </row>
    <row r="937" s="15" customFormat="1">
      <c r="A937" s="15"/>
      <c r="B937" s="272"/>
      <c r="C937" s="273"/>
      <c r="D937" s="251" t="s">
        <v>260</v>
      </c>
      <c r="E937" s="274" t="s">
        <v>1</v>
      </c>
      <c r="F937" s="275" t="s">
        <v>961</v>
      </c>
      <c r="G937" s="273"/>
      <c r="H937" s="274" t="s">
        <v>1</v>
      </c>
      <c r="I937" s="276"/>
      <c r="J937" s="273"/>
      <c r="K937" s="273"/>
      <c r="L937" s="277"/>
      <c r="M937" s="278"/>
      <c r="N937" s="279"/>
      <c r="O937" s="279"/>
      <c r="P937" s="279"/>
      <c r="Q937" s="279"/>
      <c r="R937" s="279"/>
      <c r="S937" s="279"/>
      <c r="T937" s="280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1" t="s">
        <v>260</v>
      </c>
      <c r="AU937" s="281" t="s">
        <v>93</v>
      </c>
      <c r="AV937" s="15" t="s">
        <v>91</v>
      </c>
      <c r="AW937" s="15" t="s">
        <v>40</v>
      </c>
      <c r="AX937" s="15" t="s">
        <v>84</v>
      </c>
      <c r="AY937" s="281" t="s">
        <v>251</v>
      </c>
    </row>
    <row r="938" s="15" customFormat="1">
      <c r="A938" s="15"/>
      <c r="B938" s="272"/>
      <c r="C938" s="273"/>
      <c r="D938" s="251" t="s">
        <v>260</v>
      </c>
      <c r="E938" s="274" t="s">
        <v>1</v>
      </c>
      <c r="F938" s="275" t="s">
        <v>968</v>
      </c>
      <c r="G938" s="273"/>
      <c r="H938" s="274" t="s">
        <v>1</v>
      </c>
      <c r="I938" s="276"/>
      <c r="J938" s="273"/>
      <c r="K938" s="273"/>
      <c r="L938" s="277"/>
      <c r="M938" s="278"/>
      <c r="N938" s="279"/>
      <c r="O938" s="279"/>
      <c r="P938" s="279"/>
      <c r="Q938" s="279"/>
      <c r="R938" s="279"/>
      <c r="S938" s="279"/>
      <c r="T938" s="280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81" t="s">
        <v>260</v>
      </c>
      <c r="AU938" s="281" t="s">
        <v>93</v>
      </c>
      <c r="AV938" s="15" t="s">
        <v>91</v>
      </c>
      <c r="AW938" s="15" t="s">
        <v>40</v>
      </c>
      <c r="AX938" s="15" t="s">
        <v>84</v>
      </c>
      <c r="AY938" s="281" t="s">
        <v>251</v>
      </c>
    </row>
    <row r="939" s="13" customFormat="1">
      <c r="A939" s="13"/>
      <c r="B939" s="249"/>
      <c r="C939" s="250"/>
      <c r="D939" s="251" t="s">
        <v>260</v>
      </c>
      <c r="E939" s="252" t="s">
        <v>1</v>
      </c>
      <c r="F939" s="253" t="s">
        <v>963</v>
      </c>
      <c r="G939" s="250"/>
      <c r="H939" s="254">
        <v>7.5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260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251</v>
      </c>
    </row>
    <row r="940" s="13" customFormat="1">
      <c r="A940" s="13"/>
      <c r="B940" s="249"/>
      <c r="C940" s="250"/>
      <c r="D940" s="251" t="s">
        <v>260</v>
      </c>
      <c r="E940" s="252" t="s">
        <v>1</v>
      </c>
      <c r="F940" s="253" t="s">
        <v>964</v>
      </c>
      <c r="G940" s="250"/>
      <c r="H940" s="254">
        <v>7.5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260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251</v>
      </c>
    </row>
    <row r="941" s="14" customFormat="1">
      <c r="A941" s="14"/>
      <c r="B941" s="261"/>
      <c r="C941" s="262"/>
      <c r="D941" s="251" t="s">
        <v>260</v>
      </c>
      <c r="E941" s="263" t="s">
        <v>1</v>
      </c>
      <c r="F941" s="264" t="s">
        <v>262</v>
      </c>
      <c r="G941" s="262"/>
      <c r="H941" s="265">
        <v>15</v>
      </c>
      <c r="I941" s="266"/>
      <c r="J941" s="262"/>
      <c r="K941" s="262"/>
      <c r="L941" s="267"/>
      <c r="M941" s="268"/>
      <c r="N941" s="269"/>
      <c r="O941" s="269"/>
      <c r="P941" s="269"/>
      <c r="Q941" s="269"/>
      <c r="R941" s="269"/>
      <c r="S941" s="269"/>
      <c r="T941" s="27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1" t="s">
        <v>260</v>
      </c>
      <c r="AU941" s="271" t="s">
        <v>93</v>
      </c>
      <c r="AV941" s="14" t="s">
        <v>257</v>
      </c>
      <c r="AW941" s="14" t="s">
        <v>40</v>
      </c>
      <c r="AX941" s="14" t="s">
        <v>91</v>
      </c>
      <c r="AY941" s="271" t="s">
        <v>251</v>
      </c>
    </row>
    <row r="942" s="13" customFormat="1">
      <c r="A942" s="13"/>
      <c r="B942" s="249"/>
      <c r="C942" s="250"/>
      <c r="D942" s="251" t="s">
        <v>260</v>
      </c>
      <c r="E942" s="250"/>
      <c r="F942" s="253" t="s">
        <v>978</v>
      </c>
      <c r="G942" s="250"/>
      <c r="H942" s="254">
        <v>15.75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260</v>
      </c>
      <c r="AU942" s="260" t="s">
        <v>93</v>
      </c>
      <c r="AV942" s="13" t="s">
        <v>93</v>
      </c>
      <c r="AW942" s="13" t="s">
        <v>4</v>
      </c>
      <c r="AX942" s="13" t="s">
        <v>91</v>
      </c>
      <c r="AY942" s="260" t="s">
        <v>251</v>
      </c>
    </row>
    <row r="943" s="2" customFormat="1" ht="24.15" customHeight="1">
      <c r="A943" s="41"/>
      <c r="B943" s="42"/>
      <c r="C943" s="230" t="s">
        <v>979</v>
      </c>
      <c r="D943" s="230" t="s">
        <v>253</v>
      </c>
      <c r="E943" s="231" t="s">
        <v>980</v>
      </c>
      <c r="F943" s="232" t="s">
        <v>981</v>
      </c>
      <c r="G943" s="233" t="s">
        <v>389</v>
      </c>
      <c r="H943" s="234">
        <v>1124.127</v>
      </c>
      <c r="I943" s="235"/>
      <c r="J943" s="236">
        <f>ROUND(I943*H943,2)</f>
        <v>0</v>
      </c>
      <c r="K943" s="237"/>
      <c r="L943" s="47"/>
      <c r="M943" s="238" t="s">
        <v>1</v>
      </c>
      <c r="N943" s="239" t="s">
        <v>49</v>
      </c>
      <c r="O943" s="94"/>
      <c r="P943" s="240">
        <f>O943*H943</f>
        <v>0</v>
      </c>
      <c r="Q943" s="240">
        <v>0.0315</v>
      </c>
      <c r="R943" s="240">
        <f>Q943*H943</f>
        <v>35.410000499999995</v>
      </c>
      <c r="S943" s="240">
        <v>0</v>
      </c>
      <c r="T943" s="241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42" t="s">
        <v>257</v>
      </c>
      <c r="AT943" s="242" t="s">
        <v>253</v>
      </c>
      <c r="AU943" s="242" t="s">
        <v>93</v>
      </c>
      <c r="AY943" s="19" t="s">
        <v>251</v>
      </c>
      <c r="BE943" s="243">
        <f>IF(N943="základní",J943,0)</f>
        <v>0</v>
      </c>
      <c r="BF943" s="243">
        <f>IF(N943="snížená",J943,0)</f>
        <v>0</v>
      </c>
      <c r="BG943" s="243">
        <f>IF(N943="zákl. přenesená",J943,0)</f>
        <v>0</v>
      </c>
      <c r="BH943" s="243">
        <f>IF(N943="sníž. přenesená",J943,0)</f>
        <v>0</v>
      </c>
      <c r="BI943" s="243">
        <f>IF(N943="nulová",J943,0)</f>
        <v>0</v>
      </c>
      <c r="BJ943" s="19" t="s">
        <v>91</v>
      </c>
      <c r="BK943" s="243">
        <f>ROUND(I943*H943,2)</f>
        <v>0</v>
      </c>
      <c r="BL943" s="19" t="s">
        <v>257</v>
      </c>
      <c r="BM943" s="242" t="s">
        <v>982</v>
      </c>
    </row>
    <row r="944" s="2" customFormat="1">
      <c r="A944" s="41"/>
      <c r="B944" s="42"/>
      <c r="C944" s="43"/>
      <c r="D944" s="244" t="s">
        <v>258</v>
      </c>
      <c r="E944" s="43"/>
      <c r="F944" s="245" t="s">
        <v>983</v>
      </c>
      <c r="G944" s="43"/>
      <c r="H944" s="43"/>
      <c r="I944" s="246"/>
      <c r="J944" s="43"/>
      <c r="K944" s="43"/>
      <c r="L944" s="47"/>
      <c r="M944" s="247"/>
      <c r="N944" s="248"/>
      <c r="O944" s="94"/>
      <c r="P944" s="94"/>
      <c r="Q944" s="94"/>
      <c r="R944" s="94"/>
      <c r="S944" s="94"/>
      <c r="T944" s="95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19" t="s">
        <v>258</v>
      </c>
      <c r="AU944" s="19" t="s">
        <v>93</v>
      </c>
    </row>
    <row r="945" s="13" customFormat="1">
      <c r="A945" s="13"/>
      <c r="B945" s="249"/>
      <c r="C945" s="250"/>
      <c r="D945" s="251" t="s">
        <v>260</v>
      </c>
      <c r="E945" s="252" t="s">
        <v>1</v>
      </c>
      <c r="F945" s="253" t="s">
        <v>984</v>
      </c>
      <c r="G945" s="250"/>
      <c r="H945" s="254">
        <v>315.13999999999999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260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251</v>
      </c>
    </row>
    <row r="946" s="13" customFormat="1">
      <c r="A946" s="13"/>
      <c r="B946" s="249"/>
      <c r="C946" s="250"/>
      <c r="D946" s="251" t="s">
        <v>260</v>
      </c>
      <c r="E946" s="252" t="s">
        <v>1</v>
      </c>
      <c r="F946" s="253" t="s">
        <v>985</v>
      </c>
      <c r="G946" s="250"/>
      <c r="H946" s="254">
        <v>319.50799999999998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260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251</v>
      </c>
    </row>
    <row r="947" s="13" customFormat="1">
      <c r="A947" s="13"/>
      <c r="B947" s="249"/>
      <c r="C947" s="250"/>
      <c r="D947" s="251" t="s">
        <v>260</v>
      </c>
      <c r="E947" s="252" t="s">
        <v>1</v>
      </c>
      <c r="F947" s="253" t="s">
        <v>986</v>
      </c>
      <c r="G947" s="250"/>
      <c r="H947" s="254">
        <v>202.118</v>
      </c>
      <c r="I947" s="255"/>
      <c r="J947" s="250"/>
      <c r="K947" s="250"/>
      <c r="L947" s="256"/>
      <c r="M947" s="257"/>
      <c r="N947" s="258"/>
      <c r="O947" s="258"/>
      <c r="P947" s="258"/>
      <c r="Q947" s="258"/>
      <c r="R947" s="258"/>
      <c r="S947" s="258"/>
      <c r="T947" s="25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0" t="s">
        <v>260</v>
      </c>
      <c r="AU947" s="260" t="s">
        <v>93</v>
      </c>
      <c r="AV947" s="13" t="s">
        <v>93</v>
      </c>
      <c r="AW947" s="13" t="s">
        <v>40</v>
      </c>
      <c r="AX947" s="13" t="s">
        <v>84</v>
      </c>
      <c r="AY947" s="260" t="s">
        <v>251</v>
      </c>
    </row>
    <row r="948" s="13" customFormat="1">
      <c r="A948" s="13"/>
      <c r="B948" s="249"/>
      <c r="C948" s="250"/>
      <c r="D948" s="251" t="s">
        <v>260</v>
      </c>
      <c r="E948" s="252" t="s">
        <v>1</v>
      </c>
      <c r="F948" s="253" t="s">
        <v>987</v>
      </c>
      <c r="G948" s="250"/>
      <c r="H948" s="254">
        <v>78.971000000000004</v>
      </c>
      <c r="I948" s="255"/>
      <c r="J948" s="250"/>
      <c r="K948" s="250"/>
      <c r="L948" s="256"/>
      <c r="M948" s="257"/>
      <c r="N948" s="258"/>
      <c r="O948" s="258"/>
      <c r="P948" s="258"/>
      <c r="Q948" s="258"/>
      <c r="R948" s="258"/>
      <c r="S948" s="258"/>
      <c r="T948" s="25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0" t="s">
        <v>260</v>
      </c>
      <c r="AU948" s="260" t="s">
        <v>93</v>
      </c>
      <c r="AV948" s="13" t="s">
        <v>93</v>
      </c>
      <c r="AW948" s="13" t="s">
        <v>40</v>
      </c>
      <c r="AX948" s="13" t="s">
        <v>84</v>
      </c>
      <c r="AY948" s="260" t="s">
        <v>251</v>
      </c>
    </row>
    <row r="949" s="13" customFormat="1">
      <c r="A949" s="13"/>
      <c r="B949" s="249"/>
      <c r="C949" s="250"/>
      <c r="D949" s="251" t="s">
        <v>260</v>
      </c>
      <c r="E949" s="252" t="s">
        <v>1</v>
      </c>
      <c r="F949" s="253" t="s">
        <v>988</v>
      </c>
      <c r="G949" s="250"/>
      <c r="H949" s="254">
        <v>200.166</v>
      </c>
      <c r="I949" s="255"/>
      <c r="J949" s="250"/>
      <c r="K949" s="250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260</v>
      </c>
      <c r="AU949" s="260" t="s">
        <v>93</v>
      </c>
      <c r="AV949" s="13" t="s">
        <v>93</v>
      </c>
      <c r="AW949" s="13" t="s">
        <v>40</v>
      </c>
      <c r="AX949" s="13" t="s">
        <v>84</v>
      </c>
      <c r="AY949" s="260" t="s">
        <v>251</v>
      </c>
    </row>
    <row r="950" s="13" customFormat="1">
      <c r="A950" s="13"/>
      <c r="B950" s="249"/>
      <c r="C950" s="250"/>
      <c r="D950" s="251" t="s">
        <v>260</v>
      </c>
      <c r="E950" s="252" t="s">
        <v>1</v>
      </c>
      <c r="F950" s="253" t="s">
        <v>487</v>
      </c>
      <c r="G950" s="250"/>
      <c r="H950" s="254">
        <v>8.2240000000000002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260</v>
      </c>
      <c r="AU950" s="260" t="s">
        <v>93</v>
      </c>
      <c r="AV950" s="13" t="s">
        <v>93</v>
      </c>
      <c r="AW950" s="13" t="s">
        <v>40</v>
      </c>
      <c r="AX950" s="13" t="s">
        <v>84</v>
      </c>
      <c r="AY950" s="260" t="s">
        <v>251</v>
      </c>
    </row>
    <row r="951" s="14" customFormat="1">
      <c r="A951" s="14"/>
      <c r="B951" s="261"/>
      <c r="C951" s="262"/>
      <c r="D951" s="251" t="s">
        <v>260</v>
      </c>
      <c r="E951" s="263" t="s">
        <v>1</v>
      </c>
      <c r="F951" s="264" t="s">
        <v>262</v>
      </c>
      <c r="G951" s="262"/>
      <c r="H951" s="265">
        <v>1124.127</v>
      </c>
      <c r="I951" s="266"/>
      <c r="J951" s="262"/>
      <c r="K951" s="262"/>
      <c r="L951" s="267"/>
      <c r="M951" s="268"/>
      <c r="N951" s="269"/>
      <c r="O951" s="269"/>
      <c r="P951" s="269"/>
      <c r="Q951" s="269"/>
      <c r="R951" s="269"/>
      <c r="S951" s="269"/>
      <c r="T951" s="27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71" t="s">
        <v>260</v>
      </c>
      <c r="AU951" s="271" t="s">
        <v>93</v>
      </c>
      <c r="AV951" s="14" t="s">
        <v>257</v>
      </c>
      <c r="AW951" s="14" t="s">
        <v>40</v>
      </c>
      <c r="AX951" s="14" t="s">
        <v>91</v>
      </c>
      <c r="AY951" s="271" t="s">
        <v>251</v>
      </c>
    </row>
    <row r="952" s="2" customFormat="1" ht="24.15" customHeight="1">
      <c r="A952" s="41"/>
      <c r="B952" s="42"/>
      <c r="C952" s="230" t="s">
        <v>989</v>
      </c>
      <c r="D952" s="230" t="s">
        <v>253</v>
      </c>
      <c r="E952" s="231" t="s">
        <v>990</v>
      </c>
      <c r="F952" s="232" t="s">
        <v>991</v>
      </c>
      <c r="G952" s="233" t="s">
        <v>389</v>
      </c>
      <c r="H952" s="234">
        <v>3019.2379999999998</v>
      </c>
      <c r="I952" s="235"/>
      <c r="J952" s="236">
        <f>ROUND(I952*H952,2)</f>
        <v>0</v>
      </c>
      <c r="K952" s="237"/>
      <c r="L952" s="47"/>
      <c r="M952" s="238" t="s">
        <v>1</v>
      </c>
      <c r="N952" s="239" t="s">
        <v>49</v>
      </c>
      <c r="O952" s="94"/>
      <c r="P952" s="240">
        <f>O952*H952</f>
        <v>0</v>
      </c>
      <c r="Q952" s="240">
        <v>0.0018</v>
      </c>
      <c r="R952" s="240">
        <f>Q952*H952</f>
        <v>5.4346283999999994</v>
      </c>
      <c r="S952" s="240">
        <v>0</v>
      </c>
      <c r="T952" s="241">
        <f>S952*H952</f>
        <v>0</v>
      </c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R952" s="242" t="s">
        <v>257</v>
      </c>
      <c r="AT952" s="242" t="s">
        <v>253</v>
      </c>
      <c r="AU952" s="242" t="s">
        <v>93</v>
      </c>
      <c r="AY952" s="19" t="s">
        <v>251</v>
      </c>
      <c r="BE952" s="243">
        <f>IF(N952="základní",J952,0)</f>
        <v>0</v>
      </c>
      <c r="BF952" s="243">
        <f>IF(N952="snížená",J952,0)</f>
        <v>0</v>
      </c>
      <c r="BG952" s="243">
        <f>IF(N952="zákl. přenesená",J952,0)</f>
        <v>0</v>
      </c>
      <c r="BH952" s="243">
        <f>IF(N952="sníž. přenesená",J952,0)</f>
        <v>0</v>
      </c>
      <c r="BI952" s="243">
        <f>IF(N952="nulová",J952,0)</f>
        <v>0</v>
      </c>
      <c r="BJ952" s="19" t="s">
        <v>91</v>
      </c>
      <c r="BK952" s="243">
        <f>ROUND(I952*H952,2)</f>
        <v>0</v>
      </c>
      <c r="BL952" s="19" t="s">
        <v>257</v>
      </c>
      <c r="BM952" s="242" t="s">
        <v>992</v>
      </c>
    </row>
    <row r="953" s="2" customFormat="1">
      <c r="A953" s="41"/>
      <c r="B953" s="42"/>
      <c r="C953" s="43"/>
      <c r="D953" s="244" t="s">
        <v>258</v>
      </c>
      <c r="E953" s="43"/>
      <c r="F953" s="245" t="s">
        <v>993</v>
      </c>
      <c r="G953" s="43"/>
      <c r="H953" s="43"/>
      <c r="I953" s="246"/>
      <c r="J953" s="43"/>
      <c r="K953" s="43"/>
      <c r="L953" s="47"/>
      <c r="M953" s="247"/>
      <c r="N953" s="248"/>
      <c r="O953" s="94"/>
      <c r="P953" s="94"/>
      <c r="Q953" s="94"/>
      <c r="R953" s="94"/>
      <c r="S953" s="94"/>
      <c r="T953" s="95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19" t="s">
        <v>258</v>
      </c>
      <c r="AU953" s="19" t="s">
        <v>93</v>
      </c>
    </row>
    <row r="954" s="2" customFormat="1" ht="24.15" customHeight="1">
      <c r="A954" s="41"/>
      <c r="B954" s="42"/>
      <c r="C954" s="230" t="s">
        <v>994</v>
      </c>
      <c r="D954" s="230" t="s">
        <v>253</v>
      </c>
      <c r="E954" s="231" t="s">
        <v>995</v>
      </c>
      <c r="F954" s="232" t="s">
        <v>996</v>
      </c>
      <c r="G954" s="233" t="s">
        <v>389</v>
      </c>
      <c r="H954" s="234">
        <v>3685.8000000000002</v>
      </c>
      <c r="I954" s="235"/>
      <c r="J954" s="236">
        <f>ROUND(I954*H954,2)</f>
        <v>0</v>
      </c>
      <c r="K954" s="237"/>
      <c r="L954" s="47"/>
      <c r="M954" s="238" t="s">
        <v>1</v>
      </c>
      <c r="N954" s="239" t="s">
        <v>49</v>
      </c>
      <c r="O954" s="94"/>
      <c r="P954" s="240">
        <f>O954*H954</f>
        <v>0</v>
      </c>
      <c r="Q954" s="240">
        <v>0.1173</v>
      </c>
      <c r="R954" s="240">
        <f>Q954*H954</f>
        <v>432.34434000000005</v>
      </c>
      <c r="S954" s="240">
        <v>0</v>
      </c>
      <c r="T954" s="241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42" t="s">
        <v>257</v>
      </c>
      <c r="AT954" s="242" t="s">
        <v>253</v>
      </c>
      <c r="AU954" s="242" t="s">
        <v>93</v>
      </c>
      <c r="AY954" s="19" t="s">
        <v>251</v>
      </c>
      <c r="BE954" s="243">
        <f>IF(N954="základní",J954,0)</f>
        <v>0</v>
      </c>
      <c r="BF954" s="243">
        <f>IF(N954="snížená",J954,0)</f>
        <v>0</v>
      </c>
      <c r="BG954" s="243">
        <f>IF(N954="zákl. přenesená",J954,0)</f>
        <v>0</v>
      </c>
      <c r="BH954" s="243">
        <f>IF(N954="sníž. přenesená",J954,0)</f>
        <v>0</v>
      </c>
      <c r="BI954" s="243">
        <f>IF(N954="nulová",J954,0)</f>
        <v>0</v>
      </c>
      <c r="BJ954" s="19" t="s">
        <v>91</v>
      </c>
      <c r="BK954" s="243">
        <f>ROUND(I954*H954,2)</f>
        <v>0</v>
      </c>
      <c r="BL954" s="19" t="s">
        <v>257</v>
      </c>
      <c r="BM954" s="242" t="s">
        <v>997</v>
      </c>
    </row>
    <row r="955" s="2" customFormat="1">
      <c r="A955" s="41"/>
      <c r="B955" s="42"/>
      <c r="C955" s="43"/>
      <c r="D955" s="244" t="s">
        <v>258</v>
      </c>
      <c r="E955" s="43"/>
      <c r="F955" s="245" t="s">
        <v>998</v>
      </c>
      <c r="G955" s="43"/>
      <c r="H955" s="43"/>
      <c r="I955" s="246"/>
      <c r="J955" s="43"/>
      <c r="K955" s="43"/>
      <c r="L955" s="47"/>
      <c r="M955" s="247"/>
      <c r="N955" s="248"/>
      <c r="O955" s="94"/>
      <c r="P955" s="94"/>
      <c r="Q955" s="94"/>
      <c r="R955" s="94"/>
      <c r="S955" s="94"/>
      <c r="T955" s="95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19" t="s">
        <v>258</v>
      </c>
      <c r="AU955" s="19" t="s">
        <v>93</v>
      </c>
    </row>
    <row r="956" s="13" customFormat="1">
      <c r="A956" s="13"/>
      <c r="B956" s="249"/>
      <c r="C956" s="250"/>
      <c r="D956" s="251" t="s">
        <v>260</v>
      </c>
      <c r="E956" s="252" t="s">
        <v>1</v>
      </c>
      <c r="F956" s="253" t="s">
        <v>999</v>
      </c>
      <c r="G956" s="250"/>
      <c r="H956" s="254">
        <v>3343.5100000000002</v>
      </c>
      <c r="I956" s="255"/>
      <c r="J956" s="250"/>
      <c r="K956" s="250"/>
      <c r="L956" s="256"/>
      <c r="M956" s="257"/>
      <c r="N956" s="258"/>
      <c r="O956" s="258"/>
      <c r="P956" s="258"/>
      <c r="Q956" s="258"/>
      <c r="R956" s="258"/>
      <c r="S956" s="258"/>
      <c r="T956" s="25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0" t="s">
        <v>260</v>
      </c>
      <c r="AU956" s="260" t="s">
        <v>93</v>
      </c>
      <c r="AV956" s="13" t="s">
        <v>93</v>
      </c>
      <c r="AW956" s="13" t="s">
        <v>40</v>
      </c>
      <c r="AX956" s="13" t="s">
        <v>84</v>
      </c>
      <c r="AY956" s="260" t="s">
        <v>251</v>
      </c>
    </row>
    <row r="957" s="13" customFormat="1">
      <c r="A957" s="13"/>
      <c r="B957" s="249"/>
      <c r="C957" s="250"/>
      <c r="D957" s="251" t="s">
        <v>260</v>
      </c>
      <c r="E957" s="252" t="s">
        <v>1</v>
      </c>
      <c r="F957" s="253" t="s">
        <v>1000</v>
      </c>
      <c r="G957" s="250"/>
      <c r="H957" s="254">
        <v>342.29000000000002</v>
      </c>
      <c r="I957" s="255"/>
      <c r="J957" s="250"/>
      <c r="K957" s="250"/>
      <c r="L957" s="256"/>
      <c r="M957" s="257"/>
      <c r="N957" s="258"/>
      <c r="O957" s="258"/>
      <c r="P957" s="258"/>
      <c r="Q957" s="258"/>
      <c r="R957" s="258"/>
      <c r="S957" s="258"/>
      <c r="T957" s="25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0" t="s">
        <v>260</v>
      </c>
      <c r="AU957" s="260" t="s">
        <v>93</v>
      </c>
      <c r="AV957" s="13" t="s">
        <v>93</v>
      </c>
      <c r="AW957" s="13" t="s">
        <v>40</v>
      </c>
      <c r="AX957" s="13" t="s">
        <v>84</v>
      </c>
      <c r="AY957" s="260" t="s">
        <v>251</v>
      </c>
    </row>
    <row r="958" s="14" customFormat="1">
      <c r="A958" s="14"/>
      <c r="B958" s="261"/>
      <c r="C958" s="262"/>
      <c r="D958" s="251" t="s">
        <v>260</v>
      </c>
      <c r="E958" s="263" t="s">
        <v>1</v>
      </c>
      <c r="F958" s="264" t="s">
        <v>262</v>
      </c>
      <c r="G958" s="262"/>
      <c r="H958" s="265">
        <v>3685.8000000000002</v>
      </c>
      <c r="I958" s="266"/>
      <c r="J958" s="262"/>
      <c r="K958" s="262"/>
      <c r="L958" s="267"/>
      <c r="M958" s="268"/>
      <c r="N958" s="269"/>
      <c r="O958" s="269"/>
      <c r="P958" s="269"/>
      <c r="Q958" s="269"/>
      <c r="R958" s="269"/>
      <c r="S958" s="269"/>
      <c r="T958" s="27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1" t="s">
        <v>260</v>
      </c>
      <c r="AU958" s="271" t="s">
        <v>93</v>
      </c>
      <c r="AV958" s="14" t="s">
        <v>257</v>
      </c>
      <c r="AW958" s="14" t="s">
        <v>40</v>
      </c>
      <c r="AX958" s="14" t="s">
        <v>91</v>
      </c>
      <c r="AY958" s="271" t="s">
        <v>251</v>
      </c>
    </row>
    <row r="959" s="2" customFormat="1" ht="24.15" customHeight="1">
      <c r="A959" s="41"/>
      <c r="B959" s="42"/>
      <c r="C959" s="230" t="s">
        <v>1001</v>
      </c>
      <c r="D959" s="230" t="s">
        <v>253</v>
      </c>
      <c r="E959" s="231" t="s">
        <v>1002</v>
      </c>
      <c r="F959" s="232" t="s">
        <v>1003</v>
      </c>
      <c r="G959" s="233" t="s">
        <v>389</v>
      </c>
      <c r="H959" s="234">
        <v>1219.47</v>
      </c>
      <c r="I959" s="235"/>
      <c r="J959" s="236">
        <f>ROUND(I959*H959,2)</f>
        <v>0</v>
      </c>
      <c r="K959" s="237"/>
      <c r="L959" s="47"/>
      <c r="M959" s="238" t="s">
        <v>1</v>
      </c>
      <c r="N959" s="239" t="s">
        <v>49</v>
      </c>
      <c r="O959" s="94"/>
      <c r="P959" s="240">
        <f>O959*H959</f>
        <v>0</v>
      </c>
      <c r="Q959" s="240">
        <v>0.11</v>
      </c>
      <c r="R959" s="240">
        <f>Q959*H959</f>
        <v>134.14170000000001</v>
      </c>
      <c r="S959" s="240">
        <v>0</v>
      </c>
      <c r="T959" s="241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42" t="s">
        <v>257</v>
      </c>
      <c r="AT959" s="242" t="s">
        <v>253</v>
      </c>
      <c r="AU959" s="242" t="s">
        <v>93</v>
      </c>
      <c r="AY959" s="19" t="s">
        <v>251</v>
      </c>
      <c r="BE959" s="243">
        <f>IF(N959="základní",J959,0)</f>
        <v>0</v>
      </c>
      <c r="BF959" s="243">
        <f>IF(N959="snížená",J959,0)</f>
        <v>0</v>
      </c>
      <c r="BG959" s="243">
        <f>IF(N959="zákl. přenesená",J959,0)</f>
        <v>0</v>
      </c>
      <c r="BH959" s="243">
        <f>IF(N959="sníž. přenesená",J959,0)</f>
        <v>0</v>
      </c>
      <c r="BI959" s="243">
        <f>IF(N959="nulová",J959,0)</f>
        <v>0</v>
      </c>
      <c r="BJ959" s="19" t="s">
        <v>91</v>
      </c>
      <c r="BK959" s="243">
        <f>ROUND(I959*H959,2)</f>
        <v>0</v>
      </c>
      <c r="BL959" s="19" t="s">
        <v>257</v>
      </c>
      <c r="BM959" s="242" t="s">
        <v>1004</v>
      </c>
    </row>
    <row r="960" s="2" customFormat="1">
      <c r="A960" s="41"/>
      <c r="B960" s="42"/>
      <c r="C960" s="43"/>
      <c r="D960" s="244" t="s">
        <v>258</v>
      </c>
      <c r="E960" s="43"/>
      <c r="F960" s="245" t="s">
        <v>1005</v>
      </c>
      <c r="G960" s="43"/>
      <c r="H960" s="43"/>
      <c r="I960" s="246"/>
      <c r="J960" s="43"/>
      <c r="K960" s="43"/>
      <c r="L960" s="47"/>
      <c r="M960" s="247"/>
      <c r="N960" s="248"/>
      <c r="O960" s="94"/>
      <c r="P960" s="94"/>
      <c r="Q960" s="94"/>
      <c r="R960" s="94"/>
      <c r="S960" s="94"/>
      <c r="T960" s="95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19" t="s">
        <v>258</v>
      </c>
      <c r="AU960" s="19" t="s">
        <v>93</v>
      </c>
    </row>
    <row r="961" s="13" customFormat="1">
      <c r="A961" s="13"/>
      <c r="B961" s="249"/>
      <c r="C961" s="250"/>
      <c r="D961" s="251" t="s">
        <v>260</v>
      </c>
      <c r="E961" s="252" t="s">
        <v>1</v>
      </c>
      <c r="F961" s="253" t="s">
        <v>1006</v>
      </c>
      <c r="G961" s="250"/>
      <c r="H961" s="254">
        <v>97.569999999999993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0" t="s">
        <v>260</v>
      </c>
      <c r="AU961" s="260" t="s">
        <v>93</v>
      </c>
      <c r="AV961" s="13" t="s">
        <v>93</v>
      </c>
      <c r="AW961" s="13" t="s">
        <v>40</v>
      </c>
      <c r="AX961" s="13" t="s">
        <v>84</v>
      </c>
      <c r="AY961" s="260" t="s">
        <v>251</v>
      </c>
    </row>
    <row r="962" s="13" customFormat="1">
      <c r="A962" s="13"/>
      <c r="B962" s="249"/>
      <c r="C962" s="250"/>
      <c r="D962" s="251" t="s">
        <v>260</v>
      </c>
      <c r="E962" s="252" t="s">
        <v>1</v>
      </c>
      <c r="F962" s="253" t="s">
        <v>1007</v>
      </c>
      <c r="G962" s="250"/>
      <c r="H962" s="254">
        <v>354.79000000000002</v>
      </c>
      <c r="I962" s="255"/>
      <c r="J962" s="250"/>
      <c r="K962" s="250"/>
      <c r="L962" s="256"/>
      <c r="M962" s="257"/>
      <c r="N962" s="258"/>
      <c r="O962" s="258"/>
      <c r="P962" s="258"/>
      <c r="Q962" s="258"/>
      <c r="R962" s="258"/>
      <c r="S962" s="258"/>
      <c r="T962" s="259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0" t="s">
        <v>260</v>
      </c>
      <c r="AU962" s="260" t="s">
        <v>93</v>
      </c>
      <c r="AV962" s="13" t="s">
        <v>93</v>
      </c>
      <c r="AW962" s="13" t="s">
        <v>40</v>
      </c>
      <c r="AX962" s="13" t="s">
        <v>84</v>
      </c>
      <c r="AY962" s="260" t="s">
        <v>251</v>
      </c>
    </row>
    <row r="963" s="13" customFormat="1">
      <c r="A963" s="13"/>
      <c r="B963" s="249"/>
      <c r="C963" s="250"/>
      <c r="D963" s="251" t="s">
        <v>260</v>
      </c>
      <c r="E963" s="252" t="s">
        <v>1</v>
      </c>
      <c r="F963" s="253" t="s">
        <v>1008</v>
      </c>
      <c r="G963" s="250"/>
      <c r="H963" s="254">
        <v>25.18</v>
      </c>
      <c r="I963" s="255"/>
      <c r="J963" s="250"/>
      <c r="K963" s="250"/>
      <c r="L963" s="256"/>
      <c r="M963" s="257"/>
      <c r="N963" s="258"/>
      <c r="O963" s="258"/>
      <c r="P963" s="258"/>
      <c r="Q963" s="258"/>
      <c r="R963" s="258"/>
      <c r="S963" s="258"/>
      <c r="T963" s="25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0" t="s">
        <v>260</v>
      </c>
      <c r="AU963" s="260" t="s">
        <v>93</v>
      </c>
      <c r="AV963" s="13" t="s">
        <v>93</v>
      </c>
      <c r="AW963" s="13" t="s">
        <v>40</v>
      </c>
      <c r="AX963" s="13" t="s">
        <v>84</v>
      </c>
      <c r="AY963" s="260" t="s">
        <v>251</v>
      </c>
    </row>
    <row r="964" s="13" customFormat="1">
      <c r="A964" s="13"/>
      <c r="B964" s="249"/>
      <c r="C964" s="250"/>
      <c r="D964" s="251" t="s">
        <v>260</v>
      </c>
      <c r="E964" s="252" t="s">
        <v>1</v>
      </c>
      <c r="F964" s="253" t="s">
        <v>1009</v>
      </c>
      <c r="G964" s="250"/>
      <c r="H964" s="254">
        <v>39.759999999999998</v>
      </c>
      <c r="I964" s="255"/>
      <c r="J964" s="250"/>
      <c r="K964" s="250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260</v>
      </c>
      <c r="AU964" s="260" t="s">
        <v>93</v>
      </c>
      <c r="AV964" s="13" t="s">
        <v>93</v>
      </c>
      <c r="AW964" s="13" t="s">
        <v>40</v>
      </c>
      <c r="AX964" s="13" t="s">
        <v>84</v>
      </c>
      <c r="AY964" s="260" t="s">
        <v>251</v>
      </c>
    </row>
    <row r="965" s="13" customFormat="1">
      <c r="A965" s="13"/>
      <c r="B965" s="249"/>
      <c r="C965" s="250"/>
      <c r="D965" s="251" t="s">
        <v>260</v>
      </c>
      <c r="E965" s="252" t="s">
        <v>1</v>
      </c>
      <c r="F965" s="253" t="s">
        <v>1010</v>
      </c>
      <c r="G965" s="250"/>
      <c r="H965" s="254">
        <v>104.81</v>
      </c>
      <c r="I965" s="255"/>
      <c r="J965" s="250"/>
      <c r="K965" s="250"/>
      <c r="L965" s="256"/>
      <c r="M965" s="257"/>
      <c r="N965" s="258"/>
      <c r="O965" s="258"/>
      <c r="P965" s="258"/>
      <c r="Q965" s="258"/>
      <c r="R965" s="258"/>
      <c r="S965" s="258"/>
      <c r="T965" s="25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0" t="s">
        <v>260</v>
      </c>
      <c r="AU965" s="260" t="s">
        <v>93</v>
      </c>
      <c r="AV965" s="13" t="s">
        <v>93</v>
      </c>
      <c r="AW965" s="13" t="s">
        <v>40</v>
      </c>
      <c r="AX965" s="13" t="s">
        <v>84</v>
      </c>
      <c r="AY965" s="260" t="s">
        <v>251</v>
      </c>
    </row>
    <row r="966" s="13" customFormat="1">
      <c r="A966" s="13"/>
      <c r="B966" s="249"/>
      <c r="C966" s="250"/>
      <c r="D966" s="251" t="s">
        <v>260</v>
      </c>
      <c r="E966" s="252" t="s">
        <v>1</v>
      </c>
      <c r="F966" s="253" t="s">
        <v>1011</v>
      </c>
      <c r="G966" s="250"/>
      <c r="H966" s="254">
        <v>89.780000000000001</v>
      </c>
      <c r="I966" s="255"/>
      <c r="J966" s="250"/>
      <c r="K966" s="250"/>
      <c r="L966" s="256"/>
      <c r="M966" s="257"/>
      <c r="N966" s="258"/>
      <c r="O966" s="258"/>
      <c r="P966" s="258"/>
      <c r="Q966" s="258"/>
      <c r="R966" s="258"/>
      <c r="S966" s="258"/>
      <c r="T966" s="25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0" t="s">
        <v>260</v>
      </c>
      <c r="AU966" s="260" t="s">
        <v>93</v>
      </c>
      <c r="AV966" s="13" t="s">
        <v>93</v>
      </c>
      <c r="AW966" s="13" t="s">
        <v>40</v>
      </c>
      <c r="AX966" s="13" t="s">
        <v>84</v>
      </c>
      <c r="AY966" s="260" t="s">
        <v>251</v>
      </c>
    </row>
    <row r="967" s="13" customFormat="1">
      <c r="A967" s="13"/>
      <c r="B967" s="249"/>
      <c r="C967" s="250"/>
      <c r="D967" s="251" t="s">
        <v>260</v>
      </c>
      <c r="E967" s="252" t="s">
        <v>1</v>
      </c>
      <c r="F967" s="253" t="s">
        <v>1012</v>
      </c>
      <c r="G967" s="250"/>
      <c r="H967" s="254">
        <v>13.710000000000001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260</v>
      </c>
      <c r="AU967" s="260" t="s">
        <v>93</v>
      </c>
      <c r="AV967" s="13" t="s">
        <v>93</v>
      </c>
      <c r="AW967" s="13" t="s">
        <v>40</v>
      </c>
      <c r="AX967" s="13" t="s">
        <v>84</v>
      </c>
      <c r="AY967" s="260" t="s">
        <v>251</v>
      </c>
    </row>
    <row r="968" s="13" customFormat="1">
      <c r="A968" s="13"/>
      <c r="B968" s="249"/>
      <c r="C968" s="250"/>
      <c r="D968" s="251" t="s">
        <v>260</v>
      </c>
      <c r="E968" s="252" t="s">
        <v>1</v>
      </c>
      <c r="F968" s="253" t="s">
        <v>1013</v>
      </c>
      <c r="G968" s="250"/>
      <c r="H968" s="254">
        <v>446.06999999999999</v>
      </c>
      <c r="I968" s="255"/>
      <c r="J968" s="250"/>
      <c r="K968" s="250"/>
      <c r="L968" s="256"/>
      <c r="M968" s="257"/>
      <c r="N968" s="258"/>
      <c r="O968" s="258"/>
      <c r="P968" s="258"/>
      <c r="Q968" s="258"/>
      <c r="R968" s="258"/>
      <c r="S968" s="258"/>
      <c r="T968" s="25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0" t="s">
        <v>260</v>
      </c>
      <c r="AU968" s="260" t="s">
        <v>93</v>
      </c>
      <c r="AV968" s="13" t="s">
        <v>93</v>
      </c>
      <c r="AW968" s="13" t="s">
        <v>40</v>
      </c>
      <c r="AX968" s="13" t="s">
        <v>84</v>
      </c>
      <c r="AY968" s="260" t="s">
        <v>251</v>
      </c>
    </row>
    <row r="969" s="13" customFormat="1">
      <c r="A969" s="13"/>
      <c r="B969" s="249"/>
      <c r="C969" s="250"/>
      <c r="D969" s="251" t="s">
        <v>260</v>
      </c>
      <c r="E969" s="252" t="s">
        <v>1</v>
      </c>
      <c r="F969" s="253" t="s">
        <v>1014</v>
      </c>
      <c r="G969" s="250"/>
      <c r="H969" s="254">
        <v>4</v>
      </c>
      <c r="I969" s="255"/>
      <c r="J969" s="250"/>
      <c r="K969" s="250"/>
      <c r="L969" s="256"/>
      <c r="M969" s="257"/>
      <c r="N969" s="258"/>
      <c r="O969" s="258"/>
      <c r="P969" s="258"/>
      <c r="Q969" s="258"/>
      <c r="R969" s="258"/>
      <c r="S969" s="258"/>
      <c r="T969" s="25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60" t="s">
        <v>260</v>
      </c>
      <c r="AU969" s="260" t="s">
        <v>93</v>
      </c>
      <c r="AV969" s="13" t="s">
        <v>93</v>
      </c>
      <c r="AW969" s="13" t="s">
        <v>40</v>
      </c>
      <c r="AX969" s="13" t="s">
        <v>84</v>
      </c>
      <c r="AY969" s="260" t="s">
        <v>251</v>
      </c>
    </row>
    <row r="970" s="13" customFormat="1">
      <c r="A970" s="13"/>
      <c r="B970" s="249"/>
      <c r="C970" s="250"/>
      <c r="D970" s="251" t="s">
        <v>260</v>
      </c>
      <c r="E970" s="252" t="s">
        <v>1</v>
      </c>
      <c r="F970" s="253" t="s">
        <v>1015</v>
      </c>
      <c r="G970" s="250"/>
      <c r="H970" s="254">
        <v>43.799999999999997</v>
      </c>
      <c r="I970" s="255"/>
      <c r="J970" s="250"/>
      <c r="K970" s="250"/>
      <c r="L970" s="256"/>
      <c r="M970" s="257"/>
      <c r="N970" s="258"/>
      <c r="O970" s="258"/>
      <c r="P970" s="258"/>
      <c r="Q970" s="258"/>
      <c r="R970" s="258"/>
      <c r="S970" s="258"/>
      <c r="T970" s="25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0" t="s">
        <v>260</v>
      </c>
      <c r="AU970" s="260" t="s">
        <v>93</v>
      </c>
      <c r="AV970" s="13" t="s">
        <v>93</v>
      </c>
      <c r="AW970" s="13" t="s">
        <v>40</v>
      </c>
      <c r="AX970" s="13" t="s">
        <v>84</v>
      </c>
      <c r="AY970" s="260" t="s">
        <v>251</v>
      </c>
    </row>
    <row r="971" s="14" customFormat="1">
      <c r="A971" s="14"/>
      <c r="B971" s="261"/>
      <c r="C971" s="262"/>
      <c r="D971" s="251" t="s">
        <v>260</v>
      </c>
      <c r="E971" s="263" t="s">
        <v>1</v>
      </c>
      <c r="F971" s="264" t="s">
        <v>262</v>
      </c>
      <c r="G971" s="262"/>
      <c r="H971" s="265">
        <v>1219.47</v>
      </c>
      <c r="I971" s="266"/>
      <c r="J971" s="262"/>
      <c r="K971" s="262"/>
      <c r="L971" s="267"/>
      <c r="M971" s="268"/>
      <c r="N971" s="269"/>
      <c r="O971" s="269"/>
      <c r="P971" s="269"/>
      <c r="Q971" s="269"/>
      <c r="R971" s="269"/>
      <c r="S971" s="269"/>
      <c r="T971" s="27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1" t="s">
        <v>260</v>
      </c>
      <c r="AU971" s="271" t="s">
        <v>93</v>
      </c>
      <c r="AV971" s="14" t="s">
        <v>257</v>
      </c>
      <c r="AW971" s="14" t="s">
        <v>40</v>
      </c>
      <c r="AX971" s="14" t="s">
        <v>91</v>
      </c>
      <c r="AY971" s="271" t="s">
        <v>251</v>
      </c>
    </row>
    <row r="972" s="2" customFormat="1" ht="24.15" customHeight="1">
      <c r="A972" s="41"/>
      <c r="B972" s="42"/>
      <c r="C972" s="230" t="s">
        <v>1016</v>
      </c>
      <c r="D972" s="230" t="s">
        <v>253</v>
      </c>
      <c r="E972" s="231" t="s">
        <v>1017</v>
      </c>
      <c r="F972" s="232" t="s">
        <v>1018</v>
      </c>
      <c r="G972" s="233" t="s">
        <v>389</v>
      </c>
      <c r="H972" s="234">
        <v>367.92000000000002</v>
      </c>
      <c r="I972" s="235"/>
      <c r="J972" s="236">
        <f>ROUND(I972*H972,2)</f>
        <v>0</v>
      </c>
      <c r="K972" s="237"/>
      <c r="L972" s="47"/>
      <c r="M972" s="238" t="s">
        <v>1</v>
      </c>
      <c r="N972" s="239" t="s">
        <v>49</v>
      </c>
      <c r="O972" s="94"/>
      <c r="P972" s="240">
        <f>O972*H972</f>
        <v>0</v>
      </c>
      <c r="Q972" s="240">
        <v>0.010999999999999999</v>
      </c>
      <c r="R972" s="240">
        <f>Q972*H972</f>
        <v>4.0471199999999996</v>
      </c>
      <c r="S972" s="240">
        <v>0</v>
      </c>
      <c r="T972" s="241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42" t="s">
        <v>257</v>
      </c>
      <c r="AT972" s="242" t="s">
        <v>253</v>
      </c>
      <c r="AU972" s="242" t="s">
        <v>93</v>
      </c>
      <c r="AY972" s="19" t="s">
        <v>251</v>
      </c>
      <c r="BE972" s="243">
        <f>IF(N972="základní",J972,0)</f>
        <v>0</v>
      </c>
      <c r="BF972" s="243">
        <f>IF(N972="snížená",J972,0)</f>
        <v>0</v>
      </c>
      <c r="BG972" s="243">
        <f>IF(N972="zákl. přenesená",J972,0)</f>
        <v>0</v>
      </c>
      <c r="BH972" s="243">
        <f>IF(N972="sníž. přenesená",J972,0)</f>
        <v>0</v>
      </c>
      <c r="BI972" s="243">
        <f>IF(N972="nulová",J972,0)</f>
        <v>0</v>
      </c>
      <c r="BJ972" s="19" t="s">
        <v>91</v>
      </c>
      <c r="BK972" s="243">
        <f>ROUND(I972*H972,2)</f>
        <v>0</v>
      </c>
      <c r="BL972" s="19" t="s">
        <v>257</v>
      </c>
      <c r="BM972" s="242" t="s">
        <v>1019</v>
      </c>
    </row>
    <row r="973" s="2" customFormat="1">
      <c r="A973" s="41"/>
      <c r="B973" s="42"/>
      <c r="C973" s="43"/>
      <c r="D973" s="244" t="s">
        <v>258</v>
      </c>
      <c r="E973" s="43"/>
      <c r="F973" s="245" t="s">
        <v>1020</v>
      </c>
      <c r="G973" s="43"/>
      <c r="H973" s="43"/>
      <c r="I973" s="246"/>
      <c r="J973" s="43"/>
      <c r="K973" s="43"/>
      <c r="L973" s="47"/>
      <c r="M973" s="247"/>
      <c r="N973" s="248"/>
      <c r="O973" s="94"/>
      <c r="P973" s="94"/>
      <c r="Q973" s="94"/>
      <c r="R973" s="94"/>
      <c r="S973" s="94"/>
      <c r="T973" s="95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19" t="s">
        <v>258</v>
      </c>
      <c r="AU973" s="19" t="s">
        <v>93</v>
      </c>
    </row>
    <row r="974" s="13" customFormat="1">
      <c r="A974" s="13"/>
      <c r="B974" s="249"/>
      <c r="C974" s="250"/>
      <c r="D974" s="251" t="s">
        <v>260</v>
      </c>
      <c r="E974" s="252" t="s">
        <v>1</v>
      </c>
      <c r="F974" s="253" t="s">
        <v>1021</v>
      </c>
      <c r="G974" s="250"/>
      <c r="H974" s="254">
        <v>367.92000000000002</v>
      </c>
      <c r="I974" s="255"/>
      <c r="J974" s="250"/>
      <c r="K974" s="250"/>
      <c r="L974" s="256"/>
      <c r="M974" s="257"/>
      <c r="N974" s="258"/>
      <c r="O974" s="258"/>
      <c r="P974" s="258"/>
      <c r="Q974" s="258"/>
      <c r="R974" s="258"/>
      <c r="S974" s="258"/>
      <c r="T974" s="25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0" t="s">
        <v>260</v>
      </c>
      <c r="AU974" s="260" t="s">
        <v>93</v>
      </c>
      <c r="AV974" s="13" t="s">
        <v>93</v>
      </c>
      <c r="AW974" s="13" t="s">
        <v>40</v>
      </c>
      <c r="AX974" s="13" t="s">
        <v>91</v>
      </c>
      <c r="AY974" s="260" t="s">
        <v>251</v>
      </c>
    </row>
    <row r="975" s="2" customFormat="1" ht="24.15" customHeight="1">
      <c r="A975" s="41"/>
      <c r="B975" s="42"/>
      <c r="C975" s="230" t="s">
        <v>1022</v>
      </c>
      <c r="D975" s="230" t="s">
        <v>253</v>
      </c>
      <c r="E975" s="231" t="s">
        <v>1023</v>
      </c>
      <c r="F975" s="232" t="s">
        <v>1024</v>
      </c>
      <c r="G975" s="233" t="s">
        <v>571</v>
      </c>
      <c r="H975" s="234">
        <v>14</v>
      </c>
      <c r="I975" s="235"/>
      <c r="J975" s="236">
        <f>ROUND(I975*H975,2)</f>
        <v>0</v>
      </c>
      <c r="K975" s="237"/>
      <c r="L975" s="47"/>
      <c r="M975" s="238" t="s">
        <v>1</v>
      </c>
      <c r="N975" s="239" t="s">
        <v>49</v>
      </c>
      <c r="O975" s="94"/>
      <c r="P975" s="240">
        <f>O975*H975</f>
        <v>0</v>
      </c>
      <c r="Q975" s="240">
        <v>0.00048000000000000001</v>
      </c>
      <c r="R975" s="240">
        <f>Q975*H975</f>
        <v>0.0067200000000000003</v>
      </c>
      <c r="S975" s="240">
        <v>0</v>
      </c>
      <c r="T975" s="241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42" t="s">
        <v>257</v>
      </c>
      <c r="AT975" s="242" t="s">
        <v>253</v>
      </c>
      <c r="AU975" s="242" t="s">
        <v>93</v>
      </c>
      <c r="AY975" s="19" t="s">
        <v>251</v>
      </c>
      <c r="BE975" s="243">
        <f>IF(N975="základní",J975,0)</f>
        <v>0</v>
      </c>
      <c r="BF975" s="243">
        <f>IF(N975="snížená",J975,0)</f>
        <v>0</v>
      </c>
      <c r="BG975" s="243">
        <f>IF(N975="zákl. přenesená",J975,0)</f>
        <v>0</v>
      </c>
      <c r="BH975" s="243">
        <f>IF(N975="sníž. přenesená",J975,0)</f>
        <v>0</v>
      </c>
      <c r="BI975" s="243">
        <f>IF(N975="nulová",J975,0)</f>
        <v>0</v>
      </c>
      <c r="BJ975" s="19" t="s">
        <v>91</v>
      </c>
      <c r="BK975" s="243">
        <f>ROUND(I975*H975,2)</f>
        <v>0</v>
      </c>
      <c r="BL975" s="19" t="s">
        <v>257</v>
      </c>
      <c r="BM975" s="242" t="s">
        <v>1025</v>
      </c>
    </row>
    <row r="976" s="2" customFormat="1">
      <c r="A976" s="41"/>
      <c r="B976" s="42"/>
      <c r="C976" s="43"/>
      <c r="D976" s="244" t="s">
        <v>258</v>
      </c>
      <c r="E976" s="43"/>
      <c r="F976" s="245" t="s">
        <v>1026</v>
      </c>
      <c r="G976" s="43"/>
      <c r="H976" s="43"/>
      <c r="I976" s="246"/>
      <c r="J976" s="43"/>
      <c r="K976" s="43"/>
      <c r="L976" s="47"/>
      <c r="M976" s="247"/>
      <c r="N976" s="248"/>
      <c r="O976" s="94"/>
      <c r="P976" s="94"/>
      <c r="Q976" s="94"/>
      <c r="R976" s="94"/>
      <c r="S976" s="94"/>
      <c r="T976" s="95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19" t="s">
        <v>258</v>
      </c>
      <c r="AU976" s="19" t="s">
        <v>93</v>
      </c>
    </row>
    <row r="977" s="15" customFormat="1">
      <c r="A977" s="15"/>
      <c r="B977" s="272"/>
      <c r="C977" s="273"/>
      <c r="D977" s="251" t="s">
        <v>260</v>
      </c>
      <c r="E977" s="274" t="s">
        <v>1</v>
      </c>
      <c r="F977" s="275" t="s">
        <v>1027</v>
      </c>
      <c r="G977" s="273"/>
      <c r="H977" s="274" t="s">
        <v>1</v>
      </c>
      <c r="I977" s="276"/>
      <c r="J977" s="273"/>
      <c r="K977" s="273"/>
      <c r="L977" s="277"/>
      <c r="M977" s="278"/>
      <c r="N977" s="279"/>
      <c r="O977" s="279"/>
      <c r="P977" s="279"/>
      <c r="Q977" s="279"/>
      <c r="R977" s="279"/>
      <c r="S977" s="279"/>
      <c r="T977" s="280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81" t="s">
        <v>260</v>
      </c>
      <c r="AU977" s="281" t="s">
        <v>93</v>
      </c>
      <c r="AV977" s="15" t="s">
        <v>91</v>
      </c>
      <c r="AW977" s="15" t="s">
        <v>40</v>
      </c>
      <c r="AX977" s="15" t="s">
        <v>84</v>
      </c>
      <c r="AY977" s="281" t="s">
        <v>251</v>
      </c>
    </row>
    <row r="978" s="15" customFormat="1">
      <c r="A978" s="15"/>
      <c r="B978" s="272"/>
      <c r="C978" s="273"/>
      <c r="D978" s="251" t="s">
        <v>260</v>
      </c>
      <c r="E978" s="274" t="s">
        <v>1</v>
      </c>
      <c r="F978" s="275" t="s">
        <v>1028</v>
      </c>
      <c r="G978" s="273"/>
      <c r="H978" s="274" t="s">
        <v>1</v>
      </c>
      <c r="I978" s="276"/>
      <c r="J978" s="273"/>
      <c r="K978" s="273"/>
      <c r="L978" s="277"/>
      <c r="M978" s="278"/>
      <c r="N978" s="279"/>
      <c r="O978" s="279"/>
      <c r="P978" s="279"/>
      <c r="Q978" s="279"/>
      <c r="R978" s="279"/>
      <c r="S978" s="279"/>
      <c r="T978" s="280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81" t="s">
        <v>260</v>
      </c>
      <c r="AU978" s="281" t="s">
        <v>93</v>
      </c>
      <c r="AV978" s="15" t="s">
        <v>91</v>
      </c>
      <c r="AW978" s="15" t="s">
        <v>40</v>
      </c>
      <c r="AX978" s="15" t="s">
        <v>84</v>
      </c>
      <c r="AY978" s="281" t="s">
        <v>251</v>
      </c>
    </row>
    <row r="979" s="13" customFormat="1">
      <c r="A979" s="13"/>
      <c r="B979" s="249"/>
      <c r="C979" s="250"/>
      <c r="D979" s="251" t="s">
        <v>260</v>
      </c>
      <c r="E979" s="252" t="s">
        <v>1</v>
      </c>
      <c r="F979" s="253" t="s">
        <v>1029</v>
      </c>
      <c r="G979" s="250"/>
      <c r="H979" s="254">
        <v>3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260</v>
      </c>
      <c r="AU979" s="260" t="s">
        <v>93</v>
      </c>
      <c r="AV979" s="13" t="s">
        <v>93</v>
      </c>
      <c r="AW979" s="13" t="s">
        <v>40</v>
      </c>
      <c r="AX979" s="13" t="s">
        <v>84</v>
      </c>
      <c r="AY979" s="260" t="s">
        <v>251</v>
      </c>
    </row>
    <row r="980" s="16" customFormat="1">
      <c r="A980" s="16"/>
      <c r="B980" s="283"/>
      <c r="C980" s="284"/>
      <c r="D980" s="251" t="s">
        <v>260</v>
      </c>
      <c r="E980" s="285" t="s">
        <v>1</v>
      </c>
      <c r="F980" s="286" t="s">
        <v>329</v>
      </c>
      <c r="G980" s="284"/>
      <c r="H980" s="287">
        <v>3</v>
      </c>
      <c r="I980" s="288"/>
      <c r="J980" s="284"/>
      <c r="K980" s="284"/>
      <c r="L980" s="289"/>
      <c r="M980" s="290"/>
      <c r="N980" s="291"/>
      <c r="O980" s="291"/>
      <c r="P980" s="291"/>
      <c r="Q980" s="291"/>
      <c r="R980" s="291"/>
      <c r="S980" s="291"/>
      <c r="T980" s="292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93" t="s">
        <v>260</v>
      </c>
      <c r="AU980" s="293" t="s">
        <v>93</v>
      </c>
      <c r="AV980" s="16" t="s">
        <v>273</v>
      </c>
      <c r="AW980" s="16" t="s">
        <v>40</v>
      </c>
      <c r="AX980" s="16" t="s">
        <v>84</v>
      </c>
      <c r="AY980" s="293" t="s">
        <v>251</v>
      </c>
    </row>
    <row r="981" s="15" customFormat="1">
      <c r="A981" s="15"/>
      <c r="B981" s="272"/>
      <c r="C981" s="273"/>
      <c r="D981" s="251" t="s">
        <v>260</v>
      </c>
      <c r="E981" s="274" t="s">
        <v>1</v>
      </c>
      <c r="F981" s="275" t="s">
        <v>1030</v>
      </c>
      <c r="G981" s="273"/>
      <c r="H981" s="274" t="s">
        <v>1</v>
      </c>
      <c r="I981" s="276"/>
      <c r="J981" s="273"/>
      <c r="K981" s="273"/>
      <c r="L981" s="277"/>
      <c r="M981" s="278"/>
      <c r="N981" s="279"/>
      <c r="O981" s="279"/>
      <c r="P981" s="279"/>
      <c r="Q981" s="279"/>
      <c r="R981" s="279"/>
      <c r="S981" s="279"/>
      <c r="T981" s="280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81" t="s">
        <v>260</v>
      </c>
      <c r="AU981" s="281" t="s">
        <v>93</v>
      </c>
      <c r="AV981" s="15" t="s">
        <v>91</v>
      </c>
      <c r="AW981" s="15" t="s">
        <v>40</v>
      </c>
      <c r="AX981" s="15" t="s">
        <v>84</v>
      </c>
      <c r="AY981" s="281" t="s">
        <v>251</v>
      </c>
    </row>
    <row r="982" s="13" customFormat="1">
      <c r="A982" s="13"/>
      <c r="B982" s="249"/>
      <c r="C982" s="250"/>
      <c r="D982" s="251" t="s">
        <v>260</v>
      </c>
      <c r="E982" s="252" t="s">
        <v>1</v>
      </c>
      <c r="F982" s="253" t="s">
        <v>1031</v>
      </c>
      <c r="G982" s="250"/>
      <c r="H982" s="254">
        <v>9</v>
      </c>
      <c r="I982" s="255"/>
      <c r="J982" s="250"/>
      <c r="K982" s="250"/>
      <c r="L982" s="256"/>
      <c r="M982" s="257"/>
      <c r="N982" s="258"/>
      <c r="O982" s="258"/>
      <c r="P982" s="258"/>
      <c r="Q982" s="258"/>
      <c r="R982" s="258"/>
      <c r="S982" s="258"/>
      <c r="T982" s="25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0" t="s">
        <v>260</v>
      </c>
      <c r="AU982" s="260" t="s">
        <v>93</v>
      </c>
      <c r="AV982" s="13" t="s">
        <v>93</v>
      </c>
      <c r="AW982" s="13" t="s">
        <v>40</v>
      </c>
      <c r="AX982" s="13" t="s">
        <v>84</v>
      </c>
      <c r="AY982" s="260" t="s">
        <v>251</v>
      </c>
    </row>
    <row r="983" s="16" customFormat="1">
      <c r="A983" s="16"/>
      <c r="B983" s="283"/>
      <c r="C983" s="284"/>
      <c r="D983" s="251" t="s">
        <v>260</v>
      </c>
      <c r="E983" s="285" t="s">
        <v>1</v>
      </c>
      <c r="F983" s="286" t="s">
        <v>329</v>
      </c>
      <c r="G983" s="284"/>
      <c r="H983" s="287">
        <v>9</v>
      </c>
      <c r="I983" s="288"/>
      <c r="J983" s="284"/>
      <c r="K983" s="284"/>
      <c r="L983" s="289"/>
      <c r="M983" s="290"/>
      <c r="N983" s="291"/>
      <c r="O983" s="291"/>
      <c r="P983" s="291"/>
      <c r="Q983" s="291"/>
      <c r="R983" s="291"/>
      <c r="S983" s="291"/>
      <c r="T983" s="292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93" t="s">
        <v>260</v>
      </c>
      <c r="AU983" s="293" t="s">
        <v>93</v>
      </c>
      <c r="AV983" s="16" t="s">
        <v>273</v>
      </c>
      <c r="AW983" s="16" t="s">
        <v>40</v>
      </c>
      <c r="AX983" s="16" t="s">
        <v>84</v>
      </c>
      <c r="AY983" s="293" t="s">
        <v>251</v>
      </c>
    </row>
    <row r="984" s="15" customFormat="1">
      <c r="A984" s="15"/>
      <c r="B984" s="272"/>
      <c r="C984" s="273"/>
      <c r="D984" s="251" t="s">
        <v>260</v>
      </c>
      <c r="E984" s="274" t="s">
        <v>1</v>
      </c>
      <c r="F984" s="275" t="s">
        <v>1032</v>
      </c>
      <c r="G984" s="273"/>
      <c r="H984" s="274" t="s">
        <v>1</v>
      </c>
      <c r="I984" s="276"/>
      <c r="J984" s="273"/>
      <c r="K984" s="273"/>
      <c r="L984" s="277"/>
      <c r="M984" s="278"/>
      <c r="N984" s="279"/>
      <c r="O984" s="279"/>
      <c r="P984" s="279"/>
      <c r="Q984" s="279"/>
      <c r="R984" s="279"/>
      <c r="S984" s="279"/>
      <c r="T984" s="280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81" t="s">
        <v>260</v>
      </c>
      <c r="AU984" s="281" t="s">
        <v>93</v>
      </c>
      <c r="AV984" s="15" t="s">
        <v>91</v>
      </c>
      <c r="AW984" s="15" t="s">
        <v>40</v>
      </c>
      <c r="AX984" s="15" t="s">
        <v>84</v>
      </c>
      <c r="AY984" s="281" t="s">
        <v>251</v>
      </c>
    </row>
    <row r="985" s="13" customFormat="1">
      <c r="A985" s="13"/>
      <c r="B985" s="249"/>
      <c r="C985" s="250"/>
      <c r="D985" s="251" t="s">
        <v>260</v>
      </c>
      <c r="E985" s="252" t="s">
        <v>1</v>
      </c>
      <c r="F985" s="253" t="s">
        <v>1033</v>
      </c>
      <c r="G985" s="250"/>
      <c r="H985" s="254">
        <v>2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260</v>
      </c>
      <c r="AU985" s="260" t="s">
        <v>93</v>
      </c>
      <c r="AV985" s="13" t="s">
        <v>93</v>
      </c>
      <c r="AW985" s="13" t="s">
        <v>40</v>
      </c>
      <c r="AX985" s="13" t="s">
        <v>84</v>
      </c>
      <c r="AY985" s="260" t="s">
        <v>251</v>
      </c>
    </row>
    <row r="986" s="16" customFormat="1">
      <c r="A986" s="16"/>
      <c r="B986" s="283"/>
      <c r="C986" s="284"/>
      <c r="D986" s="251" t="s">
        <v>260</v>
      </c>
      <c r="E986" s="285" t="s">
        <v>1</v>
      </c>
      <c r="F986" s="286" t="s">
        <v>329</v>
      </c>
      <c r="G986" s="284"/>
      <c r="H986" s="287">
        <v>2</v>
      </c>
      <c r="I986" s="288"/>
      <c r="J986" s="284"/>
      <c r="K986" s="284"/>
      <c r="L986" s="289"/>
      <c r="M986" s="290"/>
      <c r="N986" s="291"/>
      <c r="O986" s="291"/>
      <c r="P986" s="291"/>
      <c r="Q986" s="291"/>
      <c r="R986" s="291"/>
      <c r="S986" s="291"/>
      <c r="T986" s="292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293" t="s">
        <v>260</v>
      </c>
      <c r="AU986" s="293" t="s">
        <v>93</v>
      </c>
      <c r="AV986" s="16" t="s">
        <v>273</v>
      </c>
      <c r="AW986" s="16" t="s">
        <v>40</v>
      </c>
      <c r="AX986" s="16" t="s">
        <v>84</v>
      </c>
      <c r="AY986" s="293" t="s">
        <v>251</v>
      </c>
    </row>
    <row r="987" s="14" customFormat="1">
      <c r="A987" s="14"/>
      <c r="B987" s="261"/>
      <c r="C987" s="262"/>
      <c r="D987" s="251" t="s">
        <v>260</v>
      </c>
      <c r="E987" s="263" t="s">
        <v>1</v>
      </c>
      <c r="F987" s="264" t="s">
        <v>262</v>
      </c>
      <c r="G987" s="262"/>
      <c r="H987" s="265">
        <v>14</v>
      </c>
      <c r="I987" s="266"/>
      <c r="J987" s="262"/>
      <c r="K987" s="262"/>
      <c r="L987" s="267"/>
      <c r="M987" s="268"/>
      <c r="N987" s="269"/>
      <c r="O987" s="269"/>
      <c r="P987" s="269"/>
      <c r="Q987" s="269"/>
      <c r="R987" s="269"/>
      <c r="S987" s="269"/>
      <c r="T987" s="27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71" t="s">
        <v>260</v>
      </c>
      <c r="AU987" s="271" t="s">
        <v>93</v>
      </c>
      <c r="AV987" s="14" t="s">
        <v>257</v>
      </c>
      <c r="AW987" s="14" t="s">
        <v>40</v>
      </c>
      <c r="AX987" s="14" t="s">
        <v>91</v>
      </c>
      <c r="AY987" s="271" t="s">
        <v>251</v>
      </c>
    </row>
    <row r="988" s="2" customFormat="1" ht="37.8" customHeight="1">
      <c r="A988" s="41"/>
      <c r="B988" s="42"/>
      <c r="C988" s="294" t="s">
        <v>1034</v>
      </c>
      <c r="D988" s="294" t="s">
        <v>338</v>
      </c>
      <c r="E988" s="295" t="s">
        <v>1035</v>
      </c>
      <c r="F988" s="296" t="s">
        <v>1036</v>
      </c>
      <c r="G988" s="297" t="s">
        <v>571</v>
      </c>
      <c r="H988" s="298">
        <v>2</v>
      </c>
      <c r="I988" s="299"/>
      <c r="J988" s="300">
        <f>ROUND(I988*H988,2)</f>
        <v>0</v>
      </c>
      <c r="K988" s="301"/>
      <c r="L988" s="302"/>
      <c r="M988" s="303" t="s">
        <v>1</v>
      </c>
      <c r="N988" s="304" t="s">
        <v>49</v>
      </c>
      <c r="O988" s="94"/>
      <c r="P988" s="240">
        <f>O988*H988</f>
        <v>0</v>
      </c>
      <c r="Q988" s="240">
        <v>0.014890000000000001</v>
      </c>
      <c r="R988" s="240">
        <f>Q988*H988</f>
        <v>0.029780000000000001</v>
      </c>
      <c r="S988" s="240">
        <v>0</v>
      </c>
      <c r="T988" s="241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42" t="s">
        <v>281</v>
      </c>
      <c r="AT988" s="242" t="s">
        <v>338</v>
      </c>
      <c r="AU988" s="242" t="s">
        <v>93</v>
      </c>
      <c r="AY988" s="19" t="s">
        <v>251</v>
      </c>
      <c r="BE988" s="243">
        <f>IF(N988="základní",J988,0)</f>
        <v>0</v>
      </c>
      <c r="BF988" s="243">
        <f>IF(N988="snížená",J988,0)</f>
        <v>0</v>
      </c>
      <c r="BG988" s="243">
        <f>IF(N988="zákl. přenesená",J988,0)</f>
        <v>0</v>
      </c>
      <c r="BH988" s="243">
        <f>IF(N988="sníž. přenesená",J988,0)</f>
        <v>0</v>
      </c>
      <c r="BI988" s="243">
        <f>IF(N988="nulová",J988,0)</f>
        <v>0</v>
      </c>
      <c r="BJ988" s="19" t="s">
        <v>91</v>
      </c>
      <c r="BK988" s="243">
        <f>ROUND(I988*H988,2)</f>
        <v>0</v>
      </c>
      <c r="BL988" s="19" t="s">
        <v>257</v>
      </c>
      <c r="BM988" s="242" t="s">
        <v>1037</v>
      </c>
    </row>
    <row r="989" s="15" customFormat="1">
      <c r="A989" s="15"/>
      <c r="B989" s="272"/>
      <c r="C989" s="273"/>
      <c r="D989" s="251" t="s">
        <v>260</v>
      </c>
      <c r="E989" s="274" t="s">
        <v>1</v>
      </c>
      <c r="F989" s="275" t="s">
        <v>1027</v>
      </c>
      <c r="G989" s="273"/>
      <c r="H989" s="274" t="s">
        <v>1</v>
      </c>
      <c r="I989" s="276"/>
      <c r="J989" s="273"/>
      <c r="K989" s="273"/>
      <c r="L989" s="277"/>
      <c r="M989" s="278"/>
      <c r="N989" s="279"/>
      <c r="O989" s="279"/>
      <c r="P989" s="279"/>
      <c r="Q989" s="279"/>
      <c r="R989" s="279"/>
      <c r="S989" s="279"/>
      <c r="T989" s="280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81" t="s">
        <v>260</v>
      </c>
      <c r="AU989" s="281" t="s">
        <v>93</v>
      </c>
      <c r="AV989" s="15" t="s">
        <v>91</v>
      </c>
      <c r="AW989" s="15" t="s">
        <v>40</v>
      </c>
      <c r="AX989" s="15" t="s">
        <v>84</v>
      </c>
      <c r="AY989" s="281" t="s">
        <v>251</v>
      </c>
    </row>
    <row r="990" s="15" customFormat="1">
      <c r="A990" s="15"/>
      <c r="B990" s="272"/>
      <c r="C990" s="273"/>
      <c r="D990" s="251" t="s">
        <v>260</v>
      </c>
      <c r="E990" s="274" t="s">
        <v>1</v>
      </c>
      <c r="F990" s="275" t="s">
        <v>1032</v>
      </c>
      <c r="G990" s="273"/>
      <c r="H990" s="274" t="s">
        <v>1</v>
      </c>
      <c r="I990" s="276"/>
      <c r="J990" s="273"/>
      <c r="K990" s="273"/>
      <c r="L990" s="277"/>
      <c r="M990" s="278"/>
      <c r="N990" s="279"/>
      <c r="O990" s="279"/>
      <c r="P990" s="279"/>
      <c r="Q990" s="279"/>
      <c r="R990" s="279"/>
      <c r="S990" s="279"/>
      <c r="T990" s="280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81" t="s">
        <v>260</v>
      </c>
      <c r="AU990" s="281" t="s">
        <v>93</v>
      </c>
      <c r="AV990" s="15" t="s">
        <v>91</v>
      </c>
      <c r="AW990" s="15" t="s">
        <v>40</v>
      </c>
      <c r="AX990" s="15" t="s">
        <v>84</v>
      </c>
      <c r="AY990" s="281" t="s">
        <v>251</v>
      </c>
    </row>
    <row r="991" s="13" customFormat="1">
      <c r="A991" s="13"/>
      <c r="B991" s="249"/>
      <c r="C991" s="250"/>
      <c r="D991" s="251" t="s">
        <v>260</v>
      </c>
      <c r="E991" s="252" t="s">
        <v>1</v>
      </c>
      <c r="F991" s="253" t="s">
        <v>1033</v>
      </c>
      <c r="G991" s="250"/>
      <c r="H991" s="254">
        <v>2</v>
      </c>
      <c r="I991" s="255"/>
      <c r="J991" s="250"/>
      <c r="K991" s="250"/>
      <c r="L991" s="256"/>
      <c r="M991" s="257"/>
      <c r="N991" s="258"/>
      <c r="O991" s="258"/>
      <c r="P991" s="258"/>
      <c r="Q991" s="258"/>
      <c r="R991" s="258"/>
      <c r="S991" s="258"/>
      <c r="T991" s="25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0" t="s">
        <v>260</v>
      </c>
      <c r="AU991" s="260" t="s">
        <v>93</v>
      </c>
      <c r="AV991" s="13" t="s">
        <v>93</v>
      </c>
      <c r="AW991" s="13" t="s">
        <v>40</v>
      </c>
      <c r="AX991" s="13" t="s">
        <v>91</v>
      </c>
      <c r="AY991" s="260" t="s">
        <v>251</v>
      </c>
    </row>
    <row r="992" s="2" customFormat="1" ht="37.8" customHeight="1">
      <c r="A992" s="41"/>
      <c r="B992" s="42"/>
      <c r="C992" s="294" t="s">
        <v>660</v>
      </c>
      <c r="D992" s="294" t="s">
        <v>338</v>
      </c>
      <c r="E992" s="295" t="s">
        <v>1038</v>
      </c>
      <c r="F992" s="296" t="s">
        <v>1039</v>
      </c>
      <c r="G992" s="297" t="s">
        <v>571</v>
      </c>
      <c r="H992" s="298">
        <v>3</v>
      </c>
      <c r="I992" s="299"/>
      <c r="J992" s="300">
        <f>ROUND(I992*H992,2)</f>
        <v>0</v>
      </c>
      <c r="K992" s="301"/>
      <c r="L992" s="302"/>
      <c r="M992" s="303" t="s">
        <v>1</v>
      </c>
      <c r="N992" s="304" t="s">
        <v>49</v>
      </c>
      <c r="O992" s="94"/>
      <c r="P992" s="240">
        <f>O992*H992</f>
        <v>0</v>
      </c>
      <c r="Q992" s="240">
        <v>0.01521</v>
      </c>
      <c r="R992" s="240">
        <f>Q992*H992</f>
        <v>0.045629999999999997</v>
      </c>
      <c r="S992" s="240">
        <v>0</v>
      </c>
      <c r="T992" s="241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42" t="s">
        <v>281</v>
      </c>
      <c r="AT992" s="242" t="s">
        <v>338</v>
      </c>
      <c r="AU992" s="242" t="s">
        <v>93</v>
      </c>
      <c r="AY992" s="19" t="s">
        <v>251</v>
      </c>
      <c r="BE992" s="243">
        <f>IF(N992="základní",J992,0)</f>
        <v>0</v>
      </c>
      <c r="BF992" s="243">
        <f>IF(N992="snížená",J992,0)</f>
        <v>0</v>
      </c>
      <c r="BG992" s="243">
        <f>IF(N992="zákl. přenesená",J992,0)</f>
        <v>0</v>
      </c>
      <c r="BH992" s="243">
        <f>IF(N992="sníž. přenesená",J992,0)</f>
        <v>0</v>
      </c>
      <c r="BI992" s="243">
        <f>IF(N992="nulová",J992,0)</f>
        <v>0</v>
      </c>
      <c r="BJ992" s="19" t="s">
        <v>91</v>
      </c>
      <c r="BK992" s="243">
        <f>ROUND(I992*H992,2)</f>
        <v>0</v>
      </c>
      <c r="BL992" s="19" t="s">
        <v>257</v>
      </c>
      <c r="BM992" s="242" t="s">
        <v>1040</v>
      </c>
    </row>
    <row r="993" s="15" customFormat="1">
      <c r="A993" s="15"/>
      <c r="B993" s="272"/>
      <c r="C993" s="273"/>
      <c r="D993" s="251" t="s">
        <v>260</v>
      </c>
      <c r="E993" s="274" t="s">
        <v>1</v>
      </c>
      <c r="F993" s="275" t="s">
        <v>1027</v>
      </c>
      <c r="G993" s="273"/>
      <c r="H993" s="274" t="s">
        <v>1</v>
      </c>
      <c r="I993" s="276"/>
      <c r="J993" s="273"/>
      <c r="K993" s="273"/>
      <c r="L993" s="277"/>
      <c r="M993" s="278"/>
      <c r="N993" s="279"/>
      <c r="O993" s="279"/>
      <c r="P993" s="279"/>
      <c r="Q993" s="279"/>
      <c r="R993" s="279"/>
      <c r="S993" s="279"/>
      <c r="T993" s="28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81" t="s">
        <v>260</v>
      </c>
      <c r="AU993" s="281" t="s">
        <v>93</v>
      </c>
      <c r="AV993" s="15" t="s">
        <v>91</v>
      </c>
      <c r="AW993" s="15" t="s">
        <v>40</v>
      </c>
      <c r="AX993" s="15" t="s">
        <v>84</v>
      </c>
      <c r="AY993" s="281" t="s">
        <v>251</v>
      </c>
    </row>
    <row r="994" s="15" customFormat="1">
      <c r="A994" s="15"/>
      <c r="B994" s="272"/>
      <c r="C994" s="273"/>
      <c r="D994" s="251" t="s">
        <v>260</v>
      </c>
      <c r="E994" s="274" t="s">
        <v>1</v>
      </c>
      <c r="F994" s="275" t="s">
        <v>1028</v>
      </c>
      <c r="G994" s="273"/>
      <c r="H994" s="274" t="s">
        <v>1</v>
      </c>
      <c r="I994" s="276"/>
      <c r="J994" s="273"/>
      <c r="K994" s="273"/>
      <c r="L994" s="277"/>
      <c r="M994" s="278"/>
      <c r="N994" s="279"/>
      <c r="O994" s="279"/>
      <c r="P994" s="279"/>
      <c r="Q994" s="279"/>
      <c r="R994" s="279"/>
      <c r="S994" s="279"/>
      <c r="T994" s="280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1" t="s">
        <v>260</v>
      </c>
      <c r="AU994" s="281" t="s">
        <v>93</v>
      </c>
      <c r="AV994" s="15" t="s">
        <v>91</v>
      </c>
      <c r="AW994" s="15" t="s">
        <v>40</v>
      </c>
      <c r="AX994" s="15" t="s">
        <v>84</v>
      </c>
      <c r="AY994" s="281" t="s">
        <v>251</v>
      </c>
    </row>
    <row r="995" s="13" customFormat="1">
      <c r="A995" s="13"/>
      <c r="B995" s="249"/>
      <c r="C995" s="250"/>
      <c r="D995" s="251" t="s">
        <v>260</v>
      </c>
      <c r="E995" s="252" t="s">
        <v>1</v>
      </c>
      <c r="F995" s="253" t="s">
        <v>1029</v>
      </c>
      <c r="G995" s="250"/>
      <c r="H995" s="254">
        <v>3</v>
      </c>
      <c r="I995" s="255"/>
      <c r="J995" s="250"/>
      <c r="K995" s="250"/>
      <c r="L995" s="256"/>
      <c r="M995" s="257"/>
      <c r="N995" s="258"/>
      <c r="O995" s="258"/>
      <c r="P995" s="258"/>
      <c r="Q995" s="258"/>
      <c r="R995" s="258"/>
      <c r="S995" s="258"/>
      <c r="T995" s="25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0" t="s">
        <v>260</v>
      </c>
      <c r="AU995" s="260" t="s">
        <v>93</v>
      </c>
      <c r="AV995" s="13" t="s">
        <v>93</v>
      </c>
      <c r="AW995" s="13" t="s">
        <v>40</v>
      </c>
      <c r="AX995" s="13" t="s">
        <v>84</v>
      </c>
      <c r="AY995" s="260" t="s">
        <v>251</v>
      </c>
    </row>
    <row r="996" s="16" customFormat="1">
      <c r="A996" s="16"/>
      <c r="B996" s="283"/>
      <c r="C996" s="284"/>
      <c r="D996" s="251" t="s">
        <v>260</v>
      </c>
      <c r="E996" s="285" t="s">
        <v>1</v>
      </c>
      <c r="F996" s="286" t="s">
        <v>329</v>
      </c>
      <c r="G996" s="284"/>
      <c r="H996" s="287">
        <v>3</v>
      </c>
      <c r="I996" s="288"/>
      <c r="J996" s="284"/>
      <c r="K996" s="284"/>
      <c r="L996" s="289"/>
      <c r="M996" s="290"/>
      <c r="N996" s="291"/>
      <c r="O996" s="291"/>
      <c r="P996" s="291"/>
      <c r="Q996" s="291"/>
      <c r="R996" s="291"/>
      <c r="S996" s="291"/>
      <c r="T996" s="292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293" t="s">
        <v>260</v>
      </c>
      <c r="AU996" s="293" t="s">
        <v>93</v>
      </c>
      <c r="AV996" s="16" t="s">
        <v>273</v>
      </c>
      <c r="AW996" s="16" t="s">
        <v>40</v>
      </c>
      <c r="AX996" s="16" t="s">
        <v>91</v>
      </c>
      <c r="AY996" s="293" t="s">
        <v>251</v>
      </c>
    </row>
    <row r="997" s="2" customFormat="1" ht="37.8" customHeight="1">
      <c r="A997" s="41"/>
      <c r="B997" s="42"/>
      <c r="C997" s="294" t="s">
        <v>1041</v>
      </c>
      <c r="D997" s="294" t="s">
        <v>338</v>
      </c>
      <c r="E997" s="295" t="s">
        <v>1042</v>
      </c>
      <c r="F997" s="296" t="s">
        <v>1043</v>
      </c>
      <c r="G997" s="297" t="s">
        <v>571</v>
      </c>
      <c r="H997" s="298">
        <v>9</v>
      </c>
      <c r="I997" s="299"/>
      <c r="J997" s="300">
        <f>ROUND(I997*H997,2)</f>
        <v>0</v>
      </c>
      <c r="K997" s="301"/>
      <c r="L997" s="302"/>
      <c r="M997" s="303" t="s">
        <v>1</v>
      </c>
      <c r="N997" s="304" t="s">
        <v>49</v>
      </c>
      <c r="O997" s="94"/>
      <c r="P997" s="240">
        <f>O997*H997</f>
        <v>0</v>
      </c>
      <c r="Q997" s="240">
        <v>0.01553</v>
      </c>
      <c r="R997" s="240">
        <f>Q997*H997</f>
        <v>0.13977000000000001</v>
      </c>
      <c r="S997" s="240">
        <v>0</v>
      </c>
      <c r="T997" s="241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42" t="s">
        <v>281</v>
      </c>
      <c r="AT997" s="242" t="s">
        <v>338</v>
      </c>
      <c r="AU997" s="242" t="s">
        <v>93</v>
      </c>
      <c r="AY997" s="19" t="s">
        <v>251</v>
      </c>
      <c r="BE997" s="243">
        <f>IF(N997="základní",J997,0)</f>
        <v>0</v>
      </c>
      <c r="BF997" s="243">
        <f>IF(N997="snížená",J997,0)</f>
        <v>0</v>
      </c>
      <c r="BG997" s="243">
        <f>IF(N997="zákl. přenesená",J997,0)</f>
        <v>0</v>
      </c>
      <c r="BH997" s="243">
        <f>IF(N997="sníž. přenesená",J997,0)</f>
        <v>0</v>
      </c>
      <c r="BI997" s="243">
        <f>IF(N997="nulová",J997,0)</f>
        <v>0</v>
      </c>
      <c r="BJ997" s="19" t="s">
        <v>91</v>
      </c>
      <c r="BK997" s="243">
        <f>ROUND(I997*H997,2)</f>
        <v>0</v>
      </c>
      <c r="BL997" s="19" t="s">
        <v>257</v>
      </c>
      <c r="BM997" s="242" t="s">
        <v>1044</v>
      </c>
    </row>
    <row r="998" s="15" customFormat="1">
      <c r="A998" s="15"/>
      <c r="B998" s="272"/>
      <c r="C998" s="273"/>
      <c r="D998" s="251" t="s">
        <v>260</v>
      </c>
      <c r="E998" s="274" t="s">
        <v>1</v>
      </c>
      <c r="F998" s="275" t="s">
        <v>1027</v>
      </c>
      <c r="G998" s="273"/>
      <c r="H998" s="274" t="s">
        <v>1</v>
      </c>
      <c r="I998" s="276"/>
      <c r="J998" s="273"/>
      <c r="K998" s="273"/>
      <c r="L998" s="277"/>
      <c r="M998" s="278"/>
      <c r="N998" s="279"/>
      <c r="O998" s="279"/>
      <c r="P998" s="279"/>
      <c r="Q998" s="279"/>
      <c r="R998" s="279"/>
      <c r="S998" s="279"/>
      <c r="T998" s="280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1" t="s">
        <v>260</v>
      </c>
      <c r="AU998" s="281" t="s">
        <v>93</v>
      </c>
      <c r="AV998" s="15" t="s">
        <v>91</v>
      </c>
      <c r="AW998" s="15" t="s">
        <v>40</v>
      </c>
      <c r="AX998" s="15" t="s">
        <v>84</v>
      </c>
      <c r="AY998" s="281" t="s">
        <v>251</v>
      </c>
    </row>
    <row r="999" s="15" customFormat="1">
      <c r="A999" s="15"/>
      <c r="B999" s="272"/>
      <c r="C999" s="273"/>
      <c r="D999" s="251" t="s">
        <v>260</v>
      </c>
      <c r="E999" s="274" t="s">
        <v>1</v>
      </c>
      <c r="F999" s="275" t="s">
        <v>1030</v>
      </c>
      <c r="G999" s="273"/>
      <c r="H999" s="274" t="s">
        <v>1</v>
      </c>
      <c r="I999" s="276"/>
      <c r="J999" s="273"/>
      <c r="K999" s="273"/>
      <c r="L999" s="277"/>
      <c r="M999" s="278"/>
      <c r="N999" s="279"/>
      <c r="O999" s="279"/>
      <c r="P999" s="279"/>
      <c r="Q999" s="279"/>
      <c r="R999" s="279"/>
      <c r="S999" s="279"/>
      <c r="T999" s="280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81" t="s">
        <v>260</v>
      </c>
      <c r="AU999" s="281" t="s">
        <v>93</v>
      </c>
      <c r="AV999" s="15" t="s">
        <v>91</v>
      </c>
      <c r="AW999" s="15" t="s">
        <v>40</v>
      </c>
      <c r="AX999" s="15" t="s">
        <v>84</v>
      </c>
      <c r="AY999" s="281" t="s">
        <v>251</v>
      </c>
    </row>
    <row r="1000" s="13" customFormat="1">
      <c r="A1000" s="13"/>
      <c r="B1000" s="249"/>
      <c r="C1000" s="250"/>
      <c r="D1000" s="251" t="s">
        <v>260</v>
      </c>
      <c r="E1000" s="252" t="s">
        <v>1</v>
      </c>
      <c r="F1000" s="253" t="s">
        <v>1031</v>
      </c>
      <c r="G1000" s="250"/>
      <c r="H1000" s="254">
        <v>9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260</v>
      </c>
      <c r="AU1000" s="260" t="s">
        <v>93</v>
      </c>
      <c r="AV1000" s="13" t="s">
        <v>93</v>
      </c>
      <c r="AW1000" s="13" t="s">
        <v>40</v>
      </c>
      <c r="AX1000" s="13" t="s">
        <v>91</v>
      </c>
      <c r="AY1000" s="260" t="s">
        <v>251</v>
      </c>
    </row>
    <row r="1001" s="2" customFormat="1" ht="33" customHeight="1">
      <c r="A1001" s="41"/>
      <c r="B1001" s="42"/>
      <c r="C1001" s="230" t="s">
        <v>673</v>
      </c>
      <c r="D1001" s="230" t="s">
        <v>253</v>
      </c>
      <c r="E1001" s="231" t="s">
        <v>1045</v>
      </c>
      <c r="F1001" s="232" t="s">
        <v>1046</v>
      </c>
      <c r="G1001" s="233" t="s">
        <v>265</v>
      </c>
      <c r="H1001" s="234">
        <v>4.0300000000000002</v>
      </c>
      <c r="I1001" s="235"/>
      <c r="J1001" s="236">
        <f>ROUND(I1001*H1001,2)</f>
        <v>0</v>
      </c>
      <c r="K1001" s="237"/>
      <c r="L1001" s="47"/>
      <c r="M1001" s="238" t="s">
        <v>1</v>
      </c>
      <c r="N1001" s="239" t="s">
        <v>49</v>
      </c>
      <c r="O1001" s="94"/>
      <c r="P1001" s="240">
        <f>O1001*H1001</f>
        <v>0</v>
      </c>
      <c r="Q1001" s="240">
        <v>0.0025300000000000001</v>
      </c>
      <c r="R1001" s="240">
        <f>Q1001*H1001</f>
        <v>0.010195900000000001</v>
      </c>
      <c r="S1001" s="240">
        <v>0.00050000000000000001</v>
      </c>
      <c r="T1001" s="241">
        <f>S1001*H1001</f>
        <v>0.0020150000000000003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42" t="s">
        <v>257</v>
      </c>
      <c r="AT1001" s="242" t="s">
        <v>253</v>
      </c>
      <c r="AU1001" s="242" t="s">
        <v>93</v>
      </c>
      <c r="AY1001" s="19" t="s">
        <v>251</v>
      </c>
      <c r="BE1001" s="243">
        <f>IF(N1001="základní",J1001,0)</f>
        <v>0</v>
      </c>
      <c r="BF1001" s="243">
        <f>IF(N1001="snížená",J1001,0)</f>
        <v>0</v>
      </c>
      <c r="BG1001" s="243">
        <f>IF(N1001="zákl. přenesená",J1001,0)</f>
        <v>0</v>
      </c>
      <c r="BH1001" s="243">
        <f>IF(N1001="sníž. přenesená",J1001,0)</f>
        <v>0</v>
      </c>
      <c r="BI1001" s="243">
        <f>IF(N1001="nulová",J1001,0)</f>
        <v>0</v>
      </c>
      <c r="BJ1001" s="19" t="s">
        <v>91</v>
      </c>
      <c r="BK1001" s="243">
        <f>ROUND(I1001*H1001,2)</f>
        <v>0</v>
      </c>
      <c r="BL1001" s="19" t="s">
        <v>257</v>
      </c>
      <c r="BM1001" s="242" t="s">
        <v>1047</v>
      </c>
    </row>
    <row r="1002" s="2" customFormat="1">
      <c r="A1002" s="41"/>
      <c r="B1002" s="42"/>
      <c r="C1002" s="43"/>
      <c r="D1002" s="244" t="s">
        <v>258</v>
      </c>
      <c r="E1002" s="43"/>
      <c r="F1002" s="245" t="s">
        <v>1048</v>
      </c>
      <c r="G1002" s="43"/>
      <c r="H1002" s="43"/>
      <c r="I1002" s="246"/>
      <c r="J1002" s="43"/>
      <c r="K1002" s="43"/>
      <c r="L1002" s="47"/>
      <c r="M1002" s="247"/>
      <c r="N1002" s="248"/>
      <c r="O1002" s="94"/>
      <c r="P1002" s="94"/>
      <c r="Q1002" s="94"/>
      <c r="R1002" s="94"/>
      <c r="S1002" s="94"/>
      <c r="T1002" s="95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19" t="s">
        <v>258</v>
      </c>
      <c r="AU1002" s="19" t="s">
        <v>93</v>
      </c>
    </row>
    <row r="1003" s="13" customFormat="1">
      <c r="A1003" s="13"/>
      <c r="B1003" s="249"/>
      <c r="C1003" s="250"/>
      <c r="D1003" s="251" t="s">
        <v>260</v>
      </c>
      <c r="E1003" s="252" t="s">
        <v>1</v>
      </c>
      <c r="F1003" s="253" t="s">
        <v>1049</v>
      </c>
      <c r="G1003" s="250"/>
      <c r="H1003" s="254">
        <v>4.0300000000000002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260</v>
      </c>
      <c r="AU1003" s="260" t="s">
        <v>93</v>
      </c>
      <c r="AV1003" s="13" t="s">
        <v>93</v>
      </c>
      <c r="AW1003" s="13" t="s">
        <v>40</v>
      </c>
      <c r="AX1003" s="13" t="s">
        <v>91</v>
      </c>
      <c r="AY1003" s="260" t="s">
        <v>251</v>
      </c>
    </row>
    <row r="1004" s="2" customFormat="1" ht="24.15" customHeight="1">
      <c r="A1004" s="41"/>
      <c r="B1004" s="42"/>
      <c r="C1004" s="230" t="s">
        <v>1050</v>
      </c>
      <c r="D1004" s="230" t="s">
        <v>253</v>
      </c>
      <c r="E1004" s="231" t="s">
        <v>1051</v>
      </c>
      <c r="F1004" s="232" t="s">
        <v>1052</v>
      </c>
      <c r="G1004" s="233" t="s">
        <v>389</v>
      </c>
      <c r="H1004" s="234">
        <v>1096.038</v>
      </c>
      <c r="I1004" s="235"/>
      <c r="J1004" s="236">
        <f>ROUND(I1004*H1004,2)</f>
        <v>0</v>
      </c>
      <c r="K1004" s="237"/>
      <c r="L1004" s="47"/>
      <c r="M1004" s="238" t="s">
        <v>1</v>
      </c>
      <c r="N1004" s="239" t="s">
        <v>49</v>
      </c>
      <c r="O1004" s="94"/>
      <c r="P1004" s="240">
        <f>O1004*H1004</f>
        <v>0</v>
      </c>
      <c r="Q1004" s="240">
        <v>0.049840000000000002</v>
      </c>
      <c r="R1004" s="240">
        <f>Q1004*H1004</f>
        <v>54.62653392</v>
      </c>
      <c r="S1004" s="240">
        <v>0</v>
      </c>
      <c r="T1004" s="241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42" t="s">
        <v>257</v>
      </c>
      <c r="AT1004" s="242" t="s">
        <v>253</v>
      </c>
      <c r="AU1004" s="242" t="s">
        <v>93</v>
      </c>
      <c r="AY1004" s="19" t="s">
        <v>251</v>
      </c>
      <c r="BE1004" s="243">
        <f>IF(N1004="základní",J1004,0)</f>
        <v>0</v>
      </c>
      <c r="BF1004" s="243">
        <f>IF(N1004="snížená",J1004,0)</f>
        <v>0</v>
      </c>
      <c r="BG1004" s="243">
        <f>IF(N1004="zákl. přenesená",J1004,0)</f>
        <v>0</v>
      </c>
      <c r="BH1004" s="243">
        <f>IF(N1004="sníž. přenesená",J1004,0)</f>
        <v>0</v>
      </c>
      <c r="BI1004" s="243">
        <f>IF(N1004="nulová",J1004,0)</f>
        <v>0</v>
      </c>
      <c r="BJ1004" s="19" t="s">
        <v>91</v>
      </c>
      <c r="BK1004" s="243">
        <f>ROUND(I1004*H1004,2)</f>
        <v>0</v>
      </c>
      <c r="BL1004" s="19" t="s">
        <v>257</v>
      </c>
      <c r="BM1004" s="242" t="s">
        <v>1053</v>
      </c>
    </row>
    <row r="1005" s="2" customFormat="1">
      <c r="A1005" s="41"/>
      <c r="B1005" s="42"/>
      <c r="C1005" s="43"/>
      <c r="D1005" s="244" t="s">
        <v>258</v>
      </c>
      <c r="E1005" s="43"/>
      <c r="F1005" s="245" t="s">
        <v>1054</v>
      </c>
      <c r="G1005" s="43"/>
      <c r="H1005" s="43"/>
      <c r="I1005" s="246"/>
      <c r="J1005" s="43"/>
      <c r="K1005" s="43"/>
      <c r="L1005" s="47"/>
      <c r="M1005" s="247"/>
      <c r="N1005" s="248"/>
      <c r="O1005" s="94"/>
      <c r="P1005" s="94"/>
      <c r="Q1005" s="94"/>
      <c r="R1005" s="94"/>
      <c r="S1005" s="94"/>
      <c r="T1005" s="95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19" t="s">
        <v>258</v>
      </c>
      <c r="AU1005" s="19" t="s">
        <v>93</v>
      </c>
    </row>
    <row r="1006" s="15" customFormat="1">
      <c r="A1006" s="15"/>
      <c r="B1006" s="272"/>
      <c r="C1006" s="273"/>
      <c r="D1006" s="251" t="s">
        <v>260</v>
      </c>
      <c r="E1006" s="274" t="s">
        <v>1</v>
      </c>
      <c r="F1006" s="275" t="s">
        <v>378</v>
      </c>
      <c r="G1006" s="273"/>
      <c r="H1006" s="274" t="s">
        <v>1</v>
      </c>
      <c r="I1006" s="276"/>
      <c r="J1006" s="273"/>
      <c r="K1006" s="273"/>
      <c r="L1006" s="277"/>
      <c r="M1006" s="278"/>
      <c r="N1006" s="279"/>
      <c r="O1006" s="279"/>
      <c r="P1006" s="279"/>
      <c r="Q1006" s="279"/>
      <c r="R1006" s="279"/>
      <c r="S1006" s="279"/>
      <c r="T1006" s="280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81" t="s">
        <v>260</v>
      </c>
      <c r="AU1006" s="281" t="s">
        <v>93</v>
      </c>
      <c r="AV1006" s="15" t="s">
        <v>91</v>
      </c>
      <c r="AW1006" s="15" t="s">
        <v>40</v>
      </c>
      <c r="AX1006" s="15" t="s">
        <v>84</v>
      </c>
      <c r="AY1006" s="281" t="s">
        <v>251</v>
      </c>
    </row>
    <row r="1007" s="15" customFormat="1">
      <c r="A1007" s="15"/>
      <c r="B1007" s="272"/>
      <c r="C1007" s="273"/>
      <c r="D1007" s="251" t="s">
        <v>260</v>
      </c>
      <c r="E1007" s="274" t="s">
        <v>1</v>
      </c>
      <c r="F1007" s="275" t="s">
        <v>379</v>
      </c>
      <c r="G1007" s="273"/>
      <c r="H1007" s="274" t="s">
        <v>1</v>
      </c>
      <c r="I1007" s="276"/>
      <c r="J1007" s="273"/>
      <c r="K1007" s="273"/>
      <c r="L1007" s="277"/>
      <c r="M1007" s="278"/>
      <c r="N1007" s="279"/>
      <c r="O1007" s="279"/>
      <c r="P1007" s="279"/>
      <c r="Q1007" s="279"/>
      <c r="R1007" s="279"/>
      <c r="S1007" s="279"/>
      <c r="T1007" s="280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1" t="s">
        <v>260</v>
      </c>
      <c r="AU1007" s="281" t="s">
        <v>93</v>
      </c>
      <c r="AV1007" s="15" t="s">
        <v>91</v>
      </c>
      <c r="AW1007" s="15" t="s">
        <v>40</v>
      </c>
      <c r="AX1007" s="15" t="s">
        <v>84</v>
      </c>
      <c r="AY1007" s="281" t="s">
        <v>251</v>
      </c>
    </row>
    <row r="1008" s="13" customFormat="1">
      <c r="A1008" s="13"/>
      <c r="B1008" s="249"/>
      <c r="C1008" s="250"/>
      <c r="D1008" s="251" t="s">
        <v>260</v>
      </c>
      <c r="E1008" s="252" t="s">
        <v>1</v>
      </c>
      <c r="F1008" s="253" t="s">
        <v>1055</v>
      </c>
      <c r="G1008" s="250"/>
      <c r="H1008" s="254">
        <v>9.4979999999999993</v>
      </c>
      <c r="I1008" s="255"/>
      <c r="J1008" s="250"/>
      <c r="K1008" s="250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0" t="s">
        <v>260</v>
      </c>
      <c r="AU1008" s="260" t="s">
        <v>93</v>
      </c>
      <c r="AV1008" s="13" t="s">
        <v>93</v>
      </c>
      <c r="AW1008" s="13" t="s">
        <v>40</v>
      </c>
      <c r="AX1008" s="13" t="s">
        <v>84</v>
      </c>
      <c r="AY1008" s="260" t="s">
        <v>251</v>
      </c>
    </row>
    <row r="1009" s="13" customFormat="1">
      <c r="A1009" s="13"/>
      <c r="B1009" s="249"/>
      <c r="C1009" s="250"/>
      <c r="D1009" s="251" t="s">
        <v>260</v>
      </c>
      <c r="E1009" s="252" t="s">
        <v>1</v>
      </c>
      <c r="F1009" s="253" t="s">
        <v>1056</v>
      </c>
      <c r="G1009" s="250"/>
      <c r="H1009" s="254">
        <v>663.17999999999995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260</v>
      </c>
      <c r="AU1009" s="260" t="s">
        <v>93</v>
      </c>
      <c r="AV1009" s="13" t="s">
        <v>93</v>
      </c>
      <c r="AW1009" s="13" t="s">
        <v>40</v>
      </c>
      <c r="AX1009" s="13" t="s">
        <v>84</v>
      </c>
      <c r="AY1009" s="260" t="s">
        <v>251</v>
      </c>
    </row>
    <row r="1010" s="13" customFormat="1">
      <c r="A1010" s="13"/>
      <c r="B1010" s="249"/>
      <c r="C1010" s="250"/>
      <c r="D1010" s="251" t="s">
        <v>260</v>
      </c>
      <c r="E1010" s="252" t="s">
        <v>1</v>
      </c>
      <c r="F1010" s="253" t="s">
        <v>1057</v>
      </c>
      <c r="G1010" s="250"/>
      <c r="H1010" s="254">
        <v>48.759999999999998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260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251</v>
      </c>
    </row>
    <row r="1011" s="13" customFormat="1">
      <c r="A1011" s="13"/>
      <c r="B1011" s="249"/>
      <c r="C1011" s="250"/>
      <c r="D1011" s="251" t="s">
        <v>260</v>
      </c>
      <c r="E1011" s="252" t="s">
        <v>1</v>
      </c>
      <c r="F1011" s="253" t="s">
        <v>1058</v>
      </c>
      <c r="G1011" s="250"/>
      <c r="H1011" s="254">
        <v>19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260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251</v>
      </c>
    </row>
    <row r="1012" s="13" customFormat="1">
      <c r="A1012" s="13"/>
      <c r="B1012" s="249"/>
      <c r="C1012" s="250"/>
      <c r="D1012" s="251" t="s">
        <v>260</v>
      </c>
      <c r="E1012" s="252" t="s">
        <v>1</v>
      </c>
      <c r="F1012" s="253" t="s">
        <v>1059</v>
      </c>
      <c r="G1012" s="250"/>
      <c r="H1012" s="254">
        <v>309.25999999999999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260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251</v>
      </c>
    </row>
    <row r="1013" s="13" customFormat="1">
      <c r="A1013" s="13"/>
      <c r="B1013" s="249"/>
      <c r="C1013" s="250"/>
      <c r="D1013" s="251" t="s">
        <v>260</v>
      </c>
      <c r="E1013" s="252" t="s">
        <v>1</v>
      </c>
      <c r="F1013" s="253" t="s">
        <v>1060</v>
      </c>
      <c r="G1013" s="250"/>
      <c r="H1013" s="254">
        <v>46.340000000000003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260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251</v>
      </c>
    </row>
    <row r="1014" s="14" customFormat="1">
      <c r="A1014" s="14"/>
      <c r="B1014" s="261"/>
      <c r="C1014" s="262"/>
      <c r="D1014" s="251" t="s">
        <v>260</v>
      </c>
      <c r="E1014" s="263" t="s">
        <v>1</v>
      </c>
      <c r="F1014" s="264" t="s">
        <v>262</v>
      </c>
      <c r="G1014" s="262"/>
      <c r="H1014" s="265">
        <v>1096.038</v>
      </c>
      <c r="I1014" s="266"/>
      <c r="J1014" s="262"/>
      <c r="K1014" s="262"/>
      <c r="L1014" s="267"/>
      <c r="M1014" s="268"/>
      <c r="N1014" s="269"/>
      <c r="O1014" s="269"/>
      <c r="P1014" s="269"/>
      <c r="Q1014" s="269"/>
      <c r="R1014" s="269"/>
      <c r="S1014" s="269"/>
      <c r="T1014" s="27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1" t="s">
        <v>260</v>
      </c>
      <c r="AU1014" s="271" t="s">
        <v>93</v>
      </c>
      <c r="AV1014" s="14" t="s">
        <v>257</v>
      </c>
      <c r="AW1014" s="14" t="s">
        <v>40</v>
      </c>
      <c r="AX1014" s="14" t="s">
        <v>91</v>
      </c>
      <c r="AY1014" s="271" t="s">
        <v>251</v>
      </c>
    </row>
    <row r="1015" s="2" customFormat="1" ht="24.15" customHeight="1">
      <c r="A1015" s="41"/>
      <c r="B1015" s="42"/>
      <c r="C1015" s="230" t="s">
        <v>685</v>
      </c>
      <c r="D1015" s="230" t="s">
        <v>253</v>
      </c>
      <c r="E1015" s="231" t="s">
        <v>1061</v>
      </c>
      <c r="F1015" s="232" t="s">
        <v>1062</v>
      </c>
      <c r="G1015" s="233" t="s">
        <v>389</v>
      </c>
      <c r="H1015" s="234">
        <v>48.759999999999998</v>
      </c>
      <c r="I1015" s="235"/>
      <c r="J1015" s="236">
        <f>ROUND(I1015*H1015,2)</f>
        <v>0</v>
      </c>
      <c r="K1015" s="237"/>
      <c r="L1015" s="47"/>
      <c r="M1015" s="238" t="s">
        <v>1</v>
      </c>
      <c r="N1015" s="239" t="s">
        <v>49</v>
      </c>
      <c r="O1015" s="94"/>
      <c r="P1015" s="240">
        <f>O1015*H1015</f>
        <v>0</v>
      </c>
      <c r="Q1015" s="240">
        <v>0</v>
      </c>
      <c r="R1015" s="240">
        <f>Q1015*H1015</f>
        <v>0</v>
      </c>
      <c r="S1015" s="240">
        <v>0</v>
      </c>
      <c r="T1015" s="241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42" t="s">
        <v>257</v>
      </c>
      <c r="AT1015" s="242" t="s">
        <v>253</v>
      </c>
      <c r="AU1015" s="242" t="s">
        <v>93</v>
      </c>
      <c r="AY1015" s="19" t="s">
        <v>251</v>
      </c>
      <c r="BE1015" s="243">
        <f>IF(N1015="základní",J1015,0)</f>
        <v>0</v>
      </c>
      <c r="BF1015" s="243">
        <f>IF(N1015="snížená",J1015,0)</f>
        <v>0</v>
      </c>
      <c r="BG1015" s="243">
        <f>IF(N1015="zákl. přenesená",J1015,0)</f>
        <v>0</v>
      </c>
      <c r="BH1015" s="243">
        <f>IF(N1015="sníž. přenesená",J1015,0)</f>
        <v>0</v>
      </c>
      <c r="BI1015" s="243">
        <f>IF(N1015="nulová",J1015,0)</f>
        <v>0</v>
      </c>
      <c r="BJ1015" s="19" t="s">
        <v>91</v>
      </c>
      <c r="BK1015" s="243">
        <f>ROUND(I1015*H1015,2)</f>
        <v>0</v>
      </c>
      <c r="BL1015" s="19" t="s">
        <v>257</v>
      </c>
      <c r="BM1015" s="242" t="s">
        <v>1063</v>
      </c>
    </row>
    <row r="1016" s="15" customFormat="1">
      <c r="A1016" s="15"/>
      <c r="B1016" s="272"/>
      <c r="C1016" s="273"/>
      <c r="D1016" s="251" t="s">
        <v>260</v>
      </c>
      <c r="E1016" s="274" t="s">
        <v>1</v>
      </c>
      <c r="F1016" s="275" t="s">
        <v>378</v>
      </c>
      <c r="G1016" s="273"/>
      <c r="H1016" s="274" t="s">
        <v>1</v>
      </c>
      <c r="I1016" s="276"/>
      <c r="J1016" s="273"/>
      <c r="K1016" s="273"/>
      <c r="L1016" s="277"/>
      <c r="M1016" s="278"/>
      <c r="N1016" s="279"/>
      <c r="O1016" s="279"/>
      <c r="P1016" s="279"/>
      <c r="Q1016" s="279"/>
      <c r="R1016" s="279"/>
      <c r="S1016" s="279"/>
      <c r="T1016" s="280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1" t="s">
        <v>260</v>
      </c>
      <c r="AU1016" s="281" t="s">
        <v>93</v>
      </c>
      <c r="AV1016" s="15" t="s">
        <v>91</v>
      </c>
      <c r="AW1016" s="15" t="s">
        <v>40</v>
      </c>
      <c r="AX1016" s="15" t="s">
        <v>84</v>
      </c>
      <c r="AY1016" s="281" t="s">
        <v>251</v>
      </c>
    </row>
    <row r="1017" s="15" customFormat="1">
      <c r="A1017" s="15"/>
      <c r="B1017" s="272"/>
      <c r="C1017" s="273"/>
      <c r="D1017" s="251" t="s">
        <v>260</v>
      </c>
      <c r="E1017" s="274" t="s">
        <v>1</v>
      </c>
      <c r="F1017" s="275" t="s">
        <v>1064</v>
      </c>
      <c r="G1017" s="273"/>
      <c r="H1017" s="274" t="s">
        <v>1</v>
      </c>
      <c r="I1017" s="276"/>
      <c r="J1017" s="273"/>
      <c r="K1017" s="273"/>
      <c r="L1017" s="277"/>
      <c r="M1017" s="278"/>
      <c r="N1017" s="279"/>
      <c r="O1017" s="279"/>
      <c r="P1017" s="279"/>
      <c r="Q1017" s="279"/>
      <c r="R1017" s="279"/>
      <c r="S1017" s="279"/>
      <c r="T1017" s="280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1" t="s">
        <v>260</v>
      </c>
      <c r="AU1017" s="281" t="s">
        <v>93</v>
      </c>
      <c r="AV1017" s="15" t="s">
        <v>91</v>
      </c>
      <c r="AW1017" s="15" t="s">
        <v>40</v>
      </c>
      <c r="AX1017" s="15" t="s">
        <v>84</v>
      </c>
      <c r="AY1017" s="281" t="s">
        <v>251</v>
      </c>
    </row>
    <row r="1018" s="13" customFormat="1">
      <c r="A1018" s="13"/>
      <c r="B1018" s="249"/>
      <c r="C1018" s="250"/>
      <c r="D1018" s="251" t="s">
        <v>260</v>
      </c>
      <c r="E1018" s="252" t="s">
        <v>1</v>
      </c>
      <c r="F1018" s="253" t="s">
        <v>1057</v>
      </c>
      <c r="G1018" s="250"/>
      <c r="H1018" s="254">
        <v>48.759999999999998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260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251</v>
      </c>
    </row>
    <row r="1019" s="14" customFormat="1">
      <c r="A1019" s="14"/>
      <c r="B1019" s="261"/>
      <c r="C1019" s="262"/>
      <c r="D1019" s="251" t="s">
        <v>260</v>
      </c>
      <c r="E1019" s="263" t="s">
        <v>1</v>
      </c>
      <c r="F1019" s="264" t="s">
        <v>262</v>
      </c>
      <c r="G1019" s="262"/>
      <c r="H1019" s="265">
        <v>48.759999999999998</v>
      </c>
      <c r="I1019" s="266"/>
      <c r="J1019" s="262"/>
      <c r="K1019" s="262"/>
      <c r="L1019" s="267"/>
      <c r="M1019" s="268"/>
      <c r="N1019" s="269"/>
      <c r="O1019" s="269"/>
      <c r="P1019" s="269"/>
      <c r="Q1019" s="269"/>
      <c r="R1019" s="269"/>
      <c r="S1019" s="269"/>
      <c r="T1019" s="27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1" t="s">
        <v>260</v>
      </c>
      <c r="AU1019" s="271" t="s">
        <v>93</v>
      </c>
      <c r="AV1019" s="14" t="s">
        <v>257</v>
      </c>
      <c r="AW1019" s="14" t="s">
        <v>40</v>
      </c>
      <c r="AX1019" s="14" t="s">
        <v>91</v>
      </c>
      <c r="AY1019" s="271" t="s">
        <v>251</v>
      </c>
    </row>
    <row r="1020" s="2" customFormat="1" ht="21.75" customHeight="1">
      <c r="A1020" s="41"/>
      <c r="B1020" s="42"/>
      <c r="C1020" s="230" t="s">
        <v>1065</v>
      </c>
      <c r="D1020" s="230" t="s">
        <v>253</v>
      </c>
      <c r="E1020" s="231" t="s">
        <v>1066</v>
      </c>
      <c r="F1020" s="232" t="s">
        <v>1067</v>
      </c>
      <c r="G1020" s="233" t="s">
        <v>389</v>
      </c>
      <c r="H1020" s="234">
        <v>1047.278</v>
      </c>
      <c r="I1020" s="235"/>
      <c r="J1020" s="236">
        <f>ROUND(I1020*H1020,2)</f>
        <v>0</v>
      </c>
      <c r="K1020" s="237"/>
      <c r="L1020" s="47"/>
      <c r="M1020" s="238" t="s">
        <v>1</v>
      </c>
      <c r="N1020" s="239" t="s">
        <v>49</v>
      </c>
      <c r="O1020" s="94"/>
      <c r="P1020" s="240">
        <f>O1020*H1020</f>
        <v>0</v>
      </c>
      <c r="Q1020" s="240">
        <v>0</v>
      </c>
      <c r="R1020" s="240">
        <f>Q1020*H1020</f>
        <v>0</v>
      </c>
      <c r="S1020" s="240">
        <v>0</v>
      </c>
      <c r="T1020" s="241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42" t="s">
        <v>257</v>
      </c>
      <c r="AT1020" s="242" t="s">
        <v>253</v>
      </c>
      <c r="AU1020" s="242" t="s">
        <v>93</v>
      </c>
      <c r="AY1020" s="19" t="s">
        <v>251</v>
      </c>
      <c r="BE1020" s="243">
        <f>IF(N1020="základní",J1020,0)</f>
        <v>0</v>
      </c>
      <c r="BF1020" s="243">
        <f>IF(N1020="snížená",J1020,0)</f>
        <v>0</v>
      </c>
      <c r="BG1020" s="243">
        <f>IF(N1020="zákl. přenesená",J1020,0)</f>
        <v>0</v>
      </c>
      <c r="BH1020" s="243">
        <f>IF(N1020="sníž. přenesená",J1020,0)</f>
        <v>0</v>
      </c>
      <c r="BI1020" s="243">
        <f>IF(N1020="nulová",J1020,0)</f>
        <v>0</v>
      </c>
      <c r="BJ1020" s="19" t="s">
        <v>91</v>
      </c>
      <c r="BK1020" s="243">
        <f>ROUND(I1020*H1020,2)</f>
        <v>0</v>
      </c>
      <c r="BL1020" s="19" t="s">
        <v>257</v>
      </c>
      <c r="BM1020" s="242" t="s">
        <v>1068</v>
      </c>
    </row>
    <row r="1021" s="15" customFormat="1">
      <c r="A1021" s="15"/>
      <c r="B1021" s="272"/>
      <c r="C1021" s="273"/>
      <c r="D1021" s="251" t="s">
        <v>260</v>
      </c>
      <c r="E1021" s="274" t="s">
        <v>1</v>
      </c>
      <c r="F1021" s="275" t="s">
        <v>378</v>
      </c>
      <c r="G1021" s="273"/>
      <c r="H1021" s="274" t="s">
        <v>1</v>
      </c>
      <c r="I1021" s="276"/>
      <c r="J1021" s="273"/>
      <c r="K1021" s="273"/>
      <c r="L1021" s="277"/>
      <c r="M1021" s="278"/>
      <c r="N1021" s="279"/>
      <c r="O1021" s="279"/>
      <c r="P1021" s="279"/>
      <c r="Q1021" s="279"/>
      <c r="R1021" s="279"/>
      <c r="S1021" s="279"/>
      <c r="T1021" s="280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81" t="s">
        <v>260</v>
      </c>
      <c r="AU1021" s="281" t="s">
        <v>93</v>
      </c>
      <c r="AV1021" s="15" t="s">
        <v>91</v>
      </c>
      <c r="AW1021" s="15" t="s">
        <v>40</v>
      </c>
      <c r="AX1021" s="15" t="s">
        <v>84</v>
      </c>
      <c r="AY1021" s="281" t="s">
        <v>251</v>
      </c>
    </row>
    <row r="1022" s="15" customFormat="1">
      <c r="A1022" s="15"/>
      <c r="B1022" s="272"/>
      <c r="C1022" s="273"/>
      <c r="D1022" s="251" t="s">
        <v>260</v>
      </c>
      <c r="E1022" s="274" t="s">
        <v>1</v>
      </c>
      <c r="F1022" s="275" t="s">
        <v>1069</v>
      </c>
      <c r="G1022" s="273"/>
      <c r="H1022" s="274" t="s">
        <v>1</v>
      </c>
      <c r="I1022" s="276"/>
      <c r="J1022" s="273"/>
      <c r="K1022" s="273"/>
      <c r="L1022" s="277"/>
      <c r="M1022" s="278"/>
      <c r="N1022" s="279"/>
      <c r="O1022" s="279"/>
      <c r="P1022" s="279"/>
      <c r="Q1022" s="279"/>
      <c r="R1022" s="279"/>
      <c r="S1022" s="279"/>
      <c r="T1022" s="280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81" t="s">
        <v>260</v>
      </c>
      <c r="AU1022" s="281" t="s">
        <v>93</v>
      </c>
      <c r="AV1022" s="15" t="s">
        <v>91</v>
      </c>
      <c r="AW1022" s="15" t="s">
        <v>40</v>
      </c>
      <c r="AX1022" s="15" t="s">
        <v>84</v>
      </c>
      <c r="AY1022" s="281" t="s">
        <v>251</v>
      </c>
    </row>
    <row r="1023" s="13" customFormat="1">
      <c r="A1023" s="13"/>
      <c r="B1023" s="249"/>
      <c r="C1023" s="250"/>
      <c r="D1023" s="251" t="s">
        <v>260</v>
      </c>
      <c r="E1023" s="252" t="s">
        <v>1</v>
      </c>
      <c r="F1023" s="253" t="s">
        <v>1055</v>
      </c>
      <c r="G1023" s="250"/>
      <c r="H1023" s="254">
        <v>9.4979999999999993</v>
      </c>
      <c r="I1023" s="255"/>
      <c r="J1023" s="250"/>
      <c r="K1023" s="250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0" t="s">
        <v>260</v>
      </c>
      <c r="AU1023" s="260" t="s">
        <v>93</v>
      </c>
      <c r="AV1023" s="13" t="s">
        <v>93</v>
      </c>
      <c r="AW1023" s="13" t="s">
        <v>40</v>
      </c>
      <c r="AX1023" s="13" t="s">
        <v>84</v>
      </c>
      <c r="AY1023" s="260" t="s">
        <v>251</v>
      </c>
    </row>
    <row r="1024" s="13" customFormat="1">
      <c r="A1024" s="13"/>
      <c r="B1024" s="249"/>
      <c r="C1024" s="250"/>
      <c r="D1024" s="251" t="s">
        <v>260</v>
      </c>
      <c r="E1024" s="252" t="s">
        <v>1</v>
      </c>
      <c r="F1024" s="253" t="s">
        <v>1056</v>
      </c>
      <c r="G1024" s="250"/>
      <c r="H1024" s="254">
        <v>663.17999999999995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260</v>
      </c>
      <c r="AU1024" s="260" t="s">
        <v>93</v>
      </c>
      <c r="AV1024" s="13" t="s">
        <v>93</v>
      </c>
      <c r="AW1024" s="13" t="s">
        <v>40</v>
      </c>
      <c r="AX1024" s="13" t="s">
        <v>84</v>
      </c>
      <c r="AY1024" s="260" t="s">
        <v>251</v>
      </c>
    </row>
    <row r="1025" s="13" customFormat="1">
      <c r="A1025" s="13"/>
      <c r="B1025" s="249"/>
      <c r="C1025" s="250"/>
      <c r="D1025" s="251" t="s">
        <v>260</v>
      </c>
      <c r="E1025" s="252" t="s">
        <v>1</v>
      </c>
      <c r="F1025" s="253" t="s">
        <v>1058</v>
      </c>
      <c r="G1025" s="250"/>
      <c r="H1025" s="254">
        <v>19</v>
      </c>
      <c r="I1025" s="255"/>
      <c r="J1025" s="250"/>
      <c r="K1025" s="250"/>
      <c r="L1025" s="256"/>
      <c r="M1025" s="257"/>
      <c r="N1025" s="258"/>
      <c r="O1025" s="258"/>
      <c r="P1025" s="258"/>
      <c r="Q1025" s="258"/>
      <c r="R1025" s="258"/>
      <c r="S1025" s="258"/>
      <c r="T1025" s="25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60" t="s">
        <v>260</v>
      </c>
      <c r="AU1025" s="260" t="s">
        <v>93</v>
      </c>
      <c r="AV1025" s="13" t="s">
        <v>93</v>
      </c>
      <c r="AW1025" s="13" t="s">
        <v>40</v>
      </c>
      <c r="AX1025" s="13" t="s">
        <v>84</v>
      </c>
      <c r="AY1025" s="260" t="s">
        <v>251</v>
      </c>
    </row>
    <row r="1026" s="13" customFormat="1">
      <c r="A1026" s="13"/>
      <c r="B1026" s="249"/>
      <c r="C1026" s="250"/>
      <c r="D1026" s="251" t="s">
        <v>260</v>
      </c>
      <c r="E1026" s="252" t="s">
        <v>1</v>
      </c>
      <c r="F1026" s="253" t="s">
        <v>1059</v>
      </c>
      <c r="G1026" s="250"/>
      <c r="H1026" s="254">
        <v>309.25999999999999</v>
      </c>
      <c r="I1026" s="255"/>
      <c r="J1026" s="250"/>
      <c r="K1026" s="250"/>
      <c r="L1026" s="256"/>
      <c r="M1026" s="257"/>
      <c r="N1026" s="258"/>
      <c r="O1026" s="258"/>
      <c r="P1026" s="258"/>
      <c r="Q1026" s="258"/>
      <c r="R1026" s="258"/>
      <c r="S1026" s="258"/>
      <c r="T1026" s="259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60" t="s">
        <v>260</v>
      </c>
      <c r="AU1026" s="260" t="s">
        <v>93</v>
      </c>
      <c r="AV1026" s="13" t="s">
        <v>93</v>
      </c>
      <c r="AW1026" s="13" t="s">
        <v>40</v>
      </c>
      <c r="AX1026" s="13" t="s">
        <v>84</v>
      </c>
      <c r="AY1026" s="260" t="s">
        <v>251</v>
      </c>
    </row>
    <row r="1027" s="13" customFormat="1">
      <c r="A1027" s="13"/>
      <c r="B1027" s="249"/>
      <c r="C1027" s="250"/>
      <c r="D1027" s="251" t="s">
        <v>260</v>
      </c>
      <c r="E1027" s="252" t="s">
        <v>1</v>
      </c>
      <c r="F1027" s="253" t="s">
        <v>1060</v>
      </c>
      <c r="G1027" s="250"/>
      <c r="H1027" s="254">
        <v>46.340000000000003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260</v>
      </c>
      <c r="AU1027" s="260" t="s">
        <v>93</v>
      </c>
      <c r="AV1027" s="13" t="s">
        <v>93</v>
      </c>
      <c r="AW1027" s="13" t="s">
        <v>40</v>
      </c>
      <c r="AX1027" s="13" t="s">
        <v>84</v>
      </c>
      <c r="AY1027" s="260" t="s">
        <v>251</v>
      </c>
    </row>
    <row r="1028" s="14" customFormat="1">
      <c r="A1028" s="14"/>
      <c r="B1028" s="261"/>
      <c r="C1028" s="262"/>
      <c r="D1028" s="251" t="s">
        <v>260</v>
      </c>
      <c r="E1028" s="263" t="s">
        <v>1</v>
      </c>
      <c r="F1028" s="264" t="s">
        <v>262</v>
      </c>
      <c r="G1028" s="262"/>
      <c r="H1028" s="265">
        <v>1047.278</v>
      </c>
      <c r="I1028" s="266"/>
      <c r="J1028" s="262"/>
      <c r="K1028" s="262"/>
      <c r="L1028" s="267"/>
      <c r="M1028" s="268"/>
      <c r="N1028" s="269"/>
      <c r="O1028" s="269"/>
      <c r="P1028" s="269"/>
      <c r="Q1028" s="269"/>
      <c r="R1028" s="269"/>
      <c r="S1028" s="269"/>
      <c r="T1028" s="27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1" t="s">
        <v>260</v>
      </c>
      <c r="AU1028" s="271" t="s">
        <v>93</v>
      </c>
      <c r="AV1028" s="14" t="s">
        <v>257</v>
      </c>
      <c r="AW1028" s="14" t="s">
        <v>40</v>
      </c>
      <c r="AX1028" s="14" t="s">
        <v>91</v>
      </c>
      <c r="AY1028" s="271" t="s">
        <v>251</v>
      </c>
    </row>
    <row r="1029" s="2" customFormat="1" ht="16.5" customHeight="1">
      <c r="A1029" s="41"/>
      <c r="B1029" s="42"/>
      <c r="C1029" s="230" t="s">
        <v>690</v>
      </c>
      <c r="D1029" s="230" t="s">
        <v>253</v>
      </c>
      <c r="E1029" s="231" t="s">
        <v>1070</v>
      </c>
      <c r="F1029" s="232" t="s">
        <v>1071</v>
      </c>
      <c r="G1029" s="233" t="s">
        <v>389</v>
      </c>
      <c r="H1029" s="234">
        <v>1096.038</v>
      </c>
      <c r="I1029" s="235"/>
      <c r="J1029" s="236">
        <f>ROUND(I1029*H1029,2)</f>
        <v>0</v>
      </c>
      <c r="K1029" s="237"/>
      <c r="L1029" s="47"/>
      <c r="M1029" s="238" t="s">
        <v>1</v>
      </c>
      <c r="N1029" s="239" t="s">
        <v>49</v>
      </c>
      <c r="O1029" s="94"/>
      <c r="P1029" s="240">
        <f>O1029*H1029</f>
        <v>0</v>
      </c>
      <c r="Q1029" s="240">
        <v>0.00013200000000000001</v>
      </c>
      <c r="R1029" s="240">
        <f>Q1029*H1029</f>
        <v>0.14467701600000002</v>
      </c>
      <c r="S1029" s="240">
        <v>0</v>
      </c>
      <c r="T1029" s="241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42" t="s">
        <v>257</v>
      </c>
      <c r="AT1029" s="242" t="s">
        <v>253</v>
      </c>
      <c r="AU1029" s="242" t="s">
        <v>93</v>
      </c>
      <c r="AY1029" s="19" t="s">
        <v>251</v>
      </c>
      <c r="BE1029" s="243">
        <f>IF(N1029="základní",J1029,0)</f>
        <v>0</v>
      </c>
      <c r="BF1029" s="243">
        <f>IF(N1029="snížená",J1029,0)</f>
        <v>0</v>
      </c>
      <c r="BG1029" s="243">
        <f>IF(N1029="zákl. přenesená",J1029,0)</f>
        <v>0</v>
      </c>
      <c r="BH1029" s="243">
        <f>IF(N1029="sníž. přenesená",J1029,0)</f>
        <v>0</v>
      </c>
      <c r="BI1029" s="243">
        <f>IF(N1029="nulová",J1029,0)</f>
        <v>0</v>
      </c>
      <c r="BJ1029" s="19" t="s">
        <v>91</v>
      </c>
      <c r="BK1029" s="243">
        <f>ROUND(I1029*H1029,2)</f>
        <v>0</v>
      </c>
      <c r="BL1029" s="19" t="s">
        <v>257</v>
      </c>
      <c r="BM1029" s="242" t="s">
        <v>1072</v>
      </c>
    </row>
    <row r="1030" s="2" customFormat="1">
      <c r="A1030" s="41"/>
      <c r="B1030" s="42"/>
      <c r="C1030" s="43"/>
      <c r="D1030" s="244" t="s">
        <v>258</v>
      </c>
      <c r="E1030" s="43"/>
      <c r="F1030" s="245" t="s">
        <v>1073</v>
      </c>
      <c r="G1030" s="43"/>
      <c r="H1030" s="43"/>
      <c r="I1030" s="246"/>
      <c r="J1030" s="43"/>
      <c r="K1030" s="43"/>
      <c r="L1030" s="47"/>
      <c r="M1030" s="247"/>
      <c r="N1030" s="248"/>
      <c r="O1030" s="94"/>
      <c r="P1030" s="94"/>
      <c r="Q1030" s="94"/>
      <c r="R1030" s="94"/>
      <c r="S1030" s="94"/>
      <c r="T1030" s="95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19" t="s">
        <v>258</v>
      </c>
      <c r="AU1030" s="19" t="s">
        <v>93</v>
      </c>
    </row>
    <row r="1031" s="15" customFormat="1">
      <c r="A1031" s="15"/>
      <c r="B1031" s="272"/>
      <c r="C1031" s="273"/>
      <c r="D1031" s="251" t="s">
        <v>260</v>
      </c>
      <c r="E1031" s="274" t="s">
        <v>1</v>
      </c>
      <c r="F1031" s="275" t="s">
        <v>378</v>
      </c>
      <c r="G1031" s="273"/>
      <c r="H1031" s="274" t="s">
        <v>1</v>
      </c>
      <c r="I1031" s="276"/>
      <c r="J1031" s="273"/>
      <c r="K1031" s="273"/>
      <c r="L1031" s="277"/>
      <c r="M1031" s="278"/>
      <c r="N1031" s="279"/>
      <c r="O1031" s="279"/>
      <c r="P1031" s="279"/>
      <c r="Q1031" s="279"/>
      <c r="R1031" s="279"/>
      <c r="S1031" s="279"/>
      <c r="T1031" s="280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81" t="s">
        <v>260</v>
      </c>
      <c r="AU1031" s="281" t="s">
        <v>93</v>
      </c>
      <c r="AV1031" s="15" t="s">
        <v>91</v>
      </c>
      <c r="AW1031" s="15" t="s">
        <v>40</v>
      </c>
      <c r="AX1031" s="15" t="s">
        <v>84</v>
      </c>
      <c r="AY1031" s="281" t="s">
        <v>251</v>
      </c>
    </row>
    <row r="1032" s="15" customFormat="1">
      <c r="A1032" s="15"/>
      <c r="B1032" s="272"/>
      <c r="C1032" s="273"/>
      <c r="D1032" s="251" t="s">
        <v>260</v>
      </c>
      <c r="E1032" s="274" t="s">
        <v>1</v>
      </c>
      <c r="F1032" s="275" t="s">
        <v>379</v>
      </c>
      <c r="G1032" s="273"/>
      <c r="H1032" s="274" t="s">
        <v>1</v>
      </c>
      <c r="I1032" s="276"/>
      <c r="J1032" s="273"/>
      <c r="K1032" s="273"/>
      <c r="L1032" s="277"/>
      <c r="M1032" s="278"/>
      <c r="N1032" s="279"/>
      <c r="O1032" s="279"/>
      <c r="P1032" s="279"/>
      <c r="Q1032" s="279"/>
      <c r="R1032" s="279"/>
      <c r="S1032" s="279"/>
      <c r="T1032" s="280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81" t="s">
        <v>260</v>
      </c>
      <c r="AU1032" s="281" t="s">
        <v>93</v>
      </c>
      <c r="AV1032" s="15" t="s">
        <v>91</v>
      </c>
      <c r="AW1032" s="15" t="s">
        <v>40</v>
      </c>
      <c r="AX1032" s="15" t="s">
        <v>84</v>
      </c>
      <c r="AY1032" s="281" t="s">
        <v>251</v>
      </c>
    </row>
    <row r="1033" s="13" customFormat="1">
      <c r="A1033" s="13"/>
      <c r="B1033" s="249"/>
      <c r="C1033" s="250"/>
      <c r="D1033" s="251" t="s">
        <v>260</v>
      </c>
      <c r="E1033" s="252" t="s">
        <v>1</v>
      </c>
      <c r="F1033" s="253" t="s">
        <v>1055</v>
      </c>
      <c r="G1033" s="250"/>
      <c r="H1033" s="254">
        <v>9.4979999999999993</v>
      </c>
      <c r="I1033" s="255"/>
      <c r="J1033" s="250"/>
      <c r="K1033" s="250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60" t="s">
        <v>260</v>
      </c>
      <c r="AU1033" s="260" t="s">
        <v>93</v>
      </c>
      <c r="AV1033" s="13" t="s">
        <v>93</v>
      </c>
      <c r="AW1033" s="13" t="s">
        <v>40</v>
      </c>
      <c r="AX1033" s="13" t="s">
        <v>84</v>
      </c>
      <c r="AY1033" s="260" t="s">
        <v>251</v>
      </c>
    </row>
    <row r="1034" s="13" customFormat="1">
      <c r="A1034" s="13"/>
      <c r="B1034" s="249"/>
      <c r="C1034" s="250"/>
      <c r="D1034" s="251" t="s">
        <v>260</v>
      </c>
      <c r="E1034" s="252" t="s">
        <v>1</v>
      </c>
      <c r="F1034" s="253" t="s">
        <v>1056</v>
      </c>
      <c r="G1034" s="250"/>
      <c r="H1034" s="254">
        <v>663.17999999999995</v>
      </c>
      <c r="I1034" s="255"/>
      <c r="J1034" s="250"/>
      <c r="K1034" s="250"/>
      <c r="L1034" s="256"/>
      <c r="M1034" s="257"/>
      <c r="N1034" s="258"/>
      <c r="O1034" s="258"/>
      <c r="P1034" s="258"/>
      <c r="Q1034" s="258"/>
      <c r="R1034" s="258"/>
      <c r="S1034" s="258"/>
      <c r="T1034" s="259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0" t="s">
        <v>260</v>
      </c>
      <c r="AU1034" s="260" t="s">
        <v>93</v>
      </c>
      <c r="AV1034" s="13" t="s">
        <v>93</v>
      </c>
      <c r="AW1034" s="13" t="s">
        <v>40</v>
      </c>
      <c r="AX1034" s="13" t="s">
        <v>84</v>
      </c>
      <c r="AY1034" s="260" t="s">
        <v>251</v>
      </c>
    </row>
    <row r="1035" s="13" customFormat="1">
      <c r="A1035" s="13"/>
      <c r="B1035" s="249"/>
      <c r="C1035" s="250"/>
      <c r="D1035" s="251" t="s">
        <v>260</v>
      </c>
      <c r="E1035" s="252" t="s">
        <v>1</v>
      </c>
      <c r="F1035" s="253" t="s">
        <v>1057</v>
      </c>
      <c r="G1035" s="250"/>
      <c r="H1035" s="254">
        <v>48.759999999999998</v>
      </c>
      <c r="I1035" s="255"/>
      <c r="J1035" s="250"/>
      <c r="K1035" s="250"/>
      <c r="L1035" s="256"/>
      <c r="M1035" s="257"/>
      <c r="N1035" s="258"/>
      <c r="O1035" s="258"/>
      <c r="P1035" s="258"/>
      <c r="Q1035" s="258"/>
      <c r="R1035" s="258"/>
      <c r="S1035" s="258"/>
      <c r="T1035" s="259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60" t="s">
        <v>260</v>
      </c>
      <c r="AU1035" s="260" t="s">
        <v>93</v>
      </c>
      <c r="AV1035" s="13" t="s">
        <v>93</v>
      </c>
      <c r="AW1035" s="13" t="s">
        <v>40</v>
      </c>
      <c r="AX1035" s="13" t="s">
        <v>84</v>
      </c>
      <c r="AY1035" s="260" t="s">
        <v>251</v>
      </c>
    </row>
    <row r="1036" s="13" customFormat="1">
      <c r="A1036" s="13"/>
      <c r="B1036" s="249"/>
      <c r="C1036" s="250"/>
      <c r="D1036" s="251" t="s">
        <v>260</v>
      </c>
      <c r="E1036" s="252" t="s">
        <v>1</v>
      </c>
      <c r="F1036" s="253" t="s">
        <v>1058</v>
      </c>
      <c r="G1036" s="250"/>
      <c r="H1036" s="254">
        <v>19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260</v>
      </c>
      <c r="AU1036" s="260" t="s">
        <v>93</v>
      </c>
      <c r="AV1036" s="13" t="s">
        <v>93</v>
      </c>
      <c r="AW1036" s="13" t="s">
        <v>40</v>
      </c>
      <c r="AX1036" s="13" t="s">
        <v>84</v>
      </c>
      <c r="AY1036" s="260" t="s">
        <v>251</v>
      </c>
    </row>
    <row r="1037" s="13" customFormat="1">
      <c r="A1037" s="13"/>
      <c r="B1037" s="249"/>
      <c r="C1037" s="250"/>
      <c r="D1037" s="251" t="s">
        <v>260</v>
      </c>
      <c r="E1037" s="252" t="s">
        <v>1</v>
      </c>
      <c r="F1037" s="253" t="s">
        <v>1059</v>
      </c>
      <c r="G1037" s="250"/>
      <c r="H1037" s="254">
        <v>309.25999999999999</v>
      </c>
      <c r="I1037" s="255"/>
      <c r="J1037" s="250"/>
      <c r="K1037" s="250"/>
      <c r="L1037" s="256"/>
      <c r="M1037" s="257"/>
      <c r="N1037" s="258"/>
      <c r="O1037" s="258"/>
      <c r="P1037" s="258"/>
      <c r="Q1037" s="258"/>
      <c r="R1037" s="258"/>
      <c r="S1037" s="258"/>
      <c r="T1037" s="25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60" t="s">
        <v>260</v>
      </c>
      <c r="AU1037" s="260" t="s">
        <v>93</v>
      </c>
      <c r="AV1037" s="13" t="s">
        <v>93</v>
      </c>
      <c r="AW1037" s="13" t="s">
        <v>40</v>
      </c>
      <c r="AX1037" s="13" t="s">
        <v>84</v>
      </c>
      <c r="AY1037" s="260" t="s">
        <v>251</v>
      </c>
    </row>
    <row r="1038" s="13" customFormat="1">
      <c r="A1038" s="13"/>
      <c r="B1038" s="249"/>
      <c r="C1038" s="250"/>
      <c r="D1038" s="251" t="s">
        <v>260</v>
      </c>
      <c r="E1038" s="252" t="s">
        <v>1</v>
      </c>
      <c r="F1038" s="253" t="s">
        <v>1060</v>
      </c>
      <c r="G1038" s="250"/>
      <c r="H1038" s="254">
        <v>46.340000000000003</v>
      </c>
      <c r="I1038" s="255"/>
      <c r="J1038" s="250"/>
      <c r="K1038" s="250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60" t="s">
        <v>260</v>
      </c>
      <c r="AU1038" s="260" t="s">
        <v>93</v>
      </c>
      <c r="AV1038" s="13" t="s">
        <v>93</v>
      </c>
      <c r="AW1038" s="13" t="s">
        <v>40</v>
      </c>
      <c r="AX1038" s="13" t="s">
        <v>84</v>
      </c>
      <c r="AY1038" s="260" t="s">
        <v>251</v>
      </c>
    </row>
    <row r="1039" s="14" customFormat="1">
      <c r="A1039" s="14"/>
      <c r="B1039" s="261"/>
      <c r="C1039" s="262"/>
      <c r="D1039" s="251" t="s">
        <v>260</v>
      </c>
      <c r="E1039" s="263" t="s">
        <v>1</v>
      </c>
      <c r="F1039" s="264" t="s">
        <v>262</v>
      </c>
      <c r="G1039" s="262"/>
      <c r="H1039" s="265">
        <v>1096.038</v>
      </c>
      <c r="I1039" s="266"/>
      <c r="J1039" s="262"/>
      <c r="K1039" s="262"/>
      <c r="L1039" s="267"/>
      <c r="M1039" s="268"/>
      <c r="N1039" s="269"/>
      <c r="O1039" s="269"/>
      <c r="P1039" s="269"/>
      <c r="Q1039" s="269"/>
      <c r="R1039" s="269"/>
      <c r="S1039" s="269"/>
      <c r="T1039" s="270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1" t="s">
        <v>260</v>
      </c>
      <c r="AU1039" s="271" t="s">
        <v>93</v>
      </c>
      <c r="AV1039" s="14" t="s">
        <v>257</v>
      </c>
      <c r="AW1039" s="14" t="s">
        <v>40</v>
      </c>
      <c r="AX1039" s="14" t="s">
        <v>91</v>
      </c>
      <c r="AY1039" s="271" t="s">
        <v>251</v>
      </c>
    </row>
    <row r="1040" s="2" customFormat="1" ht="24.15" customHeight="1">
      <c r="A1040" s="41"/>
      <c r="B1040" s="42"/>
      <c r="C1040" s="230" t="s">
        <v>1074</v>
      </c>
      <c r="D1040" s="230" t="s">
        <v>253</v>
      </c>
      <c r="E1040" s="231" t="s">
        <v>1075</v>
      </c>
      <c r="F1040" s="232" t="s">
        <v>1076</v>
      </c>
      <c r="G1040" s="233" t="s">
        <v>389</v>
      </c>
      <c r="H1040" s="234">
        <v>43.799999999999997</v>
      </c>
      <c r="I1040" s="235"/>
      <c r="J1040" s="236">
        <f>ROUND(I1040*H1040,2)</f>
        <v>0</v>
      </c>
      <c r="K1040" s="237"/>
      <c r="L1040" s="47"/>
      <c r="M1040" s="238" t="s">
        <v>1</v>
      </c>
      <c r="N1040" s="239" t="s">
        <v>49</v>
      </c>
      <c r="O1040" s="94"/>
      <c r="P1040" s="240">
        <f>O1040*H1040</f>
        <v>0</v>
      </c>
      <c r="Q1040" s="240">
        <v>1.44E-06</v>
      </c>
      <c r="R1040" s="240">
        <f>Q1040*H1040</f>
        <v>6.3071999999999995E-05</v>
      </c>
      <c r="S1040" s="240">
        <v>0</v>
      </c>
      <c r="T1040" s="241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42" t="s">
        <v>257</v>
      </c>
      <c r="AT1040" s="242" t="s">
        <v>253</v>
      </c>
      <c r="AU1040" s="242" t="s">
        <v>93</v>
      </c>
      <c r="AY1040" s="19" t="s">
        <v>251</v>
      </c>
      <c r="BE1040" s="243">
        <f>IF(N1040="základní",J1040,0)</f>
        <v>0</v>
      </c>
      <c r="BF1040" s="243">
        <f>IF(N1040="snížená",J1040,0)</f>
        <v>0</v>
      </c>
      <c r="BG1040" s="243">
        <f>IF(N1040="zákl. přenesená",J1040,0)</f>
        <v>0</v>
      </c>
      <c r="BH1040" s="243">
        <f>IF(N1040="sníž. přenesená",J1040,0)</f>
        <v>0</v>
      </c>
      <c r="BI1040" s="243">
        <f>IF(N1040="nulová",J1040,0)</f>
        <v>0</v>
      </c>
      <c r="BJ1040" s="19" t="s">
        <v>91</v>
      </c>
      <c r="BK1040" s="243">
        <f>ROUND(I1040*H1040,2)</f>
        <v>0</v>
      </c>
      <c r="BL1040" s="19" t="s">
        <v>257</v>
      </c>
      <c r="BM1040" s="242" t="s">
        <v>1077</v>
      </c>
    </row>
    <row r="1041" s="2" customFormat="1">
      <c r="A1041" s="41"/>
      <c r="B1041" s="42"/>
      <c r="C1041" s="43"/>
      <c r="D1041" s="244" t="s">
        <v>258</v>
      </c>
      <c r="E1041" s="43"/>
      <c r="F1041" s="245" t="s">
        <v>1078</v>
      </c>
      <c r="G1041" s="43"/>
      <c r="H1041" s="43"/>
      <c r="I1041" s="246"/>
      <c r="J1041" s="43"/>
      <c r="K1041" s="43"/>
      <c r="L1041" s="47"/>
      <c r="M1041" s="247"/>
      <c r="N1041" s="248"/>
      <c r="O1041" s="94"/>
      <c r="P1041" s="94"/>
      <c r="Q1041" s="94"/>
      <c r="R1041" s="94"/>
      <c r="S1041" s="94"/>
      <c r="T1041" s="95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19" t="s">
        <v>258</v>
      </c>
      <c r="AU1041" s="19" t="s">
        <v>93</v>
      </c>
    </row>
    <row r="1042" s="13" customFormat="1">
      <c r="A1042" s="13"/>
      <c r="B1042" s="249"/>
      <c r="C1042" s="250"/>
      <c r="D1042" s="251" t="s">
        <v>260</v>
      </c>
      <c r="E1042" s="252" t="s">
        <v>1</v>
      </c>
      <c r="F1042" s="253" t="s">
        <v>1079</v>
      </c>
      <c r="G1042" s="250"/>
      <c r="H1042" s="254">
        <v>43.799999999999997</v>
      </c>
      <c r="I1042" s="255"/>
      <c r="J1042" s="250"/>
      <c r="K1042" s="250"/>
      <c r="L1042" s="256"/>
      <c r="M1042" s="257"/>
      <c r="N1042" s="258"/>
      <c r="O1042" s="258"/>
      <c r="P1042" s="258"/>
      <c r="Q1042" s="258"/>
      <c r="R1042" s="258"/>
      <c r="S1042" s="258"/>
      <c r="T1042" s="25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0" t="s">
        <v>260</v>
      </c>
      <c r="AU1042" s="260" t="s">
        <v>93</v>
      </c>
      <c r="AV1042" s="13" t="s">
        <v>93</v>
      </c>
      <c r="AW1042" s="13" t="s">
        <v>40</v>
      </c>
      <c r="AX1042" s="13" t="s">
        <v>84</v>
      </c>
      <c r="AY1042" s="260" t="s">
        <v>251</v>
      </c>
    </row>
    <row r="1043" s="14" customFormat="1">
      <c r="A1043" s="14"/>
      <c r="B1043" s="261"/>
      <c r="C1043" s="262"/>
      <c r="D1043" s="251" t="s">
        <v>260</v>
      </c>
      <c r="E1043" s="263" t="s">
        <v>1</v>
      </c>
      <c r="F1043" s="264" t="s">
        <v>262</v>
      </c>
      <c r="G1043" s="262"/>
      <c r="H1043" s="265">
        <v>43.799999999999997</v>
      </c>
      <c r="I1043" s="266"/>
      <c r="J1043" s="262"/>
      <c r="K1043" s="262"/>
      <c r="L1043" s="267"/>
      <c r="M1043" s="268"/>
      <c r="N1043" s="269"/>
      <c r="O1043" s="269"/>
      <c r="P1043" s="269"/>
      <c r="Q1043" s="269"/>
      <c r="R1043" s="269"/>
      <c r="S1043" s="269"/>
      <c r="T1043" s="27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1" t="s">
        <v>260</v>
      </c>
      <c r="AU1043" s="271" t="s">
        <v>93</v>
      </c>
      <c r="AV1043" s="14" t="s">
        <v>257</v>
      </c>
      <c r="AW1043" s="14" t="s">
        <v>40</v>
      </c>
      <c r="AX1043" s="14" t="s">
        <v>91</v>
      </c>
      <c r="AY1043" s="271" t="s">
        <v>251</v>
      </c>
    </row>
    <row r="1044" s="2" customFormat="1" ht="24.15" customHeight="1">
      <c r="A1044" s="41"/>
      <c r="B1044" s="42"/>
      <c r="C1044" s="230" t="s">
        <v>694</v>
      </c>
      <c r="D1044" s="230" t="s">
        <v>253</v>
      </c>
      <c r="E1044" s="231" t="s">
        <v>1080</v>
      </c>
      <c r="F1044" s="232" t="s">
        <v>1081</v>
      </c>
      <c r="G1044" s="233" t="s">
        <v>389</v>
      </c>
      <c r="H1044" s="234">
        <v>139.97</v>
      </c>
      <c r="I1044" s="235"/>
      <c r="J1044" s="236">
        <f>ROUND(I1044*H1044,2)</f>
        <v>0</v>
      </c>
      <c r="K1044" s="237"/>
      <c r="L1044" s="47"/>
      <c r="M1044" s="238" t="s">
        <v>1</v>
      </c>
      <c r="N1044" s="239" t="s">
        <v>49</v>
      </c>
      <c r="O1044" s="94"/>
      <c r="P1044" s="240">
        <f>O1044*H1044</f>
        <v>0</v>
      </c>
      <c r="Q1044" s="240">
        <v>0</v>
      </c>
      <c r="R1044" s="240">
        <f>Q1044*H1044</f>
        <v>0</v>
      </c>
      <c r="S1044" s="240">
        <v>0</v>
      </c>
      <c r="T1044" s="241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42" t="s">
        <v>257</v>
      </c>
      <c r="AT1044" s="242" t="s">
        <v>253</v>
      </c>
      <c r="AU1044" s="242" t="s">
        <v>93</v>
      </c>
      <c r="AY1044" s="19" t="s">
        <v>251</v>
      </c>
      <c r="BE1044" s="243">
        <f>IF(N1044="základní",J1044,0)</f>
        <v>0</v>
      </c>
      <c r="BF1044" s="243">
        <f>IF(N1044="snížená",J1044,0)</f>
        <v>0</v>
      </c>
      <c r="BG1044" s="243">
        <f>IF(N1044="zákl. přenesená",J1044,0)</f>
        <v>0</v>
      </c>
      <c r="BH1044" s="243">
        <f>IF(N1044="sníž. přenesená",J1044,0)</f>
        <v>0</v>
      </c>
      <c r="BI1044" s="243">
        <f>IF(N1044="nulová",J1044,0)</f>
        <v>0</v>
      </c>
      <c r="BJ1044" s="19" t="s">
        <v>91</v>
      </c>
      <c r="BK1044" s="243">
        <f>ROUND(I1044*H1044,2)</f>
        <v>0</v>
      </c>
      <c r="BL1044" s="19" t="s">
        <v>257</v>
      </c>
      <c r="BM1044" s="242" t="s">
        <v>1082</v>
      </c>
    </row>
    <row r="1045" s="13" customFormat="1">
      <c r="A1045" s="13"/>
      <c r="B1045" s="249"/>
      <c r="C1045" s="250"/>
      <c r="D1045" s="251" t="s">
        <v>260</v>
      </c>
      <c r="E1045" s="252" t="s">
        <v>1</v>
      </c>
      <c r="F1045" s="253" t="s">
        <v>774</v>
      </c>
      <c r="G1045" s="250"/>
      <c r="H1045" s="254">
        <v>139.97</v>
      </c>
      <c r="I1045" s="255"/>
      <c r="J1045" s="250"/>
      <c r="K1045" s="250"/>
      <c r="L1045" s="256"/>
      <c r="M1045" s="257"/>
      <c r="N1045" s="258"/>
      <c r="O1045" s="258"/>
      <c r="P1045" s="258"/>
      <c r="Q1045" s="258"/>
      <c r="R1045" s="258"/>
      <c r="S1045" s="258"/>
      <c r="T1045" s="25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0" t="s">
        <v>260</v>
      </c>
      <c r="AU1045" s="260" t="s">
        <v>93</v>
      </c>
      <c r="AV1045" s="13" t="s">
        <v>93</v>
      </c>
      <c r="AW1045" s="13" t="s">
        <v>40</v>
      </c>
      <c r="AX1045" s="13" t="s">
        <v>84</v>
      </c>
      <c r="AY1045" s="260" t="s">
        <v>251</v>
      </c>
    </row>
    <row r="1046" s="14" customFormat="1">
      <c r="A1046" s="14"/>
      <c r="B1046" s="261"/>
      <c r="C1046" s="262"/>
      <c r="D1046" s="251" t="s">
        <v>260</v>
      </c>
      <c r="E1046" s="263" t="s">
        <v>1</v>
      </c>
      <c r="F1046" s="264" t="s">
        <v>262</v>
      </c>
      <c r="G1046" s="262"/>
      <c r="H1046" s="265">
        <v>139.97</v>
      </c>
      <c r="I1046" s="266"/>
      <c r="J1046" s="262"/>
      <c r="K1046" s="262"/>
      <c r="L1046" s="267"/>
      <c r="M1046" s="268"/>
      <c r="N1046" s="269"/>
      <c r="O1046" s="269"/>
      <c r="P1046" s="269"/>
      <c r="Q1046" s="269"/>
      <c r="R1046" s="269"/>
      <c r="S1046" s="269"/>
      <c r="T1046" s="27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1" t="s">
        <v>260</v>
      </c>
      <c r="AU1046" s="271" t="s">
        <v>93</v>
      </c>
      <c r="AV1046" s="14" t="s">
        <v>257</v>
      </c>
      <c r="AW1046" s="14" t="s">
        <v>40</v>
      </c>
      <c r="AX1046" s="14" t="s">
        <v>91</v>
      </c>
      <c r="AY1046" s="271" t="s">
        <v>251</v>
      </c>
    </row>
    <row r="1047" s="2" customFormat="1" ht="16.5" customHeight="1">
      <c r="A1047" s="41"/>
      <c r="B1047" s="42"/>
      <c r="C1047" s="294" t="s">
        <v>1083</v>
      </c>
      <c r="D1047" s="294" t="s">
        <v>338</v>
      </c>
      <c r="E1047" s="295" t="s">
        <v>1084</v>
      </c>
      <c r="F1047" s="296" t="s">
        <v>1085</v>
      </c>
      <c r="G1047" s="297" t="s">
        <v>389</v>
      </c>
      <c r="H1047" s="298">
        <v>142.76900000000001</v>
      </c>
      <c r="I1047" s="299"/>
      <c r="J1047" s="300">
        <f>ROUND(I1047*H1047,2)</f>
        <v>0</v>
      </c>
      <c r="K1047" s="301"/>
      <c r="L1047" s="302"/>
      <c r="M1047" s="303" t="s">
        <v>1</v>
      </c>
      <c r="N1047" s="304" t="s">
        <v>49</v>
      </c>
      <c r="O1047" s="94"/>
      <c r="P1047" s="240">
        <f>O1047*H1047</f>
        <v>0</v>
      </c>
      <c r="Q1047" s="240">
        <v>0</v>
      </c>
      <c r="R1047" s="240">
        <f>Q1047*H1047</f>
        <v>0</v>
      </c>
      <c r="S1047" s="240">
        <v>0</v>
      </c>
      <c r="T1047" s="241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42" t="s">
        <v>281</v>
      </c>
      <c r="AT1047" s="242" t="s">
        <v>338</v>
      </c>
      <c r="AU1047" s="242" t="s">
        <v>93</v>
      </c>
      <c r="AY1047" s="19" t="s">
        <v>251</v>
      </c>
      <c r="BE1047" s="243">
        <f>IF(N1047="základní",J1047,0)</f>
        <v>0</v>
      </c>
      <c r="BF1047" s="243">
        <f>IF(N1047="snížená",J1047,0)</f>
        <v>0</v>
      </c>
      <c r="BG1047" s="243">
        <f>IF(N1047="zákl. přenesená",J1047,0)</f>
        <v>0</v>
      </c>
      <c r="BH1047" s="243">
        <f>IF(N1047="sníž. přenesená",J1047,0)</f>
        <v>0</v>
      </c>
      <c r="BI1047" s="243">
        <f>IF(N1047="nulová",J1047,0)</f>
        <v>0</v>
      </c>
      <c r="BJ1047" s="19" t="s">
        <v>91</v>
      </c>
      <c r="BK1047" s="243">
        <f>ROUND(I1047*H1047,2)</f>
        <v>0</v>
      </c>
      <c r="BL1047" s="19" t="s">
        <v>257</v>
      </c>
      <c r="BM1047" s="242" t="s">
        <v>1086</v>
      </c>
    </row>
    <row r="1048" s="13" customFormat="1">
      <c r="A1048" s="13"/>
      <c r="B1048" s="249"/>
      <c r="C1048" s="250"/>
      <c r="D1048" s="251" t="s">
        <v>260</v>
      </c>
      <c r="E1048" s="252" t="s">
        <v>1</v>
      </c>
      <c r="F1048" s="253" t="s">
        <v>1087</v>
      </c>
      <c r="G1048" s="250"/>
      <c r="H1048" s="254">
        <v>142.76900000000001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260</v>
      </c>
      <c r="AU1048" s="260" t="s">
        <v>93</v>
      </c>
      <c r="AV1048" s="13" t="s">
        <v>93</v>
      </c>
      <c r="AW1048" s="13" t="s">
        <v>40</v>
      </c>
      <c r="AX1048" s="13" t="s">
        <v>84</v>
      </c>
      <c r="AY1048" s="260" t="s">
        <v>251</v>
      </c>
    </row>
    <row r="1049" s="14" customFormat="1">
      <c r="A1049" s="14"/>
      <c r="B1049" s="261"/>
      <c r="C1049" s="262"/>
      <c r="D1049" s="251" t="s">
        <v>260</v>
      </c>
      <c r="E1049" s="263" t="s">
        <v>1</v>
      </c>
      <c r="F1049" s="264" t="s">
        <v>262</v>
      </c>
      <c r="G1049" s="262"/>
      <c r="H1049" s="265">
        <v>142.76900000000001</v>
      </c>
      <c r="I1049" s="266"/>
      <c r="J1049" s="262"/>
      <c r="K1049" s="262"/>
      <c r="L1049" s="267"/>
      <c r="M1049" s="268"/>
      <c r="N1049" s="269"/>
      <c r="O1049" s="269"/>
      <c r="P1049" s="269"/>
      <c r="Q1049" s="269"/>
      <c r="R1049" s="269"/>
      <c r="S1049" s="269"/>
      <c r="T1049" s="27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71" t="s">
        <v>260</v>
      </c>
      <c r="AU1049" s="271" t="s">
        <v>93</v>
      </c>
      <c r="AV1049" s="14" t="s">
        <v>257</v>
      </c>
      <c r="AW1049" s="14" t="s">
        <v>40</v>
      </c>
      <c r="AX1049" s="14" t="s">
        <v>91</v>
      </c>
      <c r="AY1049" s="271" t="s">
        <v>251</v>
      </c>
    </row>
    <row r="1050" s="2" customFormat="1" ht="24.15" customHeight="1">
      <c r="A1050" s="41"/>
      <c r="B1050" s="42"/>
      <c r="C1050" s="230" t="s">
        <v>707</v>
      </c>
      <c r="D1050" s="230" t="s">
        <v>253</v>
      </c>
      <c r="E1050" s="231" t="s">
        <v>1088</v>
      </c>
      <c r="F1050" s="232" t="s">
        <v>1089</v>
      </c>
      <c r="G1050" s="233" t="s">
        <v>389</v>
      </c>
      <c r="H1050" s="234">
        <v>743.32000000000005</v>
      </c>
      <c r="I1050" s="235"/>
      <c r="J1050" s="236">
        <f>ROUND(I1050*H1050,2)</f>
        <v>0</v>
      </c>
      <c r="K1050" s="237"/>
      <c r="L1050" s="47"/>
      <c r="M1050" s="238" t="s">
        <v>1</v>
      </c>
      <c r="N1050" s="239" t="s">
        <v>49</v>
      </c>
      <c r="O1050" s="94"/>
      <c r="P1050" s="240">
        <f>O1050*H1050</f>
        <v>0</v>
      </c>
      <c r="Q1050" s="240">
        <v>0</v>
      </c>
      <c r="R1050" s="240">
        <f>Q1050*H1050</f>
        <v>0</v>
      </c>
      <c r="S1050" s="240">
        <v>0</v>
      </c>
      <c r="T1050" s="241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42" t="s">
        <v>257</v>
      </c>
      <c r="AT1050" s="242" t="s">
        <v>253</v>
      </c>
      <c r="AU1050" s="242" t="s">
        <v>93</v>
      </c>
      <c r="AY1050" s="19" t="s">
        <v>251</v>
      </c>
      <c r="BE1050" s="243">
        <f>IF(N1050="základní",J1050,0)</f>
        <v>0</v>
      </c>
      <c r="BF1050" s="243">
        <f>IF(N1050="snížená",J1050,0)</f>
        <v>0</v>
      </c>
      <c r="BG1050" s="243">
        <f>IF(N1050="zákl. přenesená",J1050,0)</f>
        <v>0</v>
      </c>
      <c r="BH1050" s="243">
        <f>IF(N1050="sníž. přenesená",J1050,0)</f>
        <v>0</v>
      </c>
      <c r="BI1050" s="243">
        <f>IF(N1050="nulová",J1050,0)</f>
        <v>0</v>
      </c>
      <c r="BJ1050" s="19" t="s">
        <v>91</v>
      </c>
      <c r="BK1050" s="243">
        <f>ROUND(I1050*H1050,2)</f>
        <v>0</v>
      </c>
      <c r="BL1050" s="19" t="s">
        <v>257</v>
      </c>
      <c r="BM1050" s="242" t="s">
        <v>1090</v>
      </c>
    </row>
    <row r="1051" s="13" customFormat="1">
      <c r="A1051" s="13"/>
      <c r="B1051" s="249"/>
      <c r="C1051" s="250"/>
      <c r="D1051" s="251" t="s">
        <v>260</v>
      </c>
      <c r="E1051" s="252" t="s">
        <v>1</v>
      </c>
      <c r="F1051" s="253" t="s">
        <v>1091</v>
      </c>
      <c r="G1051" s="250"/>
      <c r="H1051" s="254">
        <v>483.31999999999999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260</v>
      </c>
      <c r="AU1051" s="260" t="s">
        <v>93</v>
      </c>
      <c r="AV1051" s="13" t="s">
        <v>93</v>
      </c>
      <c r="AW1051" s="13" t="s">
        <v>40</v>
      </c>
      <c r="AX1051" s="13" t="s">
        <v>84</v>
      </c>
      <c r="AY1051" s="260" t="s">
        <v>251</v>
      </c>
    </row>
    <row r="1052" s="13" customFormat="1">
      <c r="A1052" s="13"/>
      <c r="B1052" s="249"/>
      <c r="C1052" s="250"/>
      <c r="D1052" s="251" t="s">
        <v>260</v>
      </c>
      <c r="E1052" s="252" t="s">
        <v>1</v>
      </c>
      <c r="F1052" s="253" t="s">
        <v>1092</v>
      </c>
      <c r="G1052" s="250"/>
      <c r="H1052" s="254">
        <v>260</v>
      </c>
      <c r="I1052" s="255"/>
      <c r="J1052" s="250"/>
      <c r="K1052" s="250"/>
      <c r="L1052" s="256"/>
      <c r="M1052" s="257"/>
      <c r="N1052" s="258"/>
      <c r="O1052" s="258"/>
      <c r="P1052" s="258"/>
      <c r="Q1052" s="258"/>
      <c r="R1052" s="258"/>
      <c r="S1052" s="258"/>
      <c r="T1052" s="259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60" t="s">
        <v>260</v>
      </c>
      <c r="AU1052" s="260" t="s">
        <v>93</v>
      </c>
      <c r="AV1052" s="13" t="s">
        <v>93</v>
      </c>
      <c r="AW1052" s="13" t="s">
        <v>40</v>
      </c>
      <c r="AX1052" s="13" t="s">
        <v>84</v>
      </c>
      <c r="AY1052" s="260" t="s">
        <v>251</v>
      </c>
    </row>
    <row r="1053" s="14" customFormat="1">
      <c r="A1053" s="14"/>
      <c r="B1053" s="261"/>
      <c r="C1053" s="262"/>
      <c r="D1053" s="251" t="s">
        <v>260</v>
      </c>
      <c r="E1053" s="263" t="s">
        <v>1</v>
      </c>
      <c r="F1053" s="264" t="s">
        <v>262</v>
      </c>
      <c r="G1053" s="262"/>
      <c r="H1053" s="265">
        <v>743.32000000000005</v>
      </c>
      <c r="I1053" s="266"/>
      <c r="J1053" s="262"/>
      <c r="K1053" s="262"/>
      <c r="L1053" s="267"/>
      <c r="M1053" s="268"/>
      <c r="N1053" s="269"/>
      <c r="O1053" s="269"/>
      <c r="P1053" s="269"/>
      <c r="Q1053" s="269"/>
      <c r="R1053" s="269"/>
      <c r="S1053" s="269"/>
      <c r="T1053" s="270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71" t="s">
        <v>260</v>
      </c>
      <c r="AU1053" s="271" t="s">
        <v>93</v>
      </c>
      <c r="AV1053" s="14" t="s">
        <v>257</v>
      </c>
      <c r="AW1053" s="14" t="s">
        <v>40</v>
      </c>
      <c r="AX1053" s="14" t="s">
        <v>91</v>
      </c>
      <c r="AY1053" s="271" t="s">
        <v>251</v>
      </c>
    </row>
    <row r="1054" s="2" customFormat="1" ht="24.15" customHeight="1">
      <c r="A1054" s="41"/>
      <c r="B1054" s="42"/>
      <c r="C1054" s="230" t="s">
        <v>1093</v>
      </c>
      <c r="D1054" s="230" t="s">
        <v>253</v>
      </c>
      <c r="E1054" s="231" t="s">
        <v>1094</v>
      </c>
      <c r="F1054" s="232" t="s">
        <v>1095</v>
      </c>
      <c r="G1054" s="233" t="s">
        <v>389</v>
      </c>
      <c r="H1054" s="234">
        <v>578.78999999999996</v>
      </c>
      <c r="I1054" s="235"/>
      <c r="J1054" s="236">
        <f>ROUND(I1054*H1054,2)</f>
        <v>0</v>
      </c>
      <c r="K1054" s="237"/>
      <c r="L1054" s="47"/>
      <c r="M1054" s="238" t="s">
        <v>1</v>
      </c>
      <c r="N1054" s="239" t="s">
        <v>49</v>
      </c>
      <c r="O1054" s="94"/>
      <c r="P1054" s="240">
        <f>O1054*H1054</f>
        <v>0</v>
      </c>
      <c r="Q1054" s="240">
        <v>0.0032000000000000002</v>
      </c>
      <c r="R1054" s="240">
        <f>Q1054*H1054</f>
        <v>1.852128</v>
      </c>
      <c r="S1054" s="240">
        <v>0</v>
      </c>
      <c r="T1054" s="241">
        <f>S1054*H1054</f>
        <v>0</v>
      </c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R1054" s="242" t="s">
        <v>257</v>
      </c>
      <c r="AT1054" s="242" t="s">
        <v>253</v>
      </c>
      <c r="AU1054" s="242" t="s">
        <v>93</v>
      </c>
      <c r="AY1054" s="19" t="s">
        <v>251</v>
      </c>
      <c r="BE1054" s="243">
        <f>IF(N1054="základní",J1054,0)</f>
        <v>0</v>
      </c>
      <c r="BF1054" s="243">
        <f>IF(N1054="snížená",J1054,0)</f>
        <v>0</v>
      </c>
      <c r="BG1054" s="243">
        <f>IF(N1054="zákl. přenesená",J1054,0)</f>
        <v>0</v>
      </c>
      <c r="BH1054" s="243">
        <f>IF(N1054="sníž. přenesená",J1054,0)</f>
        <v>0</v>
      </c>
      <c r="BI1054" s="243">
        <f>IF(N1054="nulová",J1054,0)</f>
        <v>0</v>
      </c>
      <c r="BJ1054" s="19" t="s">
        <v>91</v>
      </c>
      <c r="BK1054" s="243">
        <f>ROUND(I1054*H1054,2)</f>
        <v>0</v>
      </c>
      <c r="BL1054" s="19" t="s">
        <v>257</v>
      </c>
      <c r="BM1054" s="242" t="s">
        <v>1096</v>
      </c>
    </row>
    <row r="1055" s="13" customFormat="1">
      <c r="A1055" s="13"/>
      <c r="B1055" s="249"/>
      <c r="C1055" s="250"/>
      <c r="D1055" s="251" t="s">
        <v>260</v>
      </c>
      <c r="E1055" s="252" t="s">
        <v>1</v>
      </c>
      <c r="F1055" s="253" t="s">
        <v>1097</v>
      </c>
      <c r="G1055" s="250"/>
      <c r="H1055" s="254">
        <v>578.78999999999996</v>
      </c>
      <c r="I1055" s="255"/>
      <c r="J1055" s="250"/>
      <c r="K1055" s="250"/>
      <c r="L1055" s="256"/>
      <c r="M1055" s="257"/>
      <c r="N1055" s="258"/>
      <c r="O1055" s="258"/>
      <c r="P1055" s="258"/>
      <c r="Q1055" s="258"/>
      <c r="R1055" s="258"/>
      <c r="S1055" s="258"/>
      <c r="T1055" s="25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60" t="s">
        <v>260</v>
      </c>
      <c r="AU1055" s="260" t="s">
        <v>93</v>
      </c>
      <c r="AV1055" s="13" t="s">
        <v>93</v>
      </c>
      <c r="AW1055" s="13" t="s">
        <v>40</v>
      </c>
      <c r="AX1055" s="13" t="s">
        <v>91</v>
      </c>
      <c r="AY1055" s="260" t="s">
        <v>251</v>
      </c>
    </row>
    <row r="1056" s="2" customFormat="1" ht="16.5" customHeight="1">
      <c r="A1056" s="41"/>
      <c r="B1056" s="42"/>
      <c r="C1056" s="294" t="s">
        <v>1098</v>
      </c>
      <c r="D1056" s="294" t="s">
        <v>338</v>
      </c>
      <c r="E1056" s="295" t="s">
        <v>1084</v>
      </c>
      <c r="F1056" s="296" t="s">
        <v>1085</v>
      </c>
      <c r="G1056" s="297" t="s">
        <v>389</v>
      </c>
      <c r="H1056" s="298">
        <v>1348.5519999999999</v>
      </c>
      <c r="I1056" s="299"/>
      <c r="J1056" s="300">
        <f>ROUND(I1056*H1056,2)</f>
        <v>0</v>
      </c>
      <c r="K1056" s="301"/>
      <c r="L1056" s="302"/>
      <c r="M1056" s="303" t="s">
        <v>1</v>
      </c>
      <c r="N1056" s="304" t="s">
        <v>49</v>
      </c>
      <c r="O1056" s="94"/>
      <c r="P1056" s="240">
        <f>O1056*H1056</f>
        <v>0</v>
      </c>
      <c r="Q1056" s="240">
        <v>0</v>
      </c>
      <c r="R1056" s="240">
        <f>Q1056*H1056</f>
        <v>0</v>
      </c>
      <c r="S1056" s="240">
        <v>0</v>
      </c>
      <c r="T1056" s="241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42" t="s">
        <v>281</v>
      </c>
      <c r="AT1056" s="242" t="s">
        <v>338</v>
      </c>
      <c r="AU1056" s="242" t="s">
        <v>93</v>
      </c>
      <c r="AY1056" s="19" t="s">
        <v>251</v>
      </c>
      <c r="BE1056" s="243">
        <f>IF(N1056="základní",J1056,0)</f>
        <v>0</v>
      </c>
      <c r="BF1056" s="243">
        <f>IF(N1056="snížená",J1056,0)</f>
        <v>0</v>
      </c>
      <c r="BG1056" s="243">
        <f>IF(N1056="zákl. přenesená",J1056,0)</f>
        <v>0</v>
      </c>
      <c r="BH1056" s="243">
        <f>IF(N1056="sníž. přenesená",J1056,0)</f>
        <v>0</v>
      </c>
      <c r="BI1056" s="243">
        <f>IF(N1056="nulová",J1056,0)</f>
        <v>0</v>
      </c>
      <c r="BJ1056" s="19" t="s">
        <v>91</v>
      </c>
      <c r="BK1056" s="243">
        <f>ROUND(I1056*H1056,2)</f>
        <v>0</v>
      </c>
      <c r="BL1056" s="19" t="s">
        <v>257</v>
      </c>
      <c r="BM1056" s="242" t="s">
        <v>1099</v>
      </c>
    </row>
    <row r="1057" s="2" customFormat="1">
      <c r="A1057" s="41"/>
      <c r="B1057" s="42"/>
      <c r="C1057" s="43"/>
      <c r="D1057" s="251" t="s">
        <v>289</v>
      </c>
      <c r="E1057" s="43"/>
      <c r="F1057" s="282" t="s">
        <v>1100</v>
      </c>
      <c r="G1057" s="43"/>
      <c r="H1057" s="43"/>
      <c r="I1057" s="246"/>
      <c r="J1057" s="43"/>
      <c r="K1057" s="43"/>
      <c r="L1057" s="47"/>
      <c r="M1057" s="247"/>
      <c r="N1057" s="248"/>
      <c r="O1057" s="94"/>
      <c r="P1057" s="94"/>
      <c r="Q1057" s="94"/>
      <c r="R1057" s="94"/>
      <c r="S1057" s="94"/>
      <c r="T1057" s="95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19" t="s">
        <v>289</v>
      </c>
      <c r="AU1057" s="19" t="s">
        <v>93</v>
      </c>
    </row>
    <row r="1058" s="13" customFormat="1">
      <c r="A1058" s="13"/>
      <c r="B1058" s="249"/>
      <c r="C1058" s="250"/>
      <c r="D1058" s="251" t="s">
        <v>260</v>
      </c>
      <c r="E1058" s="252" t="s">
        <v>1</v>
      </c>
      <c r="F1058" s="253" t="s">
        <v>1101</v>
      </c>
      <c r="G1058" s="250"/>
      <c r="H1058" s="254">
        <v>743.32000000000005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260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251</v>
      </c>
    </row>
    <row r="1059" s="13" customFormat="1">
      <c r="A1059" s="13"/>
      <c r="B1059" s="249"/>
      <c r="C1059" s="250"/>
      <c r="D1059" s="251" t="s">
        <v>260</v>
      </c>
      <c r="E1059" s="252" t="s">
        <v>1</v>
      </c>
      <c r="F1059" s="253" t="s">
        <v>1097</v>
      </c>
      <c r="G1059" s="250"/>
      <c r="H1059" s="254">
        <v>578.78999999999996</v>
      </c>
      <c r="I1059" s="255"/>
      <c r="J1059" s="250"/>
      <c r="K1059" s="250"/>
      <c r="L1059" s="256"/>
      <c r="M1059" s="257"/>
      <c r="N1059" s="258"/>
      <c r="O1059" s="258"/>
      <c r="P1059" s="258"/>
      <c r="Q1059" s="258"/>
      <c r="R1059" s="258"/>
      <c r="S1059" s="258"/>
      <c r="T1059" s="25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60" t="s">
        <v>260</v>
      </c>
      <c r="AU1059" s="260" t="s">
        <v>93</v>
      </c>
      <c r="AV1059" s="13" t="s">
        <v>93</v>
      </c>
      <c r="AW1059" s="13" t="s">
        <v>40</v>
      </c>
      <c r="AX1059" s="13" t="s">
        <v>84</v>
      </c>
      <c r="AY1059" s="260" t="s">
        <v>251</v>
      </c>
    </row>
    <row r="1060" s="14" customFormat="1">
      <c r="A1060" s="14"/>
      <c r="B1060" s="261"/>
      <c r="C1060" s="262"/>
      <c r="D1060" s="251" t="s">
        <v>260</v>
      </c>
      <c r="E1060" s="263" t="s">
        <v>1</v>
      </c>
      <c r="F1060" s="264" t="s">
        <v>262</v>
      </c>
      <c r="G1060" s="262"/>
      <c r="H1060" s="265">
        <v>1322.1100000000001</v>
      </c>
      <c r="I1060" s="266"/>
      <c r="J1060" s="262"/>
      <c r="K1060" s="262"/>
      <c r="L1060" s="267"/>
      <c r="M1060" s="268"/>
      <c r="N1060" s="269"/>
      <c r="O1060" s="269"/>
      <c r="P1060" s="269"/>
      <c r="Q1060" s="269"/>
      <c r="R1060" s="269"/>
      <c r="S1060" s="269"/>
      <c r="T1060" s="27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1" t="s">
        <v>260</v>
      </c>
      <c r="AU1060" s="271" t="s">
        <v>93</v>
      </c>
      <c r="AV1060" s="14" t="s">
        <v>257</v>
      </c>
      <c r="AW1060" s="14" t="s">
        <v>40</v>
      </c>
      <c r="AX1060" s="14" t="s">
        <v>91</v>
      </c>
      <c r="AY1060" s="271" t="s">
        <v>251</v>
      </c>
    </row>
    <row r="1061" s="13" customFormat="1">
      <c r="A1061" s="13"/>
      <c r="B1061" s="249"/>
      <c r="C1061" s="250"/>
      <c r="D1061" s="251" t="s">
        <v>260</v>
      </c>
      <c r="E1061" s="250"/>
      <c r="F1061" s="253" t="s">
        <v>1102</v>
      </c>
      <c r="G1061" s="250"/>
      <c r="H1061" s="254">
        <v>1348.5519999999999</v>
      </c>
      <c r="I1061" s="255"/>
      <c r="J1061" s="250"/>
      <c r="K1061" s="250"/>
      <c r="L1061" s="256"/>
      <c r="M1061" s="257"/>
      <c r="N1061" s="258"/>
      <c r="O1061" s="258"/>
      <c r="P1061" s="258"/>
      <c r="Q1061" s="258"/>
      <c r="R1061" s="258"/>
      <c r="S1061" s="258"/>
      <c r="T1061" s="25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60" t="s">
        <v>260</v>
      </c>
      <c r="AU1061" s="260" t="s">
        <v>93</v>
      </c>
      <c r="AV1061" s="13" t="s">
        <v>93</v>
      </c>
      <c r="AW1061" s="13" t="s">
        <v>4</v>
      </c>
      <c r="AX1061" s="13" t="s">
        <v>91</v>
      </c>
      <c r="AY1061" s="260" t="s">
        <v>251</v>
      </c>
    </row>
    <row r="1062" s="12" customFormat="1" ht="22.8" customHeight="1">
      <c r="A1062" s="12"/>
      <c r="B1062" s="214"/>
      <c r="C1062" s="215"/>
      <c r="D1062" s="216" t="s">
        <v>83</v>
      </c>
      <c r="E1062" s="228" t="s">
        <v>306</v>
      </c>
      <c r="F1062" s="228" t="s">
        <v>1103</v>
      </c>
      <c r="G1062" s="215"/>
      <c r="H1062" s="215"/>
      <c r="I1062" s="218"/>
      <c r="J1062" s="229">
        <f>BK1062</f>
        <v>0</v>
      </c>
      <c r="K1062" s="215"/>
      <c r="L1062" s="220"/>
      <c r="M1062" s="221"/>
      <c r="N1062" s="222"/>
      <c r="O1062" s="222"/>
      <c r="P1062" s="223">
        <f>SUM(P1063:P1173)</f>
        <v>0</v>
      </c>
      <c r="Q1062" s="222"/>
      <c r="R1062" s="223">
        <f>SUM(R1063:R1173)</f>
        <v>14.9962538654</v>
      </c>
      <c r="S1062" s="222"/>
      <c r="T1062" s="224">
        <f>SUM(T1063:T1173)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25" t="s">
        <v>91</v>
      </c>
      <c r="AT1062" s="226" t="s">
        <v>83</v>
      </c>
      <c r="AU1062" s="226" t="s">
        <v>91</v>
      </c>
      <c r="AY1062" s="225" t="s">
        <v>251</v>
      </c>
      <c r="BK1062" s="227">
        <f>SUM(BK1063:BK1173)</f>
        <v>0</v>
      </c>
    </row>
    <row r="1063" s="2" customFormat="1" ht="33" customHeight="1">
      <c r="A1063" s="41"/>
      <c r="B1063" s="42"/>
      <c r="C1063" s="230" t="s">
        <v>717</v>
      </c>
      <c r="D1063" s="230" t="s">
        <v>253</v>
      </c>
      <c r="E1063" s="231" t="s">
        <v>1104</v>
      </c>
      <c r="F1063" s="232" t="s">
        <v>1105</v>
      </c>
      <c r="G1063" s="233" t="s">
        <v>321</v>
      </c>
      <c r="H1063" s="234">
        <v>72.774000000000001</v>
      </c>
      <c r="I1063" s="235"/>
      <c r="J1063" s="236">
        <f>ROUND(I1063*H1063,2)</f>
        <v>0</v>
      </c>
      <c r="K1063" s="237"/>
      <c r="L1063" s="47"/>
      <c r="M1063" s="238" t="s">
        <v>1</v>
      </c>
      <c r="N1063" s="239" t="s">
        <v>49</v>
      </c>
      <c r="O1063" s="94"/>
      <c r="P1063" s="240">
        <f>O1063*H1063</f>
        <v>0</v>
      </c>
      <c r="Q1063" s="240">
        <v>0.12949959999999999</v>
      </c>
      <c r="R1063" s="240">
        <f>Q1063*H1063</f>
        <v>9.4242038903999994</v>
      </c>
      <c r="S1063" s="240">
        <v>0</v>
      </c>
      <c r="T1063" s="241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42" t="s">
        <v>257</v>
      </c>
      <c r="AT1063" s="242" t="s">
        <v>253</v>
      </c>
      <c r="AU1063" s="242" t="s">
        <v>93</v>
      </c>
      <c r="AY1063" s="19" t="s">
        <v>251</v>
      </c>
      <c r="BE1063" s="243">
        <f>IF(N1063="základní",J1063,0)</f>
        <v>0</v>
      </c>
      <c r="BF1063" s="243">
        <f>IF(N1063="snížená",J1063,0)</f>
        <v>0</v>
      </c>
      <c r="BG1063" s="243">
        <f>IF(N1063="zákl. přenesená",J1063,0)</f>
        <v>0</v>
      </c>
      <c r="BH1063" s="243">
        <f>IF(N1063="sníž. přenesená",J1063,0)</f>
        <v>0</v>
      </c>
      <c r="BI1063" s="243">
        <f>IF(N1063="nulová",J1063,0)</f>
        <v>0</v>
      </c>
      <c r="BJ1063" s="19" t="s">
        <v>91</v>
      </c>
      <c r="BK1063" s="243">
        <f>ROUND(I1063*H1063,2)</f>
        <v>0</v>
      </c>
      <c r="BL1063" s="19" t="s">
        <v>257</v>
      </c>
      <c r="BM1063" s="242" t="s">
        <v>1106</v>
      </c>
    </row>
    <row r="1064" s="2" customFormat="1">
      <c r="A1064" s="41"/>
      <c r="B1064" s="42"/>
      <c r="C1064" s="43"/>
      <c r="D1064" s="244" t="s">
        <v>258</v>
      </c>
      <c r="E1064" s="43"/>
      <c r="F1064" s="245" t="s">
        <v>1107</v>
      </c>
      <c r="G1064" s="43"/>
      <c r="H1064" s="43"/>
      <c r="I1064" s="246"/>
      <c r="J1064" s="43"/>
      <c r="K1064" s="43"/>
      <c r="L1064" s="47"/>
      <c r="M1064" s="247"/>
      <c r="N1064" s="248"/>
      <c r="O1064" s="94"/>
      <c r="P1064" s="94"/>
      <c r="Q1064" s="94"/>
      <c r="R1064" s="94"/>
      <c r="S1064" s="94"/>
      <c r="T1064" s="95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19" t="s">
        <v>258</v>
      </c>
      <c r="AU1064" s="19" t="s">
        <v>93</v>
      </c>
    </row>
    <row r="1065" s="13" customFormat="1">
      <c r="A1065" s="13"/>
      <c r="B1065" s="249"/>
      <c r="C1065" s="250"/>
      <c r="D1065" s="251" t="s">
        <v>260</v>
      </c>
      <c r="E1065" s="252" t="s">
        <v>1</v>
      </c>
      <c r="F1065" s="253" t="s">
        <v>1108</v>
      </c>
      <c r="G1065" s="250"/>
      <c r="H1065" s="254">
        <v>72.774000000000001</v>
      </c>
      <c r="I1065" s="255"/>
      <c r="J1065" s="250"/>
      <c r="K1065" s="250"/>
      <c r="L1065" s="256"/>
      <c r="M1065" s="257"/>
      <c r="N1065" s="258"/>
      <c r="O1065" s="258"/>
      <c r="P1065" s="258"/>
      <c r="Q1065" s="258"/>
      <c r="R1065" s="258"/>
      <c r="S1065" s="258"/>
      <c r="T1065" s="25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60" t="s">
        <v>260</v>
      </c>
      <c r="AU1065" s="260" t="s">
        <v>93</v>
      </c>
      <c r="AV1065" s="13" t="s">
        <v>93</v>
      </c>
      <c r="AW1065" s="13" t="s">
        <v>40</v>
      </c>
      <c r="AX1065" s="13" t="s">
        <v>84</v>
      </c>
      <c r="AY1065" s="260" t="s">
        <v>251</v>
      </c>
    </row>
    <row r="1066" s="14" customFormat="1">
      <c r="A1066" s="14"/>
      <c r="B1066" s="261"/>
      <c r="C1066" s="262"/>
      <c r="D1066" s="251" t="s">
        <v>260</v>
      </c>
      <c r="E1066" s="263" t="s">
        <v>1</v>
      </c>
      <c r="F1066" s="264" t="s">
        <v>262</v>
      </c>
      <c r="G1066" s="262"/>
      <c r="H1066" s="265">
        <v>72.774000000000001</v>
      </c>
      <c r="I1066" s="266"/>
      <c r="J1066" s="262"/>
      <c r="K1066" s="262"/>
      <c r="L1066" s="267"/>
      <c r="M1066" s="268"/>
      <c r="N1066" s="269"/>
      <c r="O1066" s="269"/>
      <c r="P1066" s="269"/>
      <c r="Q1066" s="269"/>
      <c r="R1066" s="269"/>
      <c r="S1066" s="269"/>
      <c r="T1066" s="27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1" t="s">
        <v>260</v>
      </c>
      <c r="AU1066" s="271" t="s">
        <v>93</v>
      </c>
      <c r="AV1066" s="14" t="s">
        <v>257</v>
      </c>
      <c r="AW1066" s="14" t="s">
        <v>40</v>
      </c>
      <c r="AX1066" s="14" t="s">
        <v>91</v>
      </c>
      <c r="AY1066" s="271" t="s">
        <v>251</v>
      </c>
    </row>
    <row r="1067" s="2" customFormat="1" ht="16.5" customHeight="1">
      <c r="A1067" s="41"/>
      <c r="B1067" s="42"/>
      <c r="C1067" s="294" t="s">
        <v>1109</v>
      </c>
      <c r="D1067" s="294" t="s">
        <v>338</v>
      </c>
      <c r="E1067" s="295" t="s">
        <v>1110</v>
      </c>
      <c r="F1067" s="296" t="s">
        <v>1111</v>
      </c>
      <c r="G1067" s="297" t="s">
        <v>321</v>
      </c>
      <c r="H1067" s="298">
        <v>74.228999999999999</v>
      </c>
      <c r="I1067" s="299"/>
      <c r="J1067" s="300">
        <f>ROUND(I1067*H1067,2)</f>
        <v>0</v>
      </c>
      <c r="K1067" s="301"/>
      <c r="L1067" s="302"/>
      <c r="M1067" s="303" t="s">
        <v>1</v>
      </c>
      <c r="N1067" s="304" t="s">
        <v>49</v>
      </c>
      <c r="O1067" s="94"/>
      <c r="P1067" s="240">
        <f>O1067*H1067</f>
        <v>0</v>
      </c>
      <c r="Q1067" s="240">
        <v>0.035999999999999997</v>
      </c>
      <c r="R1067" s="240">
        <f>Q1067*H1067</f>
        <v>2.6722439999999996</v>
      </c>
      <c r="S1067" s="240">
        <v>0</v>
      </c>
      <c r="T1067" s="241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42" t="s">
        <v>281</v>
      </c>
      <c r="AT1067" s="242" t="s">
        <v>338</v>
      </c>
      <c r="AU1067" s="242" t="s">
        <v>93</v>
      </c>
      <c r="AY1067" s="19" t="s">
        <v>251</v>
      </c>
      <c r="BE1067" s="243">
        <f>IF(N1067="základní",J1067,0)</f>
        <v>0</v>
      </c>
      <c r="BF1067" s="243">
        <f>IF(N1067="snížená",J1067,0)</f>
        <v>0</v>
      </c>
      <c r="BG1067" s="243">
        <f>IF(N1067="zákl. přenesená",J1067,0)</f>
        <v>0</v>
      </c>
      <c r="BH1067" s="243">
        <f>IF(N1067="sníž. přenesená",J1067,0)</f>
        <v>0</v>
      </c>
      <c r="BI1067" s="243">
        <f>IF(N1067="nulová",J1067,0)</f>
        <v>0</v>
      </c>
      <c r="BJ1067" s="19" t="s">
        <v>91</v>
      </c>
      <c r="BK1067" s="243">
        <f>ROUND(I1067*H1067,2)</f>
        <v>0</v>
      </c>
      <c r="BL1067" s="19" t="s">
        <v>257</v>
      </c>
      <c r="BM1067" s="242" t="s">
        <v>1112</v>
      </c>
    </row>
    <row r="1068" s="13" customFormat="1">
      <c r="A1068" s="13"/>
      <c r="B1068" s="249"/>
      <c r="C1068" s="250"/>
      <c r="D1068" s="251" t="s">
        <v>260</v>
      </c>
      <c r="E1068" s="252" t="s">
        <v>1</v>
      </c>
      <c r="F1068" s="253" t="s">
        <v>1113</v>
      </c>
      <c r="G1068" s="250"/>
      <c r="H1068" s="254">
        <v>74.228999999999999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260</v>
      </c>
      <c r="AU1068" s="260" t="s">
        <v>93</v>
      </c>
      <c r="AV1068" s="13" t="s">
        <v>93</v>
      </c>
      <c r="AW1068" s="13" t="s">
        <v>40</v>
      </c>
      <c r="AX1068" s="13" t="s">
        <v>84</v>
      </c>
      <c r="AY1068" s="260" t="s">
        <v>251</v>
      </c>
    </row>
    <row r="1069" s="14" customFormat="1">
      <c r="A1069" s="14"/>
      <c r="B1069" s="261"/>
      <c r="C1069" s="262"/>
      <c r="D1069" s="251" t="s">
        <v>260</v>
      </c>
      <c r="E1069" s="263" t="s">
        <v>1</v>
      </c>
      <c r="F1069" s="264" t="s">
        <v>262</v>
      </c>
      <c r="G1069" s="262"/>
      <c r="H1069" s="265">
        <v>74.228999999999999</v>
      </c>
      <c r="I1069" s="266"/>
      <c r="J1069" s="262"/>
      <c r="K1069" s="262"/>
      <c r="L1069" s="267"/>
      <c r="M1069" s="268"/>
      <c r="N1069" s="269"/>
      <c r="O1069" s="269"/>
      <c r="P1069" s="269"/>
      <c r="Q1069" s="269"/>
      <c r="R1069" s="269"/>
      <c r="S1069" s="269"/>
      <c r="T1069" s="27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1" t="s">
        <v>260</v>
      </c>
      <c r="AU1069" s="271" t="s">
        <v>93</v>
      </c>
      <c r="AV1069" s="14" t="s">
        <v>257</v>
      </c>
      <c r="AW1069" s="14" t="s">
        <v>40</v>
      </c>
      <c r="AX1069" s="14" t="s">
        <v>91</v>
      </c>
      <c r="AY1069" s="271" t="s">
        <v>251</v>
      </c>
    </row>
    <row r="1070" s="2" customFormat="1" ht="24.15" customHeight="1">
      <c r="A1070" s="41"/>
      <c r="B1070" s="42"/>
      <c r="C1070" s="230" t="s">
        <v>723</v>
      </c>
      <c r="D1070" s="230" t="s">
        <v>253</v>
      </c>
      <c r="E1070" s="231" t="s">
        <v>1114</v>
      </c>
      <c r="F1070" s="232" t="s">
        <v>1115</v>
      </c>
      <c r="G1070" s="233" t="s">
        <v>389</v>
      </c>
      <c r="H1070" s="234">
        <v>139.97</v>
      </c>
      <c r="I1070" s="235"/>
      <c r="J1070" s="236">
        <f>ROUND(I1070*H1070,2)</f>
        <v>0</v>
      </c>
      <c r="K1070" s="237"/>
      <c r="L1070" s="47"/>
      <c r="M1070" s="238" t="s">
        <v>1</v>
      </c>
      <c r="N1070" s="239" t="s">
        <v>49</v>
      </c>
      <c r="O1070" s="94"/>
      <c r="P1070" s="240">
        <f>O1070*H1070</f>
        <v>0</v>
      </c>
      <c r="Q1070" s="240">
        <v>0.00046749999999999998</v>
      </c>
      <c r="R1070" s="240">
        <f>Q1070*H1070</f>
        <v>0.065435974999999993</v>
      </c>
      <c r="S1070" s="240">
        <v>0</v>
      </c>
      <c r="T1070" s="241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42" t="s">
        <v>257</v>
      </c>
      <c r="AT1070" s="242" t="s">
        <v>253</v>
      </c>
      <c r="AU1070" s="242" t="s">
        <v>93</v>
      </c>
      <c r="AY1070" s="19" t="s">
        <v>251</v>
      </c>
      <c r="BE1070" s="243">
        <f>IF(N1070="základní",J1070,0)</f>
        <v>0</v>
      </c>
      <c r="BF1070" s="243">
        <f>IF(N1070="snížená",J1070,0)</f>
        <v>0</v>
      </c>
      <c r="BG1070" s="243">
        <f>IF(N1070="zákl. přenesená",J1070,0)</f>
        <v>0</v>
      </c>
      <c r="BH1070" s="243">
        <f>IF(N1070="sníž. přenesená",J1070,0)</f>
        <v>0</v>
      </c>
      <c r="BI1070" s="243">
        <f>IF(N1070="nulová",J1070,0)</f>
        <v>0</v>
      </c>
      <c r="BJ1070" s="19" t="s">
        <v>91</v>
      </c>
      <c r="BK1070" s="243">
        <f>ROUND(I1070*H1070,2)</f>
        <v>0</v>
      </c>
      <c r="BL1070" s="19" t="s">
        <v>257</v>
      </c>
      <c r="BM1070" s="242" t="s">
        <v>1116</v>
      </c>
    </row>
    <row r="1071" s="2" customFormat="1">
      <c r="A1071" s="41"/>
      <c r="B1071" s="42"/>
      <c r="C1071" s="43"/>
      <c r="D1071" s="244" t="s">
        <v>258</v>
      </c>
      <c r="E1071" s="43"/>
      <c r="F1071" s="245" t="s">
        <v>1117</v>
      </c>
      <c r="G1071" s="43"/>
      <c r="H1071" s="43"/>
      <c r="I1071" s="246"/>
      <c r="J1071" s="43"/>
      <c r="K1071" s="43"/>
      <c r="L1071" s="47"/>
      <c r="M1071" s="247"/>
      <c r="N1071" s="248"/>
      <c r="O1071" s="94"/>
      <c r="P1071" s="94"/>
      <c r="Q1071" s="94"/>
      <c r="R1071" s="94"/>
      <c r="S1071" s="94"/>
      <c r="T1071" s="95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19" t="s">
        <v>258</v>
      </c>
      <c r="AU1071" s="19" t="s">
        <v>93</v>
      </c>
    </row>
    <row r="1072" s="13" customFormat="1">
      <c r="A1072" s="13"/>
      <c r="B1072" s="249"/>
      <c r="C1072" s="250"/>
      <c r="D1072" s="251" t="s">
        <v>260</v>
      </c>
      <c r="E1072" s="252" t="s">
        <v>1</v>
      </c>
      <c r="F1072" s="253" t="s">
        <v>774</v>
      </c>
      <c r="G1072" s="250"/>
      <c r="H1072" s="254">
        <v>139.97</v>
      </c>
      <c r="I1072" s="255"/>
      <c r="J1072" s="250"/>
      <c r="K1072" s="250"/>
      <c r="L1072" s="256"/>
      <c r="M1072" s="257"/>
      <c r="N1072" s="258"/>
      <c r="O1072" s="258"/>
      <c r="P1072" s="258"/>
      <c r="Q1072" s="258"/>
      <c r="R1072" s="258"/>
      <c r="S1072" s="258"/>
      <c r="T1072" s="25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0" t="s">
        <v>260</v>
      </c>
      <c r="AU1072" s="260" t="s">
        <v>93</v>
      </c>
      <c r="AV1072" s="13" t="s">
        <v>93</v>
      </c>
      <c r="AW1072" s="13" t="s">
        <v>40</v>
      </c>
      <c r="AX1072" s="13" t="s">
        <v>84</v>
      </c>
      <c r="AY1072" s="260" t="s">
        <v>251</v>
      </c>
    </row>
    <row r="1073" s="14" customFormat="1">
      <c r="A1073" s="14"/>
      <c r="B1073" s="261"/>
      <c r="C1073" s="262"/>
      <c r="D1073" s="251" t="s">
        <v>260</v>
      </c>
      <c r="E1073" s="263" t="s">
        <v>1</v>
      </c>
      <c r="F1073" s="264" t="s">
        <v>262</v>
      </c>
      <c r="G1073" s="262"/>
      <c r="H1073" s="265">
        <v>139.97</v>
      </c>
      <c r="I1073" s="266"/>
      <c r="J1073" s="262"/>
      <c r="K1073" s="262"/>
      <c r="L1073" s="267"/>
      <c r="M1073" s="268"/>
      <c r="N1073" s="269"/>
      <c r="O1073" s="269"/>
      <c r="P1073" s="269"/>
      <c r="Q1073" s="269"/>
      <c r="R1073" s="269"/>
      <c r="S1073" s="269"/>
      <c r="T1073" s="27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1" t="s">
        <v>260</v>
      </c>
      <c r="AU1073" s="271" t="s">
        <v>93</v>
      </c>
      <c r="AV1073" s="14" t="s">
        <v>257</v>
      </c>
      <c r="AW1073" s="14" t="s">
        <v>40</v>
      </c>
      <c r="AX1073" s="14" t="s">
        <v>91</v>
      </c>
      <c r="AY1073" s="271" t="s">
        <v>251</v>
      </c>
    </row>
    <row r="1074" s="2" customFormat="1" ht="16.5" customHeight="1">
      <c r="A1074" s="41"/>
      <c r="B1074" s="42"/>
      <c r="C1074" s="230" t="s">
        <v>1118</v>
      </c>
      <c r="D1074" s="230" t="s">
        <v>253</v>
      </c>
      <c r="E1074" s="231" t="s">
        <v>1119</v>
      </c>
      <c r="F1074" s="232" t="s">
        <v>1120</v>
      </c>
      <c r="G1074" s="233" t="s">
        <v>571</v>
      </c>
      <c r="H1074" s="234">
        <v>10</v>
      </c>
      <c r="I1074" s="235"/>
      <c r="J1074" s="236">
        <f>ROUND(I1074*H1074,2)</f>
        <v>0</v>
      </c>
      <c r="K1074" s="237"/>
      <c r="L1074" s="47"/>
      <c r="M1074" s="238" t="s">
        <v>1</v>
      </c>
      <c r="N1074" s="239" t="s">
        <v>49</v>
      </c>
      <c r="O1074" s="94"/>
      <c r="P1074" s="240">
        <f>O1074*H1074</f>
        <v>0</v>
      </c>
      <c r="Q1074" s="240">
        <v>0.072870000000000004</v>
      </c>
      <c r="R1074" s="240">
        <f>Q1074*H1074</f>
        <v>0.72870000000000001</v>
      </c>
      <c r="S1074" s="240">
        <v>0</v>
      </c>
      <c r="T1074" s="241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42" t="s">
        <v>257</v>
      </c>
      <c r="AT1074" s="242" t="s">
        <v>253</v>
      </c>
      <c r="AU1074" s="242" t="s">
        <v>93</v>
      </c>
      <c r="AY1074" s="19" t="s">
        <v>251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9" t="s">
        <v>91</v>
      </c>
      <c r="BK1074" s="243">
        <f>ROUND(I1074*H1074,2)</f>
        <v>0</v>
      </c>
      <c r="BL1074" s="19" t="s">
        <v>257</v>
      </c>
      <c r="BM1074" s="242" t="s">
        <v>1121</v>
      </c>
    </row>
    <row r="1075" s="2" customFormat="1">
      <c r="A1075" s="41"/>
      <c r="B1075" s="42"/>
      <c r="C1075" s="43"/>
      <c r="D1075" s="251" t="s">
        <v>289</v>
      </c>
      <c r="E1075" s="43"/>
      <c r="F1075" s="282" t="s">
        <v>1122</v>
      </c>
      <c r="G1075" s="43"/>
      <c r="H1075" s="43"/>
      <c r="I1075" s="246"/>
      <c r="J1075" s="43"/>
      <c r="K1075" s="43"/>
      <c r="L1075" s="47"/>
      <c r="M1075" s="247"/>
      <c r="N1075" s="248"/>
      <c r="O1075" s="94"/>
      <c r="P1075" s="94"/>
      <c r="Q1075" s="94"/>
      <c r="R1075" s="94"/>
      <c r="S1075" s="94"/>
      <c r="T1075" s="95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19" t="s">
        <v>289</v>
      </c>
      <c r="AU1075" s="19" t="s">
        <v>93</v>
      </c>
    </row>
    <row r="1076" s="15" customFormat="1">
      <c r="A1076" s="15"/>
      <c r="B1076" s="272"/>
      <c r="C1076" s="273"/>
      <c r="D1076" s="251" t="s">
        <v>260</v>
      </c>
      <c r="E1076" s="274" t="s">
        <v>1</v>
      </c>
      <c r="F1076" s="275" t="s">
        <v>1123</v>
      </c>
      <c r="G1076" s="273"/>
      <c r="H1076" s="274" t="s">
        <v>1</v>
      </c>
      <c r="I1076" s="276"/>
      <c r="J1076" s="273"/>
      <c r="K1076" s="273"/>
      <c r="L1076" s="277"/>
      <c r="M1076" s="278"/>
      <c r="N1076" s="279"/>
      <c r="O1076" s="279"/>
      <c r="P1076" s="279"/>
      <c r="Q1076" s="279"/>
      <c r="R1076" s="279"/>
      <c r="S1076" s="279"/>
      <c r="T1076" s="280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81" t="s">
        <v>260</v>
      </c>
      <c r="AU1076" s="281" t="s">
        <v>93</v>
      </c>
      <c r="AV1076" s="15" t="s">
        <v>91</v>
      </c>
      <c r="AW1076" s="15" t="s">
        <v>40</v>
      </c>
      <c r="AX1076" s="15" t="s">
        <v>84</v>
      </c>
      <c r="AY1076" s="281" t="s">
        <v>251</v>
      </c>
    </row>
    <row r="1077" s="13" customFormat="1">
      <c r="A1077" s="13"/>
      <c r="B1077" s="249"/>
      <c r="C1077" s="250"/>
      <c r="D1077" s="251" t="s">
        <v>260</v>
      </c>
      <c r="E1077" s="252" t="s">
        <v>1</v>
      </c>
      <c r="F1077" s="253" t="s">
        <v>1124</v>
      </c>
      <c r="G1077" s="250"/>
      <c r="H1077" s="254">
        <v>10</v>
      </c>
      <c r="I1077" s="255"/>
      <c r="J1077" s="250"/>
      <c r="K1077" s="250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0" t="s">
        <v>260</v>
      </c>
      <c r="AU1077" s="260" t="s">
        <v>93</v>
      </c>
      <c r="AV1077" s="13" t="s">
        <v>93</v>
      </c>
      <c r="AW1077" s="13" t="s">
        <v>40</v>
      </c>
      <c r="AX1077" s="13" t="s">
        <v>91</v>
      </c>
      <c r="AY1077" s="260" t="s">
        <v>251</v>
      </c>
    </row>
    <row r="1078" s="2" customFormat="1" ht="49.05" customHeight="1">
      <c r="A1078" s="41"/>
      <c r="B1078" s="42"/>
      <c r="C1078" s="294" t="s">
        <v>733</v>
      </c>
      <c r="D1078" s="294" t="s">
        <v>338</v>
      </c>
      <c r="E1078" s="295" t="s">
        <v>1125</v>
      </c>
      <c r="F1078" s="296" t="s">
        <v>1126</v>
      </c>
      <c r="G1078" s="297" t="s">
        <v>571</v>
      </c>
      <c r="H1078" s="298">
        <v>5</v>
      </c>
      <c r="I1078" s="299"/>
      <c r="J1078" s="300">
        <f>ROUND(I1078*H1078,2)</f>
        <v>0</v>
      </c>
      <c r="K1078" s="301"/>
      <c r="L1078" s="302"/>
      <c r="M1078" s="303" t="s">
        <v>1</v>
      </c>
      <c r="N1078" s="304" t="s">
        <v>49</v>
      </c>
      <c r="O1078" s="94"/>
      <c r="P1078" s="240">
        <f>O1078*H1078</f>
        <v>0</v>
      </c>
      <c r="Q1078" s="240">
        <v>0.01</v>
      </c>
      <c r="R1078" s="240">
        <f>Q1078*H1078</f>
        <v>0.050000000000000003</v>
      </c>
      <c r="S1078" s="240">
        <v>0</v>
      </c>
      <c r="T1078" s="241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42" t="s">
        <v>281</v>
      </c>
      <c r="AT1078" s="242" t="s">
        <v>338</v>
      </c>
      <c r="AU1078" s="242" t="s">
        <v>93</v>
      </c>
      <c r="AY1078" s="19" t="s">
        <v>251</v>
      </c>
      <c r="BE1078" s="243">
        <f>IF(N1078="základní",J1078,0)</f>
        <v>0</v>
      </c>
      <c r="BF1078" s="243">
        <f>IF(N1078="snížená",J1078,0)</f>
        <v>0</v>
      </c>
      <c r="BG1078" s="243">
        <f>IF(N1078="zákl. přenesená",J1078,0)</f>
        <v>0</v>
      </c>
      <c r="BH1078" s="243">
        <f>IF(N1078="sníž. přenesená",J1078,0)</f>
        <v>0</v>
      </c>
      <c r="BI1078" s="243">
        <f>IF(N1078="nulová",J1078,0)</f>
        <v>0</v>
      </c>
      <c r="BJ1078" s="19" t="s">
        <v>91</v>
      </c>
      <c r="BK1078" s="243">
        <f>ROUND(I1078*H1078,2)</f>
        <v>0</v>
      </c>
      <c r="BL1078" s="19" t="s">
        <v>257</v>
      </c>
      <c r="BM1078" s="242" t="s">
        <v>1127</v>
      </c>
    </row>
    <row r="1079" s="15" customFormat="1">
      <c r="A1079" s="15"/>
      <c r="B1079" s="272"/>
      <c r="C1079" s="273"/>
      <c r="D1079" s="251" t="s">
        <v>260</v>
      </c>
      <c r="E1079" s="274" t="s">
        <v>1</v>
      </c>
      <c r="F1079" s="275" t="s">
        <v>1123</v>
      </c>
      <c r="G1079" s="273"/>
      <c r="H1079" s="274" t="s">
        <v>1</v>
      </c>
      <c r="I1079" s="276"/>
      <c r="J1079" s="273"/>
      <c r="K1079" s="273"/>
      <c r="L1079" s="277"/>
      <c r="M1079" s="278"/>
      <c r="N1079" s="279"/>
      <c r="O1079" s="279"/>
      <c r="P1079" s="279"/>
      <c r="Q1079" s="279"/>
      <c r="R1079" s="279"/>
      <c r="S1079" s="279"/>
      <c r="T1079" s="280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1" t="s">
        <v>260</v>
      </c>
      <c r="AU1079" s="281" t="s">
        <v>93</v>
      </c>
      <c r="AV1079" s="15" t="s">
        <v>91</v>
      </c>
      <c r="AW1079" s="15" t="s">
        <v>40</v>
      </c>
      <c r="AX1079" s="15" t="s">
        <v>84</v>
      </c>
      <c r="AY1079" s="281" t="s">
        <v>251</v>
      </c>
    </row>
    <row r="1080" s="13" customFormat="1">
      <c r="A1080" s="13"/>
      <c r="B1080" s="249"/>
      <c r="C1080" s="250"/>
      <c r="D1080" s="251" t="s">
        <v>260</v>
      </c>
      <c r="E1080" s="252" t="s">
        <v>1</v>
      </c>
      <c r="F1080" s="253" t="s">
        <v>1128</v>
      </c>
      <c r="G1080" s="250"/>
      <c r="H1080" s="254">
        <v>5</v>
      </c>
      <c r="I1080" s="255"/>
      <c r="J1080" s="250"/>
      <c r="K1080" s="250"/>
      <c r="L1080" s="256"/>
      <c r="M1080" s="257"/>
      <c r="N1080" s="258"/>
      <c r="O1080" s="258"/>
      <c r="P1080" s="258"/>
      <c r="Q1080" s="258"/>
      <c r="R1080" s="258"/>
      <c r="S1080" s="258"/>
      <c r="T1080" s="25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0" t="s">
        <v>260</v>
      </c>
      <c r="AU1080" s="260" t="s">
        <v>93</v>
      </c>
      <c r="AV1080" s="13" t="s">
        <v>93</v>
      </c>
      <c r="AW1080" s="13" t="s">
        <v>40</v>
      </c>
      <c r="AX1080" s="13" t="s">
        <v>91</v>
      </c>
      <c r="AY1080" s="260" t="s">
        <v>251</v>
      </c>
    </row>
    <row r="1081" s="2" customFormat="1" ht="44.25" customHeight="1">
      <c r="A1081" s="41"/>
      <c r="B1081" s="42"/>
      <c r="C1081" s="294" t="s">
        <v>1129</v>
      </c>
      <c r="D1081" s="294" t="s">
        <v>338</v>
      </c>
      <c r="E1081" s="295" t="s">
        <v>1130</v>
      </c>
      <c r="F1081" s="296" t="s">
        <v>1131</v>
      </c>
      <c r="G1081" s="297" t="s">
        <v>571</v>
      </c>
      <c r="H1081" s="298">
        <v>5</v>
      </c>
      <c r="I1081" s="299"/>
      <c r="J1081" s="300">
        <f>ROUND(I1081*H1081,2)</f>
        <v>0</v>
      </c>
      <c r="K1081" s="301"/>
      <c r="L1081" s="302"/>
      <c r="M1081" s="303" t="s">
        <v>1</v>
      </c>
      <c r="N1081" s="304" t="s">
        <v>49</v>
      </c>
      <c r="O1081" s="94"/>
      <c r="P1081" s="240">
        <f>O1081*H1081</f>
        <v>0</v>
      </c>
      <c r="Q1081" s="240">
        <v>0.0070000000000000001</v>
      </c>
      <c r="R1081" s="240">
        <f>Q1081*H1081</f>
        <v>0.035000000000000003</v>
      </c>
      <c r="S1081" s="240">
        <v>0</v>
      </c>
      <c r="T1081" s="241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42" t="s">
        <v>281</v>
      </c>
      <c r="AT1081" s="242" t="s">
        <v>338</v>
      </c>
      <c r="AU1081" s="242" t="s">
        <v>93</v>
      </c>
      <c r="AY1081" s="19" t="s">
        <v>251</v>
      </c>
      <c r="BE1081" s="243">
        <f>IF(N1081="základní",J1081,0)</f>
        <v>0</v>
      </c>
      <c r="BF1081" s="243">
        <f>IF(N1081="snížená",J1081,0)</f>
        <v>0</v>
      </c>
      <c r="BG1081" s="243">
        <f>IF(N1081="zákl. přenesená",J1081,0)</f>
        <v>0</v>
      </c>
      <c r="BH1081" s="243">
        <f>IF(N1081="sníž. přenesená",J1081,0)</f>
        <v>0</v>
      </c>
      <c r="BI1081" s="243">
        <f>IF(N1081="nulová",J1081,0)</f>
        <v>0</v>
      </c>
      <c r="BJ1081" s="19" t="s">
        <v>91</v>
      </c>
      <c r="BK1081" s="243">
        <f>ROUND(I1081*H1081,2)</f>
        <v>0</v>
      </c>
      <c r="BL1081" s="19" t="s">
        <v>257</v>
      </c>
      <c r="BM1081" s="242" t="s">
        <v>1132</v>
      </c>
    </row>
    <row r="1082" s="15" customFormat="1">
      <c r="A1082" s="15"/>
      <c r="B1082" s="272"/>
      <c r="C1082" s="273"/>
      <c r="D1082" s="251" t="s">
        <v>260</v>
      </c>
      <c r="E1082" s="274" t="s">
        <v>1</v>
      </c>
      <c r="F1082" s="275" t="s">
        <v>1123</v>
      </c>
      <c r="G1082" s="273"/>
      <c r="H1082" s="274" t="s">
        <v>1</v>
      </c>
      <c r="I1082" s="276"/>
      <c r="J1082" s="273"/>
      <c r="K1082" s="273"/>
      <c r="L1082" s="277"/>
      <c r="M1082" s="278"/>
      <c r="N1082" s="279"/>
      <c r="O1082" s="279"/>
      <c r="P1082" s="279"/>
      <c r="Q1082" s="279"/>
      <c r="R1082" s="279"/>
      <c r="S1082" s="279"/>
      <c r="T1082" s="280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81" t="s">
        <v>260</v>
      </c>
      <c r="AU1082" s="281" t="s">
        <v>93</v>
      </c>
      <c r="AV1082" s="15" t="s">
        <v>91</v>
      </c>
      <c r="AW1082" s="15" t="s">
        <v>40</v>
      </c>
      <c r="AX1082" s="15" t="s">
        <v>84</v>
      </c>
      <c r="AY1082" s="281" t="s">
        <v>251</v>
      </c>
    </row>
    <row r="1083" s="13" customFormat="1">
      <c r="A1083" s="13"/>
      <c r="B1083" s="249"/>
      <c r="C1083" s="250"/>
      <c r="D1083" s="251" t="s">
        <v>260</v>
      </c>
      <c r="E1083" s="252" t="s">
        <v>1</v>
      </c>
      <c r="F1083" s="253" t="s">
        <v>1128</v>
      </c>
      <c r="G1083" s="250"/>
      <c r="H1083" s="254">
        <v>5</v>
      </c>
      <c r="I1083" s="255"/>
      <c r="J1083" s="250"/>
      <c r="K1083" s="250"/>
      <c r="L1083" s="256"/>
      <c r="M1083" s="257"/>
      <c r="N1083" s="258"/>
      <c r="O1083" s="258"/>
      <c r="P1083" s="258"/>
      <c r="Q1083" s="258"/>
      <c r="R1083" s="258"/>
      <c r="S1083" s="258"/>
      <c r="T1083" s="25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0" t="s">
        <v>260</v>
      </c>
      <c r="AU1083" s="260" t="s">
        <v>93</v>
      </c>
      <c r="AV1083" s="13" t="s">
        <v>93</v>
      </c>
      <c r="AW1083" s="13" t="s">
        <v>40</v>
      </c>
      <c r="AX1083" s="13" t="s">
        <v>91</v>
      </c>
      <c r="AY1083" s="260" t="s">
        <v>251</v>
      </c>
    </row>
    <row r="1084" s="2" customFormat="1" ht="37.8" customHeight="1">
      <c r="A1084" s="41"/>
      <c r="B1084" s="42"/>
      <c r="C1084" s="230" t="s">
        <v>738</v>
      </c>
      <c r="D1084" s="230" t="s">
        <v>253</v>
      </c>
      <c r="E1084" s="231" t="s">
        <v>1133</v>
      </c>
      <c r="F1084" s="232" t="s">
        <v>1134</v>
      </c>
      <c r="G1084" s="233" t="s">
        <v>389</v>
      </c>
      <c r="H1084" s="234">
        <v>3452.2089999999998</v>
      </c>
      <c r="I1084" s="235"/>
      <c r="J1084" s="236">
        <f>ROUND(I1084*H1084,2)</f>
        <v>0</v>
      </c>
      <c r="K1084" s="237"/>
      <c r="L1084" s="47"/>
      <c r="M1084" s="238" t="s">
        <v>1</v>
      </c>
      <c r="N1084" s="239" t="s">
        <v>49</v>
      </c>
      <c r="O1084" s="94"/>
      <c r="P1084" s="240">
        <f>O1084*H1084</f>
        <v>0</v>
      </c>
      <c r="Q1084" s="240">
        <v>0</v>
      </c>
      <c r="R1084" s="240">
        <f>Q1084*H1084</f>
        <v>0</v>
      </c>
      <c r="S1084" s="240">
        <v>0</v>
      </c>
      <c r="T1084" s="241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42" t="s">
        <v>257</v>
      </c>
      <c r="AT1084" s="242" t="s">
        <v>253</v>
      </c>
      <c r="AU1084" s="242" t="s">
        <v>93</v>
      </c>
      <c r="AY1084" s="19" t="s">
        <v>251</v>
      </c>
      <c r="BE1084" s="243">
        <f>IF(N1084="základní",J1084,0)</f>
        <v>0</v>
      </c>
      <c r="BF1084" s="243">
        <f>IF(N1084="snížená",J1084,0)</f>
        <v>0</v>
      </c>
      <c r="BG1084" s="243">
        <f>IF(N1084="zákl. přenesená",J1084,0)</f>
        <v>0</v>
      </c>
      <c r="BH1084" s="243">
        <f>IF(N1084="sníž. přenesená",J1084,0)</f>
        <v>0</v>
      </c>
      <c r="BI1084" s="243">
        <f>IF(N1084="nulová",J1084,0)</f>
        <v>0</v>
      </c>
      <c r="BJ1084" s="19" t="s">
        <v>91</v>
      </c>
      <c r="BK1084" s="243">
        <f>ROUND(I1084*H1084,2)</f>
        <v>0</v>
      </c>
      <c r="BL1084" s="19" t="s">
        <v>257</v>
      </c>
      <c r="BM1084" s="242" t="s">
        <v>1135</v>
      </c>
    </row>
    <row r="1085" s="2" customFormat="1">
      <c r="A1085" s="41"/>
      <c r="B1085" s="42"/>
      <c r="C1085" s="43"/>
      <c r="D1085" s="244" t="s">
        <v>258</v>
      </c>
      <c r="E1085" s="43"/>
      <c r="F1085" s="245" t="s">
        <v>1136</v>
      </c>
      <c r="G1085" s="43"/>
      <c r="H1085" s="43"/>
      <c r="I1085" s="246"/>
      <c r="J1085" s="43"/>
      <c r="K1085" s="43"/>
      <c r="L1085" s="47"/>
      <c r="M1085" s="247"/>
      <c r="N1085" s="248"/>
      <c r="O1085" s="94"/>
      <c r="P1085" s="94"/>
      <c r="Q1085" s="94"/>
      <c r="R1085" s="94"/>
      <c r="S1085" s="94"/>
      <c r="T1085" s="95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19" t="s">
        <v>258</v>
      </c>
      <c r="AU1085" s="19" t="s">
        <v>93</v>
      </c>
    </row>
    <row r="1086" s="13" customFormat="1">
      <c r="A1086" s="13"/>
      <c r="B1086" s="249"/>
      <c r="C1086" s="250"/>
      <c r="D1086" s="251" t="s">
        <v>260</v>
      </c>
      <c r="E1086" s="252" t="s">
        <v>1</v>
      </c>
      <c r="F1086" s="253" t="s">
        <v>872</v>
      </c>
      <c r="G1086" s="250"/>
      <c r="H1086" s="254">
        <v>3286.8989999999999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260</v>
      </c>
      <c r="AU1086" s="260" t="s">
        <v>93</v>
      </c>
      <c r="AV1086" s="13" t="s">
        <v>93</v>
      </c>
      <c r="AW1086" s="13" t="s">
        <v>40</v>
      </c>
      <c r="AX1086" s="13" t="s">
        <v>84</v>
      </c>
      <c r="AY1086" s="260" t="s">
        <v>251</v>
      </c>
    </row>
    <row r="1087" s="13" customFormat="1">
      <c r="A1087" s="13"/>
      <c r="B1087" s="249"/>
      <c r="C1087" s="250"/>
      <c r="D1087" s="251" t="s">
        <v>260</v>
      </c>
      <c r="E1087" s="252" t="s">
        <v>1</v>
      </c>
      <c r="F1087" s="253" t="s">
        <v>873</v>
      </c>
      <c r="G1087" s="250"/>
      <c r="H1087" s="254">
        <v>165.31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260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251</v>
      </c>
    </row>
    <row r="1088" s="14" customFormat="1">
      <c r="A1088" s="14"/>
      <c r="B1088" s="261"/>
      <c r="C1088" s="262"/>
      <c r="D1088" s="251" t="s">
        <v>260</v>
      </c>
      <c r="E1088" s="263" t="s">
        <v>1</v>
      </c>
      <c r="F1088" s="264" t="s">
        <v>262</v>
      </c>
      <c r="G1088" s="262"/>
      <c r="H1088" s="265">
        <v>3452.2089999999998</v>
      </c>
      <c r="I1088" s="266"/>
      <c r="J1088" s="262"/>
      <c r="K1088" s="262"/>
      <c r="L1088" s="267"/>
      <c r="M1088" s="268"/>
      <c r="N1088" s="269"/>
      <c r="O1088" s="269"/>
      <c r="P1088" s="269"/>
      <c r="Q1088" s="269"/>
      <c r="R1088" s="269"/>
      <c r="S1088" s="269"/>
      <c r="T1088" s="27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1" t="s">
        <v>260</v>
      </c>
      <c r="AU1088" s="271" t="s">
        <v>93</v>
      </c>
      <c r="AV1088" s="14" t="s">
        <v>257</v>
      </c>
      <c r="AW1088" s="14" t="s">
        <v>40</v>
      </c>
      <c r="AX1088" s="14" t="s">
        <v>91</v>
      </c>
      <c r="AY1088" s="271" t="s">
        <v>251</v>
      </c>
    </row>
    <row r="1089" s="2" customFormat="1" ht="33" customHeight="1">
      <c r="A1089" s="41"/>
      <c r="B1089" s="42"/>
      <c r="C1089" s="230" t="s">
        <v>1137</v>
      </c>
      <c r="D1089" s="230" t="s">
        <v>253</v>
      </c>
      <c r="E1089" s="231" t="s">
        <v>1138</v>
      </c>
      <c r="F1089" s="232" t="s">
        <v>1139</v>
      </c>
      <c r="G1089" s="233" t="s">
        <v>389</v>
      </c>
      <c r="H1089" s="234">
        <v>310698.81</v>
      </c>
      <c r="I1089" s="235"/>
      <c r="J1089" s="236">
        <f>ROUND(I1089*H1089,2)</f>
        <v>0</v>
      </c>
      <c r="K1089" s="237"/>
      <c r="L1089" s="47"/>
      <c r="M1089" s="238" t="s">
        <v>1</v>
      </c>
      <c r="N1089" s="239" t="s">
        <v>49</v>
      </c>
      <c r="O1089" s="94"/>
      <c r="P1089" s="240">
        <f>O1089*H1089</f>
        <v>0</v>
      </c>
      <c r="Q1089" s="240">
        <v>0</v>
      </c>
      <c r="R1089" s="240">
        <f>Q1089*H1089</f>
        <v>0</v>
      </c>
      <c r="S1089" s="240">
        <v>0</v>
      </c>
      <c r="T1089" s="241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42" t="s">
        <v>257</v>
      </c>
      <c r="AT1089" s="242" t="s">
        <v>253</v>
      </c>
      <c r="AU1089" s="242" t="s">
        <v>93</v>
      </c>
      <c r="AY1089" s="19" t="s">
        <v>251</v>
      </c>
      <c r="BE1089" s="243">
        <f>IF(N1089="základní",J1089,0)</f>
        <v>0</v>
      </c>
      <c r="BF1089" s="243">
        <f>IF(N1089="snížená",J1089,0)</f>
        <v>0</v>
      </c>
      <c r="BG1089" s="243">
        <f>IF(N1089="zákl. přenesená",J1089,0)</f>
        <v>0</v>
      </c>
      <c r="BH1089" s="243">
        <f>IF(N1089="sníž. přenesená",J1089,0)</f>
        <v>0</v>
      </c>
      <c r="BI1089" s="243">
        <f>IF(N1089="nulová",J1089,0)</f>
        <v>0</v>
      </c>
      <c r="BJ1089" s="19" t="s">
        <v>91</v>
      </c>
      <c r="BK1089" s="243">
        <f>ROUND(I1089*H1089,2)</f>
        <v>0</v>
      </c>
      <c r="BL1089" s="19" t="s">
        <v>257</v>
      </c>
      <c r="BM1089" s="242" t="s">
        <v>1140</v>
      </c>
    </row>
    <row r="1090" s="2" customFormat="1">
      <c r="A1090" s="41"/>
      <c r="B1090" s="42"/>
      <c r="C1090" s="43"/>
      <c r="D1090" s="244" t="s">
        <v>258</v>
      </c>
      <c r="E1090" s="43"/>
      <c r="F1090" s="245" t="s">
        <v>1141</v>
      </c>
      <c r="G1090" s="43"/>
      <c r="H1090" s="43"/>
      <c r="I1090" s="246"/>
      <c r="J1090" s="43"/>
      <c r="K1090" s="43"/>
      <c r="L1090" s="47"/>
      <c r="M1090" s="247"/>
      <c r="N1090" s="248"/>
      <c r="O1090" s="94"/>
      <c r="P1090" s="94"/>
      <c r="Q1090" s="94"/>
      <c r="R1090" s="94"/>
      <c r="S1090" s="94"/>
      <c r="T1090" s="95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19" t="s">
        <v>258</v>
      </c>
      <c r="AU1090" s="19" t="s">
        <v>93</v>
      </c>
    </row>
    <row r="1091" s="13" customFormat="1">
      <c r="A1091" s="13"/>
      <c r="B1091" s="249"/>
      <c r="C1091" s="250"/>
      <c r="D1091" s="251" t="s">
        <v>260</v>
      </c>
      <c r="E1091" s="252" t="s">
        <v>1</v>
      </c>
      <c r="F1091" s="253" t="s">
        <v>1142</v>
      </c>
      <c r="G1091" s="250"/>
      <c r="H1091" s="254">
        <v>310698.81</v>
      </c>
      <c r="I1091" s="255"/>
      <c r="J1091" s="250"/>
      <c r="K1091" s="250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60" t="s">
        <v>260</v>
      </c>
      <c r="AU1091" s="260" t="s">
        <v>93</v>
      </c>
      <c r="AV1091" s="13" t="s">
        <v>93</v>
      </c>
      <c r="AW1091" s="13" t="s">
        <v>40</v>
      </c>
      <c r="AX1091" s="13" t="s">
        <v>84</v>
      </c>
      <c r="AY1091" s="260" t="s">
        <v>251</v>
      </c>
    </row>
    <row r="1092" s="14" customFormat="1">
      <c r="A1092" s="14"/>
      <c r="B1092" s="261"/>
      <c r="C1092" s="262"/>
      <c r="D1092" s="251" t="s">
        <v>260</v>
      </c>
      <c r="E1092" s="263" t="s">
        <v>1</v>
      </c>
      <c r="F1092" s="264" t="s">
        <v>262</v>
      </c>
      <c r="G1092" s="262"/>
      <c r="H1092" s="265">
        <v>310698.81</v>
      </c>
      <c r="I1092" s="266"/>
      <c r="J1092" s="262"/>
      <c r="K1092" s="262"/>
      <c r="L1092" s="267"/>
      <c r="M1092" s="268"/>
      <c r="N1092" s="269"/>
      <c r="O1092" s="269"/>
      <c r="P1092" s="269"/>
      <c r="Q1092" s="269"/>
      <c r="R1092" s="269"/>
      <c r="S1092" s="269"/>
      <c r="T1092" s="27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1" t="s">
        <v>260</v>
      </c>
      <c r="AU1092" s="271" t="s">
        <v>93</v>
      </c>
      <c r="AV1092" s="14" t="s">
        <v>257</v>
      </c>
      <c r="AW1092" s="14" t="s">
        <v>40</v>
      </c>
      <c r="AX1092" s="14" t="s">
        <v>91</v>
      </c>
      <c r="AY1092" s="271" t="s">
        <v>251</v>
      </c>
    </row>
    <row r="1093" s="2" customFormat="1" ht="37.8" customHeight="1">
      <c r="A1093" s="41"/>
      <c r="B1093" s="42"/>
      <c r="C1093" s="230" t="s">
        <v>748</v>
      </c>
      <c r="D1093" s="230" t="s">
        <v>253</v>
      </c>
      <c r="E1093" s="231" t="s">
        <v>1143</v>
      </c>
      <c r="F1093" s="232" t="s">
        <v>1144</v>
      </c>
      <c r="G1093" s="233" t="s">
        <v>389</v>
      </c>
      <c r="H1093" s="234">
        <v>3452.2089999999998</v>
      </c>
      <c r="I1093" s="235"/>
      <c r="J1093" s="236">
        <f>ROUND(I1093*H1093,2)</f>
        <v>0</v>
      </c>
      <c r="K1093" s="237"/>
      <c r="L1093" s="47"/>
      <c r="M1093" s="238" t="s">
        <v>1</v>
      </c>
      <c r="N1093" s="239" t="s">
        <v>49</v>
      </c>
      <c r="O1093" s="94"/>
      <c r="P1093" s="240">
        <f>O1093*H1093</f>
        <v>0</v>
      </c>
      <c r="Q1093" s="240">
        <v>0</v>
      </c>
      <c r="R1093" s="240">
        <f>Q1093*H1093</f>
        <v>0</v>
      </c>
      <c r="S1093" s="240">
        <v>0</v>
      </c>
      <c r="T1093" s="241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42" t="s">
        <v>257</v>
      </c>
      <c r="AT1093" s="242" t="s">
        <v>253</v>
      </c>
      <c r="AU1093" s="242" t="s">
        <v>93</v>
      </c>
      <c r="AY1093" s="19" t="s">
        <v>251</v>
      </c>
      <c r="BE1093" s="243">
        <f>IF(N1093="základní",J1093,0)</f>
        <v>0</v>
      </c>
      <c r="BF1093" s="243">
        <f>IF(N1093="snížená",J1093,0)</f>
        <v>0</v>
      </c>
      <c r="BG1093" s="243">
        <f>IF(N1093="zákl. přenesená",J1093,0)</f>
        <v>0</v>
      </c>
      <c r="BH1093" s="243">
        <f>IF(N1093="sníž. přenesená",J1093,0)</f>
        <v>0</v>
      </c>
      <c r="BI1093" s="243">
        <f>IF(N1093="nulová",J1093,0)</f>
        <v>0</v>
      </c>
      <c r="BJ1093" s="19" t="s">
        <v>91</v>
      </c>
      <c r="BK1093" s="243">
        <f>ROUND(I1093*H1093,2)</f>
        <v>0</v>
      </c>
      <c r="BL1093" s="19" t="s">
        <v>257</v>
      </c>
      <c r="BM1093" s="242" t="s">
        <v>1145</v>
      </c>
    </row>
    <row r="1094" s="2" customFormat="1">
      <c r="A1094" s="41"/>
      <c r="B1094" s="42"/>
      <c r="C1094" s="43"/>
      <c r="D1094" s="244" t="s">
        <v>258</v>
      </c>
      <c r="E1094" s="43"/>
      <c r="F1094" s="245" t="s">
        <v>1146</v>
      </c>
      <c r="G1094" s="43"/>
      <c r="H1094" s="43"/>
      <c r="I1094" s="246"/>
      <c r="J1094" s="43"/>
      <c r="K1094" s="43"/>
      <c r="L1094" s="47"/>
      <c r="M1094" s="247"/>
      <c r="N1094" s="248"/>
      <c r="O1094" s="94"/>
      <c r="P1094" s="94"/>
      <c r="Q1094" s="94"/>
      <c r="R1094" s="94"/>
      <c r="S1094" s="94"/>
      <c r="T1094" s="95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19" t="s">
        <v>258</v>
      </c>
      <c r="AU1094" s="19" t="s">
        <v>93</v>
      </c>
    </row>
    <row r="1095" s="2" customFormat="1" ht="49.05" customHeight="1">
      <c r="A1095" s="41"/>
      <c r="B1095" s="42"/>
      <c r="C1095" s="230" t="s">
        <v>1147</v>
      </c>
      <c r="D1095" s="230" t="s">
        <v>253</v>
      </c>
      <c r="E1095" s="231" t="s">
        <v>1148</v>
      </c>
      <c r="F1095" s="232" t="s">
        <v>1149</v>
      </c>
      <c r="G1095" s="233" t="s">
        <v>571</v>
      </c>
      <c r="H1095" s="234">
        <v>2</v>
      </c>
      <c r="I1095" s="235"/>
      <c r="J1095" s="236">
        <f>ROUND(I1095*H1095,2)</f>
        <v>0</v>
      </c>
      <c r="K1095" s="237"/>
      <c r="L1095" s="47"/>
      <c r="M1095" s="238" t="s">
        <v>1</v>
      </c>
      <c r="N1095" s="239" t="s">
        <v>49</v>
      </c>
      <c r="O1095" s="94"/>
      <c r="P1095" s="240">
        <f>O1095*H1095</f>
        <v>0</v>
      </c>
      <c r="Q1095" s="240">
        <v>0.044999999999999998</v>
      </c>
      <c r="R1095" s="240">
        <f>Q1095*H1095</f>
        <v>0.089999999999999997</v>
      </c>
      <c r="S1095" s="240">
        <v>0</v>
      </c>
      <c r="T1095" s="241">
        <f>S1095*H1095</f>
        <v>0</v>
      </c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R1095" s="242" t="s">
        <v>257</v>
      </c>
      <c r="AT1095" s="242" t="s">
        <v>253</v>
      </c>
      <c r="AU1095" s="242" t="s">
        <v>93</v>
      </c>
      <c r="AY1095" s="19" t="s">
        <v>251</v>
      </c>
      <c r="BE1095" s="243">
        <f>IF(N1095="základní",J1095,0)</f>
        <v>0</v>
      </c>
      <c r="BF1095" s="243">
        <f>IF(N1095="snížená",J1095,0)</f>
        <v>0</v>
      </c>
      <c r="BG1095" s="243">
        <f>IF(N1095="zákl. přenesená",J1095,0)</f>
        <v>0</v>
      </c>
      <c r="BH1095" s="243">
        <f>IF(N1095="sníž. přenesená",J1095,0)</f>
        <v>0</v>
      </c>
      <c r="BI1095" s="243">
        <f>IF(N1095="nulová",J1095,0)</f>
        <v>0</v>
      </c>
      <c r="BJ1095" s="19" t="s">
        <v>91</v>
      </c>
      <c r="BK1095" s="243">
        <f>ROUND(I1095*H1095,2)</f>
        <v>0</v>
      </c>
      <c r="BL1095" s="19" t="s">
        <v>257</v>
      </c>
      <c r="BM1095" s="242" t="s">
        <v>1150</v>
      </c>
    </row>
    <row r="1096" s="15" customFormat="1">
      <c r="A1096" s="15"/>
      <c r="B1096" s="272"/>
      <c r="C1096" s="273"/>
      <c r="D1096" s="251" t="s">
        <v>260</v>
      </c>
      <c r="E1096" s="274" t="s">
        <v>1</v>
      </c>
      <c r="F1096" s="275" t="s">
        <v>1123</v>
      </c>
      <c r="G1096" s="273"/>
      <c r="H1096" s="274" t="s">
        <v>1</v>
      </c>
      <c r="I1096" s="276"/>
      <c r="J1096" s="273"/>
      <c r="K1096" s="273"/>
      <c r="L1096" s="277"/>
      <c r="M1096" s="278"/>
      <c r="N1096" s="279"/>
      <c r="O1096" s="279"/>
      <c r="P1096" s="279"/>
      <c r="Q1096" s="279"/>
      <c r="R1096" s="279"/>
      <c r="S1096" s="279"/>
      <c r="T1096" s="280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81" t="s">
        <v>260</v>
      </c>
      <c r="AU1096" s="281" t="s">
        <v>93</v>
      </c>
      <c r="AV1096" s="15" t="s">
        <v>91</v>
      </c>
      <c r="AW1096" s="15" t="s">
        <v>40</v>
      </c>
      <c r="AX1096" s="15" t="s">
        <v>84</v>
      </c>
      <c r="AY1096" s="281" t="s">
        <v>251</v>
      </c>
    </row>
    <row r="1097" s="13" customFormat="1">
      <c r="A1097" s="13"/>
      <c r="B1097" s="249"/>
      <c r="C1097" s="250"/>
      <c r="D1097" s="251" t="s">
        <v>260</v>
      </c>
      <c r="E1097" s="252" t="s">
        <v>1</v>
      </c>
      <c r="F1097" s="253" t="s">
        <v>1151</v>
      </c>
      <c r="G1097" s="250"/>
      <c r="H1097" s="254">
        <v>2</v>
      </c>
      <c r="I1097" s="255"/>
      <c r="J1097" s="250"/>
      <c r="K1097" s="250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60" t="s">
        <v>260</v>
      </c>
      <c r="AU1097" s="260" t="s">
        <v>93</v>
      </c>
      <c r="AV1097" s="13" t="s">
        <v>93</v>
      </c>
      <c r="AW1097" s="13" t="s">
        <v>40</v>
      </c>
      <c r="AX1097" s="13" t="s">
        <v>91</v>
      </c>
      <c r="AY1097" s="260" t="s">
        <v>251</v>
      </c>
    </row>
    <row r="1098" s="2" customFormat="1" ht="49.05" customHeight="1">
      <c r="A1098" s="41"/>
      <c r="B1098" s="42"/>
      <c r="C1098" s="230" t="s">
        <v>753</v>
      </c>
      <c r="D1098" s="230" t="s">
        <v>253</v>
      </c>
      <c r="E1098" s="231" t="s">
        <v>1152</v>
      </c>
      <c r="F1098" s="232" t="s">
        <v>1153</v>
      </c>
      <c r="G1098" s="233" t="s">
        <v>571</v>
      </c>
      <c r="H1098" s="234">
        <v>1</v>
      </c>
      <c r="I1098" s="235"/>
      <c r="J1098" s="236">
        <f>ROUND(I1098*H1098,2)</f>
        <v>0</v>
      </c>
      <c r="K1098" s="237"/>
      <c r="L1098" s="47"/>
      <c r="M1098" s="238" t="s">
        <v>1</v>
      </c>
      <c r="N1098" s="239" t="s">
        <v>49</v>
      </c>
      <c r="O1098" s="94"/>
      <c r="P1098" s="240">
        <f>O1098*H1098</f>
        <v>0</v>
      </c>
      <c r="Q1098" s="240">
        <v>0.044999999999999998</v>
      </c>
      <c r="R1098" s="240">
        <f>Q1098*H1098</f>
        <v>0.044999999999999998</v>
      </c>
      <c r="S1098" s="240">
        <v>0</v>
      </c>
      <c r="T1098" s="241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42" t="s">
        <v>257</v>
      </c>
      <c r="AT1098" s="242" t="s">
        <v>253</v>
      </c>
      <c r="AU1098" s="242" t="s">
        <v>93</v>
      </c>
      <c r="AY1098" s="19" t="s">
        <v>251</v>
      </c>
      <c r="BE1098" s="243">
        <f>IF(N1098="základní",J1098,0)</f>
        <v>0</v>
      </c>
      <c r="BF1098" s="243">
        <f>IF(N1098="snížená",J1098,0)</f>
        <v>0</v>
      </c>
      <c r="BG1098" s="243">
        <f>IF(N1098="zákl. přenesená",J1098,0)</f>
        <v>0</v>
      </c>
      <c r="BH1098" s="243">
        <f>IF(N1098="sníž. přenesená",J1098,0)</f>
        <v>0</v>
      </c>
      <c r="BI1098" s="243">
        <f>IF(N1098="nulová",J1098,0)</f>
        <v>0</v>
      </c>
      <c r="BJ1098" s="19" t="s">
        <v>91</v>
      </c>
      <c r="BK1098" s="243">
        <f>ROUND(I1098*H1098,2)</f>
        <v>0</v>
      </c>
      <c r="BL1098" s="19" t="s">
        <v>257</v>
      </c>
      <c r="BM1098" s="242" t="s">
        <v>1154</v>
      </c>
    </row>
    <row r="1099" s="15" customFormat="1">
      <c r="A1099" s="15"/>
      <c r="B1099" s="272"/>
      <c r="C1099" s="273"/>
      <c r="D1099" s="251" t="s">
        <v>260</v>
      </c>
      <c r="E1099" s="274" t="s">
        <v>1</v>
      </c>
      <c r="F1099" s="275" t="s">
        <v>1123</v>
      </c>
      <c r="G1099" s="273"/>
      <c r="H1099" s="274" t="s">
        <v>1</v>
      </c>
      <c r="I1099" s="276"/>
      <c r="J1099" s="273"/>
      <c r="K1099" s="273"/>
      <c r="L1099" s="277"/>
      <c r="M1099" s="278"/>
      <c r="N1099" s="279"/>
      <c r="O1099" s="279"/>
      <c r="P1099" s="279"/>
      <c r="Q1099" s="279"/>
      <c r="R1099" s="279"/>
      <c r="S1099" s="279"/>
      <c r="T1099" s="280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1" t="s">
        <v>260</v>
      </c>
      <c r="AU1099" s="281" t="s">
        <v>93</v>
      </c>
      <c r="AV1099" s="15" t="s">
        <v>91</v>
      </c>
      <c r="AW1099" s="15" t="s">
        <v>40</v>
      </c>
      <c r="AX1099" s="15" t="s">
        <v>84</v>
      </c>
      <c r="AY1099" s="281" t="s">
        <v>251</v>
      </c>
    </row>
    <row r="1100" s="13" customFormat="1">
      <c r="A1100" s="13"/>
      <c r="B1100" s="249"/>
      <c r="C1100" s="250"/>
      <c r="D1100" s="251" t="s">
        <v>260</v>
      </c>
      <c r="E1100" s="252" t="s">
        <v>1</v>
      </c>
      <c r="F1100" s="253" t="s">
        <v>1155</v>
      </c>
      <c r="G1100" s="250"/>
      <c r="H1100" s="254">
        <v>1</v>
      </c>
      <c r="I1100" s="255"/>
      <c r="J1100" s="250"/>
      <c r="K1100" s="250"/>
      <c r="L1100" s="256"/>
      <c r="M1100" s="257"/>
      <c r="N1100" s="258"/>
      <c r="O1100" s="258"/>
      <c r="P1100" s="258"/>
      <c r="Q1100" s="258"/>
      <c r="R1100" s="258"/>
      <c r="S1100" s="258"/>
      <c r="T1100" s="25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0" t="s">
        <v>260</v>
      </c>
      <c r="AU1100" s="260" t="s">
        <v>93</v>
      </c>
      <c r="AV1100" s="13" t="s">
        <v>93</v>
      </c>
      <c r="AW1100" s="13" t="s">
        <v>40</v>
      </c>
      <c r="AX1100" s="13" t="s">
        <v>91</v>
      </c>
      <c r="AY1100" s="260" t="s">
        <v>251</v>
      </c>
    </row>
    <row r="1101" s="2" customFormat="1" ht="24.15" customHeight="1">
      <c r="A1101" s="41"/>
      <c r="B1101" s="42"/>
      <c r="C1101" s="230" t="s">
        <v>1156</v>
      </c>
      <c r="D1101" s="230" t="s">
        <v>253</v>
      </c>
      <c r="E1101" s="231" t="s">
        <v>1157</v>
      </c>
      <c r="F1101" s="232" t="s">
        <v>1158</v>
      </c>
      <c r="G1101" s="233" t="s">
        <v>389</v>
      </c>
      <c r="H1101" s="234">
        <v>5786</v>
      </c>
      <c r="I1101" s="235"/>
      <c r="J1101" s="236">
        <f>ROUND(I1101*H1101,2)</f>
        <v>0</v>
      </c>
      <c r="K1101" s="237"/>
      <c r="L1101" s="47"/>
      <c r="M1101" s="238" t="s">
        <v>1</v>
      </c>
      <c r="N1101" s="239" t="s">
        <v>49</v>
      </c>
      <c r="O1101" s="94"/>
      <c r="P1101" s="240">
        <f>O1101*H1101</f>
        <v>0</v>
      </c>
      <c r="Q1101" s="240">
        <v>3.4999999999999997E-05</v>
      </c>
      <c r="R1101" s="240">
        <f>Q1101*H1101</f>
        <v>0.20251</v>
      </c>
      <c r="S1101" s="240">
        <v>0</v>
      </c>
      <c r="T1101" s="241">
        <f>S1101*H1101</f>
        <v>0</v>
      </c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R1101" s="242" t="s">
        <v>257</v>
      </c>
      <c r="AT1101" s="242" t="s">
        <v>253</v>
      </c>
      <c r="AU1101" s="242" t="s">
        <v>93</v>
      </c>
      <c r="AY1101" s="19" t="s">
        <v>251</v>
      </c>
      <c r="BE1101" s="243">
        <f>IF(N1101="základní",J1101,0)</f>
        <v>0</v>
      </c>
      <c r="BF1101" s="243">
        <f>IF(N1101="snížená",J1101,0)</f>
        <v>0</v>
      </c>
      <c r="BG1101" s="243">
        <f>IF(N1101="zákl. přenesená",J1101,0)</f>
        <v>0</v>
      </c>
      <c r="BH1101" s="243">
        <f>IF(N1101="sníž. přenesená",J1101,0)</f>
        <v>0</v>
      </c>
      <c r="BI1101" s="243">
        <f>IF(N1101="nulová",J1101,0)</f>
        <v>0</v>
      </c>
      <c r="BJ1101" s="19" t="s">
        <v>91</v>
      </c>
      <c r="BK1101" s="243">
        <f>ROUND(I1101*H1101,2)</f>
        <v>0</v>
      </c>
      <c r="BL1101" s="19" t="s">
        <v>257</v>
      </c>
      <c r="BM1101" s="242" t="s">
        <v>1159</v>
      </c>
    </row>
    <row r="1102" s="2" customFormat="1">
      <c r="A1102" s="41"/>
      <c r="B1102" s="42"/>
      <c r="C1102" s="43"/>
      <c r="D1102" s="244" t="s">
        <v>258</v>
      </c>
      <c r="E1102" s="43"/>
      <c r="F1102" s="245" t="s">
        <v>1160</v>
      </c>
      <c r="G1102" s="43"/>
      <c r="H1102" s="43"/>
      <c r="I1102" s="246"/>
      <c r="J1102" s="43"/>
      <c r="K1102" s="43"/>
      <c r="L1102" s="47"/>
      <c r="M1102" s="247"/>
      <c r="N1102" s="248"/>
      <c r="O1102" s="94"/>
      <c r="P1102" s="94"/>
      <c r="Q1102" s="94"/>
      <c r="R1102" s="94"/>
      <c r="S1102" s="94"/>
      <c r="T1102" s="95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T1102" s="19" t="s">
        <v>258</v>
      </c>
      <c r="AU1102" s="19" t="s">
        <v>93</v>
      </c>
    </row>
    <row r="1103" s="2" customFormat="1" ht="24.15" customHeight="1">
      <c r="A1103" s="41"/>
      <c r="B1103" s="42"/>
      <c r="C1103" s="230" t="s">
        <v>757</v>
      </c>
      <c r="D1103" s="230" t="s">
        <v>253</v>
      </c>
      <c r="E1103" s="231" t="s">
        <v>1161</v>
      </c>
      <c r="F1103" s="232" t="s">
        <v>1162</v>
      </c>
      <c r="G1103" s="233" t="s">
        <v>1163</v>
      </c>
      <c r="H1103" s="234">
        <v>1</v>
      </c>
      <c r="I1103" s="235"/>
      <c r="J1103" s="236">
        <f>ROUND(I1103*H1103,2)</f>
        <v>0</v>
      </c>
      <c r="K1103" s="237"/>
      <c r="L1103" s="47"/>
      <c r="M1103" s="238" t="s">
        <v>1</v>
      </c>
      <c r="N1103" s="239" t="s">
        <v>49</v>
      </c>
      <c r="O1103" s="94"/>
      <c r="P1103" s="240">
        <f>O1103*H1103</f>
        <v>0</v>
      </c>
      <c r="Q1103" s="240">
        <v>0</v>
      </c>
      <c r="R1103" s="240">
        <f>Q1103*H1103</f>
        <v>0</v>
      </c>
      <c r="S1103" s="240">
        <v>0</v>
      </c>
      <c r="T1103" s="241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42" t="s">
        <v>257</v>
      </c>
      <c r="AT1103" s="242" t="s">
        <v>253</v>
      </c>
      <c r="AU1103" s="242" t="s">
        <v>93</v>
      </c>
      <c r="AY1103" s="19" t="s">
        <v>251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9" t="s">
        <v>91</v>
      </c>
      <c r="BK1103" s="243">
        <f>ROUND(I1103*H1103,2)</f>
        <v>0</v>
      </c>
      <c r="BL1103" s="19" t="s">
        <v>257</v>
      </c>
      <c r="BM1103" s="242" t="s">
        <v>1164</v>
      </c>
    </row>
    <row r="1104" s="2" customFormat="1" ht="24.15" customHeight="1">
      <c r="A1104" s="41"/>
      <c r="B1104" s="42"/>
      <c r="C1104" s="230" t="s">
        <v>1165</v>
      </c>
      <c r="D1104" s="230" t="s">
        <v>253</v>
      </c>
      <c r="E1104" s="231" t="s">
        <v>1166</v>
      </c>
      <c r="F1104" s="232" t="s">
        <v>1167</v>
      </c>
      <c r="G1104" s="233" t="s">
        <v>571</v>
      </c>
      <c r="H1104" s="234">
        <v>5</v>
      </c>
      <c r="I1104" s="235"/>
      <c r="J1104" s="236">
        <f>ROUND(I1104*H1104,2)</f>
        <v>0</v>
      </c>
      <c r="K1104" s="237"/>
      <c r="L1104" s="47"/>
      <c r="M1104" s="238" t="s">
        <v>1</v>
      </c>
      <c r="N1104" s="239" t="s">
        <v>49</v>
      </c>
      <c r="O1104" s="94"/>
      <c r="P1104" s="240">
        <f>O1104*H1104</f>
        <v>0</v>
      </c>
      <c r="Q1104" s="240">
        <v>0.016500000000000001</v>
      </c>
      <c r="R1104" s="240">
        <f>Q1104*H1104</f>
        <v>0.082500000000000004</v>
      </c>
      <c r="S1104" s="240">
        <v>0</v>
      </c>
      <c r="T1104" s="241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42" t="s">
        <v>257</v>
      </c>
      <c r="AT1104" s="242" t="s">
        <v>253</v>
      </c>
      <c r="AU1104" s="242" t="s">
        <v>93</v>
      </c>
      <c r="AY1104" s="19" t="s">
        <v>251</v>
      </c>
      <c r="BE1104" s="243">
        <f>IF(N1104="základní",J1104,0)</f>
        <v>0</v>
      </c>
      <c r="BF1104" s="243">
        <f>IF(N1104="snížená",J1104,0)</f>
        <v>0</v>
      </c>
      <c r="BG1104" s="243">
        <f>IF(N1104="zákl. přenesená",J1104,0)</f>
        <v>0</v>
      </c>
      <c r="BH1104" s="243">
        <f>IF(N1104="sníž. přenesená",J1104,0)</f>
        <v>0</v>
      </c>
      <c r="BI1104" s="243">
        <f>IF(N1104="nulová",J1104,0)</f>
        <v>0</v>
      </c>
      <c r="BJ1104" s="19" t="s">
        <v>91</v>
      </c>
      <c r="BK1104" s="243">
        <f>ROUND(I1104*H1104,2)</f>
        <v>0</v>
      </c>
      <c r="BL1104" s="19" t="s">
        <v>257</v>
      </c>
      <c r="BM1104" s="242" t="s">
        <v>1168</v>
      </c>
    </row>
    <row r="1105" s="2" customFormat="1">
      <c r="A1105" s="41"/>
      <c r="B1105" s="42"/>
      <c r="C1105" s="43"/>
      <c r="D1105" s="244" t="s">
        <v>258</v>
      </c>
      <c r="E1105" s="43"/>
      <c r="F1105" s="245" t="s">
        <v>1169</v>
      </c>
      <c r="G1105" s="43"/>
      <c r="H1105" s="43"/>
      <c r="I1105" s="246"/>
      <c r="J1105" s="43"/>
      <c r="K1105" s="43"/>
      <c r="L1105" s="47"/>
      <c r="M1105" s="247"/>
      <c r="N1105" s="248"/>
      <c r="O1105" s="94"/>
      <c r="P1105" s="94"/>
      <c r="Q1105" s="94"/>
      <c r="R1105" s="94"/>
      <c r="S1105" s="94"/>
      <c r="T1105" s="95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19" t="s">
        <v>258</v>
      </c>
      <c r="AU1105" s="19" t="s">
        <v>93</v>
      </c>
    </row>
    <row r="1106" s="2" customFormat="1" ht="24.15" customHeight="1">
      <c r="A1106" s="41"/>
      <c r="B1106" s="42"/>
      <c r="C1106" s="230" t="s">
        <v>762</v>
      </c>
      <c r="D1106" s="230" t="s">
        <v>253</v>
      </c>
      <c r="E1106" s="231" t="s">
        <v>1170</v>
      </c>
      <c r="F1106" s="232" t="s">
        <v>1171</v>
      </c>
      <c r="G1106" s="233" t="s">
        <v>571</v>
      </c>
      <c r="H1106" s="234">
        <v>5</v>
      </c>
      <c r="I1106" s="235"/>
      <c r="J1106" s="236">
        <f>ROUND(I1106*H1106,2)</f>
        <v>0</v>
      </c>
      <c r="K1106" s="237"/>
      <c r="L1106" s="47"/>
      <c r="M1106" s="238" t="s">
        <v>1</v>
      </c>
      <c r="N1106" s="239" t="s">
        <v>49</v>
      </c>
      <c r="O1106" s="94"/>
      <c r="P1106" s="240">
        <f>O1106*H1106</f>
        <v>0</v>
      </c>
      <c r="Q1106" s="240">
        <v>0.0027000000000000001</v>
      </c>
      <c r="R1106" s="240">
        <f>Q1106*H1106</f>
        <v>0.013500000000000002</v>
      </c>
      <c r="S1106" s="240">
        <v>0</v>
      </c>
      <c r="T1106" s="24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42" t="s">
        <v>257</v>
      </c>
      <c r="AT1106" s="242" t="s">
        <v>253</v>
      </c>
      <c r="AU1106" s="242" t="s">
        <v>93</v>
      </c>
      <c r="AY1106" s="19" t="s">
        <v>251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9" t="s">
        <v>91</v>
      </c>
      <c r="BK1106" s="243">
        <f>ROUND(I1106*H1106,2)</f>
        <v>0</v>
      </c>
      <c r="BL1106" s="19" t="s">
        <v>257</v>
      </c>
      <c r="BM1106" s="242" t="s">
        <v>1172</v>
      </c>
    </row>
    <row r="1107" s="2" customFormat="1">
      <c r="A1107" s="41"/>
      <c r="B1107" s="42"/>
      <c r="C1107" s="43"/>
      <c r="D1107" s="244" t="s">
        <v>258</v>
      </c>
      <c r="E1107" s="43"/>
      <c r="F1107" s="245" t="s">
        <v>1173</v>
      </c>
      <c r="G1107" s="43"/>
      <c r="H1107" s="43"/>
      <c r="I1107" s="246"/>
      <c r="J1107" s="43"/>
      <c r="K1107" s="43"/>
      <c r="L1107" s="47"/>
      <c r="M1107" s="247"/>
      <c r="N1107" s="248"/>
      <c r="O1107" s="94"/>
      <c r="P1107" s="94"/>
      <c r="Q1107" s="94"/>
      <c r="R1107" s="94"/>
      <c r="S1107" s="94"/>
      <c r="T1107" s="95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19" t="s">
        <v>258</v>
      </c>
      <c r="AU1107" s="19" t="s">
        <v>93</v>
      </c>
    </row>
    <row r="1108" s="2" customFormat="1" ht="16.5" customHeight="1">
      <c r="A1108" s="41"/>
      <c r="B1108" s="42"/>
      <c r="C1108" s="230" t="s">
        <v>1174</v>
      </c>
      <c r="D1108" s="230" t="s">
        <v>253</v>
      </c>
      <c r="E1108" s="231" t="s">
        <v>1175</v>
      </c>
      <c r="F1108" s="232" t="s">
        <v>1176</v>
      </c>
      <c r="G1108" s="233" t="s">
        <v>1163</v>
      </c>
      <c r="H1108" s="234">
        <v>1</v>
      </c>
      <c r="I1108" s="235"/>
      <c r="J1108" s="236">
        <f>ROUND(I1108*H1108,2)</f>
        <v>0</v>
      </c>
      <c r="K1108" s="237"/>
      <c r="L1108" s="47"/>
      <c r="M1108" s="238" t="s">
        <v>1</v>
      </c>
      <c r="N1108" s="239" t="s">
        <v>49</v>
      </c>
      <c r="O1108" s="94"/>
      <c r="P1108" s="240">
        <f>O1108*H1108</f>
        <v>0</v>
      </c>
      <c r="Q1108" s="240">
        <v>0</v>
      </c>
      <c r="R1108" s="240">
        <f>Q1108*H1108</f>
        <v>0</v>
      </c>
      <c r="S1108" s="240">
        <v>0</v>
      </c>
      <c r="T1108" s="241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42" t="s">
        <v>257</v>
      </c>
      <c r="AT1108" s="242" t="s">
        <v>253</v>
      </c>
      <c r="AU1108" s="242" t="s">
        <v>93</v>
      </c>
      <c r="AY1108" s="19" t="s">
        <v>251</v>
      </c>
      <c r="BE1108" s="243">
        <f>IF(N1108="základní",J1108,0)</f>
        <v>0</v>
      </c>
      <c r="BF1108" s="243">
        <f>IF(N1108="snížená",J1108,0)</f>
        <v>0</v>
      </c>
      <c r="BG1108" s="243">
        <f>IF(N1108="zákl. přenesená",J1108,0)</f>
        <v>0</v>
      </c>
      <c r="BH1108" s="243">
        <f>IF(N1108="sníž. přenesená",J1108,0)</f>
        <v>0</v>
      </c>
      <c r="BI1108" s="243">
        <f>IF(N1108="nulová",J1108,0)</f>
        <v>0</v>
      </c>
      <c r="BJ1108" s="19" t="s">
        <v>91</v>
      </c>
      <c r="BK1108" s="243">
        <f>ROUND(I1108*H1108,2)</f>
        <v>0</v>
      </c>
      <c r="BL1108" s="19" t="s">
        <v>257</v>
      </c>
      <c r="BM1108" s="242" t="s">
        <v>1177</v>
      </c>
    </row>
    <row r="1109" s="2" customFormat="1">
      <c r="A1109" s="41"/>
      <c r="B1109" s="42"/>
      <c r="C1109" s="43"/>
      <c r="D1109" s="251" t="s">
        <v>289</v>
      </c>
      <c r="E1109" s="43"/>
      <c r="F1109" s="282" t="s">
        <v>1178</v>
      </c>
      <c r="G1109" s="43"/>
      <c r="H1109" s="43"/>
      <c r="I1109" s="246"/>
      <c r="J1109" s="43"/>
      <c r="K1109" s="43"/>
      <c r="L1109" s="47"/>
      <c r="M1109" s="247"/>
      <c r="N1109" s="248"/>
      <c r="O1109" s="94"/>
      <c r="P1109" s="94"/>
      <c r="Q1109" s="94"/>
      <c r="R1109" s="94"/>
      <c r="S1109" s="94"/>
      <c r="T1109" s="95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19" t="s">
        <v>289</v>
      </c>
      <c r="AU1109" s="19" t="s">
        <v>93</v>
      </c>
    </row>
    <row r="1110" s="15" customFormat="1">
      <c r="A1110" s="15"/>
      <c r="B1110" s="272"/>
      <c r="C1110" s="273"/>
      <c r="D1110" s="251" t="s">
        <v>260</v>
      </c>
      <c r="E1110" s="274" t="s">
        <v>1</v>
      </c>
      <c r="F1110" s="275" t="s">
        <v>1123</v>
      </c>
      <c r="G1110" s="273"/>
      <c r="H1110" s="274" t="s">
        <v>1</v>
      </c>
      <c r="I1110" s="276"/>
      <c r="J1110" s="273"/>
      <c r="K1110" s="273"/>
      <c r="L1110" s="277"/>
      <c r="M1110" s="278"/>
      <c r="N1110" s="279"/>
      <c r="O1110" s="279"/>
      <c r="P1110" s="279"/>
      <c r="Q1110" s="279"/>
      <c r="R1110" s="279"/>
      <c r="S1110" s="279"/>
      <c r="T1110" s="280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1" t="s">
        <v>260</v>
      </c>
      <c r="AU1110" s="281" t="s">
        <v>93</v>
      </c>
      <c r="AV1110" s="15" t="s">
        <v>91</v>
      </c>
      <c r="AW1110" s="15" t="s">
        <v>40</v>
      </c>
      <c r="AX1110" s="15" t="s">
        <v>84</v>
      </c>
      <c r="AY1110" s="281" t="s">
        <v>251</v>
      </c>
    </row>
    <row r="1111" s="13" customFormat="1">
      <c r="A1111" s="13"/>
      <c r="B1111" s="249"/>
      <c r="C1111" s="250"/>
      <c r="D1111" s="251" t="s">
        <v>260</v>
      </c>
      <c r="E1111" s="252" t="s">
        <v>1</v>
      </c>
      <c r="F1111" s="253" t="s">
        <v>1179</v>
      </c>
      <c r="G1111" s="250"/>
      <c r="H1111" s="254">
        <v>1</v>
      </c>
      <c r="I1111" s="255"/>
      <c r="J1111" s="250"/>
      <c r="K1111" s="250"/>
      <c r="L1111" s="256"/>
      <c r="M1111" s="257"/>
      <c r="N1111" s="258"/>
      <c r="O1111" s="258"/>
      <c r="P1111" s="258"/>
      <c r="Q1111" s="258"/>
      <c r="R1111" s="258"/>
      <c r="S1111" s="258"/>
      <c r="T1111" s="259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0" t="s">
        <v>260</v>
      </c>
      <c r="AU1111" s="260" t="s">
        <v>93</v>
      </c>
      <c r="AV1111" s="13" t="s">
        <v>93</v>
      </c>
      <c r="AW1111" s="13" t="s">
        <v>40</v>
      </c>
      <c r="AX1111" s="13" t="s">
        <v>91</v>
      </c>
      <c r="AY1111" s="260" t="s">
        <v>251</v>
      </c>
    </row>
    <row r="1112" s="2" customFormat="1" ht="24.15" customHeight="1">
      <c r="A1112" s="41"/>
      <c r="B1112" s="42"/>
      <c r="C1112" s="230" t="s">
        <v>1180</v>
      </c>
      <c r="D1112" s="230" t="s">
        <v>253</v>
      </c>
      <c r="E1112" s="231" t="s">
        <v>1181</v>
      </c>
      <c r="F1112" s="232" t="s">
        <v>1182</v>
      </c>
      <c r="G1112" s="233" t="s">
        <v>571</v>
      </c>
      <c r="H1112" s="234">
        <v>200</v>
      </c>
      <c r="I1112" s="235"/>
      <c r="J1112" s="236">
        <f>ROUND(I1112*H1112,2)</f>
        <v>0</v>
      </c>
      <c r="K1112" s="237"/>
      <c r="L1112" s="47"/>
      <c r="M1112" s="238" t="s">
        <v>1</v>
      </c>
      <c r="N1112" s="239" t="s">
        <v>49</v>
      </c>
      <c r="O1112" s="94"/>
      <c r="P1112" s="240">
        <f>O1112*H1112</f>
        <v>0</v>
      </c>
      <c r="Q1112" s="240">
        <v>0.0044900000000000001</v>
      </c>
      <c r="R1112" s="240">
        <f>Q1112*H1112</f>
        <v>0.89800000000000002</v>
      </c>
      <c r="S1112" s="240">
        <v>0</v>
      </c>
      <c r="T1112" s="241">
        <f>S1112*H1112</f>
        <v>0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42" t="s">
        <v>257</v>
      </c>
      <c r="AT1112" s="242" t="s">
        <v>253</v>
      </c>
      <c r="AU1112" s="242" t="s">
        <v>93</v>
      </c>
      <c r="AY1112" s="19" t="s">
        <v>251</v>
      </c>
      <c r="BE1112" s="243">
        <f>IF(N1112="základní",J1112,0)</f>
        <v>0</v>
      </c>
      <c r="BF1112" s="243">
        <f>IF(N1112="snížená",J1112,0)</f>
        <v>0</v>
      </c>
      <c r="BG1112" s="243">
        <f>IF(N1112="zákl. přenesená",J1112,0)</f>
        <v>0</v>
      </c>
      <c r="BH1112" s="243">
        <f>IF(N1112="sníž. přenesená",J1112,0)</f>
        <v>0</v>
      </c>
      <c r="BI1112" s="243">
        <f>IF(N1112="nulová",J1112,0)</f>
        <v>0</v>
      </c>
      <c r="BJ1112" s="19" t="s">
        <v>91</v>
      </c>
      <c r="BK1112" s="243">
        <f>ROUND(I1112*H1112,2)</f>
        <v>0</v>
      </c>
      <c r="BL1112" s="19" t="s">
        <v>257</v>
      </c>
      <c r="BM1112" s="242" t="s">
        <v>1183</v>
      </c>
    </row>
    <row r="1113" s="2" customFormat="1">
      <c r="A1113" s="41"/>
      <c r="B1113" s="42"/>
      <c r="C1113" s="43"/>
      <c r="D1113" s="244" t="s">
        <v>258</v>
      </c>
      <c r="E1113" s="43"/>
      <c r="F1113" s="245" t="s">
        <v>1184</v>
      </c>
      <c r="G1113" s="43"/>
      <c r="H1113" s="43"/>
      <c r="I1113" s="246"/>
      <c r="J1113" s="43"/>
      <c r="K1113" s="43"/>
      <c r="L1113" s="47"/>
      <c r="M1113" s="247"/>
      <c r="N1113" s="248"/>
      <c r="O1113" s="94"/>
      <c r="P1113" s="94"/>
      <c r="Q1113" s="94"/>
      <c r="R1113" s="94"/>
      <c r="S1113" s="94"/>
      <c r="T1113" s="95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19" t="s">
        <v>258</v>
      </c>
      <c r="AU1113" s="19" t="s">
        <v>93</v>
      </c>
    </row>
    <row r="1114" s="15" customFormat="1">
      <c r="A1114" s="15"/>
      <c r="B1114" s="272"/>
      <c r="C1114" s="273"/>
      <c r="D1114" s="251" t="s">
        <v>260</v>
      </c>
      <c r="E1114" s="274" t="s">
        <v>1</v>
      </c>
      <c r="F1114" s="275" t="s">
        <v>1185</v>
      </c>
      <c r="G1114" s="273"/>
      <c r="H1114" s="274" t="s">
        <v>1</v>
      </c>
      <c r="I1114" s="276"/>
      <c r="J1114" s="273"/>
      <c r="K1114" s="273"/>
      <c r="L1114" s="277"/>
      <c r="M1114" s="278"/>
      <c r="N1114" s="279"/>
      <c r="O1114" s="279"/>
      <c r="P1114" s="279"/>
      <c r="Q1114" s="279"/>
      <c r="R1114" s="279"/>
      <c r="S1114" s="279"/>
      <c r="T1114" s="280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1" t="s">
        <v>260</v>
      </c>
      <c r="AU1114" s="281" t="s">
        <v>93</v>
      </c>
      <c r="AV1114" s="15" t="s">
        <v>91</v>
      </c>
      <c r="AW1114" s="15" t="s">
        <v>40</v>
      </c>
      <c r="AX1114" s="15" t="s">
        <v>84</v>
      </c>
      <c r="AY1114" s="281" t="s">
        <v>251</v>
      </c>
    </row>
    <row r="1115" s="15" customFormat="1">
      <c r="A1115" s="15"/>
      <c r="B1115" s="272"/>
      <c r="C1115" s="273"/>
      <c r="D1115" s="251" t="s">
        <v>260</v>
      </c>
      <c r="E1115" s="274" t="s">
        <v>1</v>
      </c>
      <c r="F1115" s="275" t="s">
        <v>1186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260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251</v>
      </c>
    </row>
    <row r="1116" s="13" customFormat="1">
      <c r="A1116" s="13"/>
      <c r="B1116" s="249"/>
      <c r="C1116" s="250"/>
      <c r="D1116" s="251" t="s">
        <v>260</v>
      </c>
      <c r="E1116" s="252" t="s">
        <v>1</v>
      </c>
      <c r="F1116" s="253" t="s">
        <v>1187</v>
      </c>
      <c r="G1116" s="250"/>
      <c r="H1116" s="254">
        <v>40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260</v>
      </c>
      <c r="AU1116" s="260" t="s">
        <v>93</v>
      </c>
      <c r="AV1116" s="13" t="s">
        <v>93</v>
      </c>
      <c r="AW1116" s="13" t="s">
        <v>40</v>
      </c>
      <c r="AX1116" s="13" t="s">
        <v>84</v>
      </c>
      <c r="AY1116" s="260" t="s">
        <v>251</v>
      </c>
    </row>
    <row r="1117" s="13" customFormat="1">
      <c r="A1117" s="13"/>
      <c r="B1117" s="249"/>
      <c r="C1117" s="250"/>
      <c r="D1117" s="251" t="s">
        <v>260</v>
      </c>
      <c r="E1117" s="252" t="s">
        <v>1</v>
      </c>
      <c r="F1117" s="253" t="s">
        <v>1188</v>
      </c>
      <c r="G1117" s="250"/>
      <c r="H1117" s="254">
        <v>40</v>
      </c>
      <c r="I1117" s="255"/>
      <c r="J1117" s="250"/>
      <c r="K1117" s="250"/>
      <c r="L1117" s="256"/>
      <c r="M1117" s="257"/>
      <c r="N1117" s="258"/>
      <c r="O1117" s="258"/>
      <c r="P1117" s="258"/>
      <c r="Q1117" s="258"/>
      <c r="R1117" s="258"/>
      <c r="S1117" s="258"/>
      <c r="T1117" s="259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0" t="s">
        <v>260</v>
      </c>
      <c r="AU1117" s="260" t="s">
        <v>93</v>
      </c>
      <c r="AV1117" s="13" t="s">
        <v>93</v>
      </c>
      <c r="AW1117" s="13" t="s">
        <v>40</v>
      </c>
      <c r="AX1117" s="13" t="s">
        <v>84</v>
      </c>
      <c r="AY1117" s="260" t="s">
        <v>251</v>
      </c>
    </row>
    <row r="1118" s="13" customFormat="1">
      <c r="A1118" s="13"/>
      <c r="B1118" s="249"/>
      <c r="C1118" s="250"/>
      <c r="D1118" s="251" t="s">
        <v>260</v>
      </c>
      <c r="E1118" s="252" t="s">
        <v>1</v>
      </c>
      <c r="F1118" s="253" t="s">
        <v>1189</v>
      </c>
      <c r="G1118" s="250"/>
      <c r="H1118" s="254">
        <v>40</v>
      </c>
      <c r="I1118" s="255"/>
      <c r="J1118" s="250"/>
      <c r="K1118" s="250"/>
      <c r="L1118" s="256"/>
      <c r="M1118" s="257"/>
      <c r="N1118" s="258"/>
      <c r="O1118" s="258"/>
      <c r="P1118" s="258"/>
      <c r="Q1118" s="258"/>
      <c r="R1118" s="258"/>
      <c r="S1118" s="258"/>
      <c r="T1118" s="259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0" t="s">
        <v>260</v>
      </c>
      <c r="AU1118" s="260" t="s">
        <v>93</v>
      </c>
      <c r="AV1118" s="13" t="s">
        <v>93</v>
      </c>
      <c r="AW1118" s="13" t="s">
        <v>40</v>
      </c>
      <c r="AX1118" s="13" t="s">
        <v>84</v>
      </c>
      <c r="AY1118" s="260" t="s">
        <v>251</v>
      </c>
    </row>
    <row r="1119" s="13" customFormat="1">
      <c r="A1119" s="13"/>
      <c r="B1119" s="249"/>
      <c r="C1119" s="250"/>
      <c r="D1119" s="251" t="s">
        <v>260</v>
      </c>
      <c r="E1119" s="252" t="s">
        <v>1</v>
      </c>
      <c r="F1119" s="253" t="s">
        <v>1190</v>
      </c>
      <c r="G1119" s="250"/>
      <c r="H1119" s="254">
        <v>40</v>
      </c>
      <c r="I1119" s="255"/>
      <c r="J1119" s="250"/>
      <c r="K1119" s="250"/>
      <c r="L1119" s="256"/>
      <c r="M1119" s="257"/>
      <c r="N1119" s="258"/>
      <c r="O1119" s="258"/>
      <c r="P1119" s="258"/>
      <c r="Q1119" s="258"/>
      <c r="R1119" s="258"/>
      <c r="S1119" s="258"/>
      <c r="T1119" s="25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60" t="s">
        <v>260</v>
      </c>
      <c r="AU1119" s="260" t="s">
        <v>93</v>
      </c>
      <c r="AV1119" s="13" t="s">
        <v>93</v>
      </c>
      <c r="AW1119" s="13" t="s">
        <v>40</v>
      </c>
      <c r="AX1119" s="13" t="s">
        <v>84</v>
      </c>
      <c r="AY1119" s="260" t="s">
        <v>251</v>
      </c>
    </row>
    <row r="1120" s="13" customFormat="1">
      <c r="A1120" s="13"/>
      <c r="B1120" s="249"/>
      <c r="C1120" s="250"/>
      <c r="D1120" s="251" t="s">
        <v>260</v>
      </c>
      <c r="E1120" s="252" t="s">
        <v>1</v>
      </c>
      <c r="F1120" s="253" t="s">
        <v>1191</v>
      </c>
      <c r="G1120" s="250"/>
      <c r="H1120" s="254">
        <v>40</v>
      </c>
      <c r="I1120" s="255"/>
      <c r="J1120" s="250"/>
      <c r="K1120" s="250"/>
      <c r="L1120" s="256"/>
      <c r="M1120" s="257"/>
      <c r="N1120" s="258"/>
      <c r="O1120" s="258"/>
      <c r="P1120" s="258"/>
      <c r="Q1120" s="258"/>
      <c r="R1120" s="258"/>
      <c r="S1120" s="258"/>
      <c r="T1120" s="259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0" t="s">
        <v>260</v>
      </c>
      <c r="AU1120" s="260" t="s">
        <v>93</v>
      </c>
      <c r="AV1120" s="13" t="s">
        <v>93</v>
      </c>
      <c r="AW1120" s="13" t="s">
        <v>40</v>
      </c>
      <c r="AX1120" s="13" t="s">
        <v>84</v>
      </c>
      <c r="AY1120" s="260" t="s">
        <v>251</v>
      </c>
    </row>
    <row r="1121" s="14" customFormat="1">
      <c r="A1121" s="14"/>
      <c r="B1121" s="261"/>
      <c r="C1121" s="262"/>
      <c r="D1121" s="251" t="s">
        <v>260</v>
      </c>
      <c r="E1121" s="263" t="s">
        <v>1</v>
      </c>
      <c r="F1121" s="264" t="s">
        <v>262</v>
      </c>
      <c r="G1121" s="262"/>
      <c r="H1121" s="265">
        <v>200</v>
      </c>
      <c r="I1121" s="266"/>
      <c r="J1121" s="262"/>
      <c r="K1121" s="262"/>
      <c r="L1121" s="267"/>
      <c r="M1121" s="268"/>
      <c r="N1121" s="269"/>
      <c r="O1121" s="269"/>
      <c r="P1121" s="269"/>
      <c r="Q1121" s="269"/>
      <c r="R1121" s="269"/>
      <c r="S1121" s="269"/>
      <c r="T1121" s="27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1" t="s">
        <v>260</v>
      </c>
      <c r="AU1121" s="271" t="s">
        <v>93</v>
      </c>
      <c r="AV1121" s="14" t="s">
        <v>257</v>
      </c>
      <c r="AW1121" s="14" t="s">
        <v>40</v>
      </c>
      <c r="AX1121" s="14" t="s">
        <v>91</v>
      </c>
      <c r="AY1121" s="271" t="s">
        <v>251</v>
      </c>
    </row>
    <row r="1122" s="2" customFormat="1" ht="16.5" customHeight="1">
      <c r="A1122" s="41"/>
      <c r="B1122" s="42"/>
      <c r="C1122" s="294" t="s">
        <v>1192</v>
      </c>
      <c r="D1122" s="294" t="s">
        <v>338</v>
      </c>
      <c r="E1122" s="295" t="s">
        <v>1193</v>
      </c>
      <c r="F1122" s="296" t="s">
        <v>1194</v>
      </c>
      <c r="G1122" s="297" t="s">
        <v>321</v>
      </c>
      <c r="H1122" s="298">
        <v>306</v>
      </c>
      <c r="I1122" s="299"/>
      <c r="J1122" s="300">
        <f>ROUND(I1122*H1122,2)</f>
        <v>0</v>
      </c>
      <c r="K1122" s="301"/>
      <c r="L1122" s="302"/>
      <c r="M1122" s="303" t="s">
        <v>1</v>
      </c>
      <c r="N1122" s="304" t="s">
        <v>49</v>
      </c>
      <c r="O1122" s="94"/>
      <c r="P1122" s="240">
        <f>O1122*H1122</f>
        <v>0</v>
      </c>
      <c r="Q1122" s="240">
        <v>0.001</v>
      </c>
      <c r="R1122" s="240">
        <f>Q1122*H1122</f>
        <v>0.30599999999999999</v>
      </c>
      <c r="S1122" s="240">
        <v>0</v>
      </c>
      <c r="T1122" s="241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42" t="s">
        <v>281</v>
      </c>
      <c r="AT1122" s="242" t="s">
        <v>338</v>
      </c>
      <c r="AU1122" s="242" t="s">
        <v>93</v>
      </c>
      <c r="AY1122" s="19" t="s">
        <v>251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9" t="s">
        <v>91</v>
      </c>
      <c r="BK1122" s="243">
        <f>ROUND(I1122*H1122,2)</f>
        <v>0</v>
      </c>
      <c r="BL1122" s="19" t="s">
        <v>257</v>
      </c>
      <c r="BM1122" s="242" t="s">
        <v>1195</v>
      </c>
    </row>
    <row r="1123" s="15" customFormat="1">
      <c r="A1123" s="15"/>
      <c r="B1123" s="272"/>
      <c r="C1123" s="273"/>
      <c r="D1123" s="251" t="s">
        <v>260</v>
      </c>
      <c r="E1123" s="274" t="s">
        <v>1</v>
      </c>
      <c r="F1123" s="275" t="s">
        <v>1185</v>
      </c>
      <c r="G1123" s="273"/>
      <c r="H1123" s="274" t="s">
        <v>1</v>
      </c>
      <c r="I1123" s="276"/>
      <c r="J1123" s="273"/>
      <c r="K1123" s="273"/>
      <c r="L1123" s="277"/>
      <c r="M1123" s="278"/>
      <c r="N1123" s="279"/>
      <c r="O1123" s="279"/>
      <c r="P1123" s="279"/>
      <c r="Q1123" s="279"/>
      <c r="R1123" s="279"/>
      <c r="S1123" s="279"/>
      <c r="T1123" s="280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1" t="s">
        <v>260</v>
      </c>
      <c r="AU1123" s="281" t="s">
        <v>93</v>
      </c>
      <c r="AV1123" s="15" t="s">
        <v>91</v>
      </c>
      <c r="AW1123" s="15" t="s">
        <v>40</v>
      </c>
      <c r="AX1123" s="15" t="s">
        <v>84</v>
      </c>
      <c r="AY1123" s="281" t="s">
        <v>251</v>
      </c>
    </row>
    <row r="1124" s="15" customFormat="1">
      <c r="A1124" s="15"/>
      <c r="B1124" s="272"/>
      <c r="C1124" s="273"/>
      <c r="D1124" s="251" t="s">
        <v>260</v>
      </c>
      <c r="E1124" s="274" t="s">
        <v>1</v>
      </c>
      <c r="F1124" s="275" t="s">
        <v>1186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260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251</v>
      </c>
    </row>
    <row r="1125" s="13" customFormat="1">
      <c r="A1125" s="13"/>
      <c r="B1125" s="249"/>
      <c r="C1125" s="250"/>
      <c r="D1125" s="251" t="s">
        <v>260</v>
      </c>
      <c r="E1125" s="252" t="s">
        <v>1</v>
      </c>
      <c r="F1125" s="253" t="s">
        <v>1196</v>
      </c>
      <c r="G1125" s="250"/>
      <c r="H1125" s="254">
        <v>61.200000000000003</v>
      </c>
      <c r="I1125" s="255"/>
      <c r="J1125" s="250"/>
      <c r="K1125" s="250"/>
      <c r="L1125" s="256"/>
      <c r="M1125" s="257"/>
      <c r="N1125" s="258"/>
      <c r="O1125" s="258"/>
      <c r="P1125" s="258"/>
      <c r="Q1125" s="258"/>
      <c r="R1125" s="258"/>
      <c r="S1125" s="258"/>
      <c r="T1125" s="259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0" t="s">
        <v>260</v>
      </c>
      <c r="AU1125" s="260" t="s">
        <v>93</v>
      </c>
      <c r="AV1125" s="13" t="s">
        <v>93</v>
      </c>
      <c r="AW1125" s="13" t="s">
        <v>40</v>
      </c>
      <c r="AX1125" s="13" t="s">
        <v>84</v>
      </c>
      <c r="AY1125" s="260" t="s">
        <v>251</v>
      </c>
    </row>
    <row r="1126" s="13" customFormat="1">
      <c r="A1126" s="13"/>
      <c r="B1126" s="249"/>
      <c r="C1126" s="250"/>
      <c r="D1126" s="251" t="s">
        <v>260</v>
      </c>
      <c r="E1126" s="252" t="s">
        <v>1</v>
      </c>
      <c r="F1126" s="253" t="s">
        <v>1197</v>
      </c>
      <c r="G1126" s="250"/>
      <c r="H1126" s="254">
        <v>61.200000000000003</v>
      </c>
      <c r="I1126" s="255"/>
      <c r="J1126" s="250"/>
      <c r="K1126" s="250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0" t="s">
        <v>260</v>
      </c>
      <c r="AU1126" s="260" t="s">
        <v>93</v>
      </c>
      <c r="AV1126" s="13" t="s">
        <v>93</v>
      </c>
      <c r="AW1126" s="13" t="s">
        <v>40</v>
      </c>
      <c r="AX1126" s="13" t="s">
        <v>84</v>
      </c>
      <c r="AY1126" s="260" t="s">
        <v>251</v>
      </c>
    </row>
    <row r="1127" s="13" customFormat="1">
      <c r="A1127" s="13"/>
      <c r="B1127" s="249"/>
      <c r="C1127" s="250"/>
      <c r="D1127" s="251" t="s">
        <v>260</v>
      </c>
      <c r="E1127" s="252" t="s">
        <v>1</v>
      </c>
      <c r="F1127" s="253" t="s">
        <v>1198</v>
      </c>
      <c r="G1127" s="250"/>
      <c r="H1127" s="254">
        <v>61.200000000000003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260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251</v>
      </c>
    </row>
    <row r="1128" s="13" customFormat="1">
      <c r="A1128" s="13"/>
      <c r="B1128" s="249"/>
      <c r="C1128" s="250"/>
      <c r="D1128" s="251" t="s">
        <v>260</v>
      </c>
      <c r="E1128" s="252" t="s">
        <v>1</v>
      </c>
      <c r="F1128" s="253" t="s">
        <v>1199</v>
      </c>
      <c r="G1128" s="250"/>
      <c r="H1128" s="254">
        <v>61.200000000000003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260</v>
      </c>
      <c r="AU1128" s="260" t="s">
        <v>93</v>
      </c>
      <c r="AV1128" s="13" t="s">
        <v>93</v>
      </c>
      <c r="AW1128" s="13" t="s">
        <v>40</v>
      </c>
      <c r="AX1128" s="13" t="s">
        <v>84</v>
      </c>
      <c r="AY1128" s="260" t="s">
        <v>251</v>
      </c>
    </row>
    <row r="1129" s="13" customFormat="1">
      <c r="A1129" s="13"/>
      <c r="B1129" s="249"/>
      <c r="C1129" s="250"/>
      <c r="D1129" s="251" t="s">
        <v>260</v>
      </c>
      <c r="E1129" s="252" t="s">
        <v>1</v>
      </c>
      <c r="F1129" s="253" t="s">
        <v>1200</v>
      </c>
      <c r="G1129" s="250"/>
      <c r="H1129" s="254">
        <v>61.200000000000003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260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251</v>
      </c>
    </row>
    <row r="1130" s="14" customFormat="1">
      <c r="A1130" s="14"/>
      <c r="B1130" s="261"/>
      <c r="C1130" s="262"/>
      <c r="D1130" s="251" t="s">
        <v>260</v>
      </c>
      <c r="E1130" s="263" t="s">
        <v>1</v>
      </c>
      <c r="F1130" s="264" t="s">
        <v>262</v>
      </c>
      <c r="G1130" s="262"/>
      <c r="H1130" s="265">
        <v>306</v>
      </c>
      <c r="I1130" s="266"/>
      <c r="J1130" s="262"/>
      <c r="K1130" s="262"/>
      <c r="L1130" s="267"/>
      <c r="M1130" s="268"/>
      <c r="N1130" s="269"/>
      <c r="O1130" s="269"/>
      <c r="P1130" s="269"/>
      <c r="Q1130" s="269"/>
      <c r="R1130" s="269"/>
      <c r="S1130" s="269"/>
      <c r="T1130" s="270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1" t="s">
        <v>260</v>
      </c>
      <c r="AU1130" s="271" t="s">
        <v>93</v>
      </c>
      <c r="AV1130" s="14" t="s">
        <v>257</v>
      </c>
      <c r="AW1130" s="14" t="s">
        <v>40</v>
      </c>
      <c r="AX1130" s="14" t="s">
        <v>91</v>
      </c>
      <c r="AY1130" s="271" t="s">
        <v>251</v>
      </c>
    </row>
    <row r="1131" s="2" customFormat="1" ht="16.5" customHeight="1">
      <c r="A1131" s="41"/>
      <c r="B1131" s="42"/>
      <c r="C1131" s="230" t="s">
        <v>766</v>
      </c>
      <c r="D1131" s="230" t="s">
        <v>253</v>
      </c>
      <c r="E1131" s="231" t="s">
        <v>1201</v>
      </c>
      <c r="F1131" s="232" t="s">
        <v>1202</v>
      </c>
      <c r="G1131" s="233" t="s">
        <v>571</v>
      </c>
      <c r="H1131" s="234">
        <v>62</v>
      </c>
      <c r="I1131" s="235"/>
      <c r="J1131" s="236">
        <f>ROUND(I1131*H1131,2)</f>
        <v>0</v>
      </c>
      <c r="K1131" s="237"/>
      <c r="L1131" s="47"/>
      <c r="M1131" s="238" t="s">
        <v>1</v>
      </c>
      <c r="N1131" s="239" t="s">
        <v>49</v>
      </c>
      <c r="O1131" s="94"/>
      <c r="P1131" s="240">
        <f>O1131*H1131</f>
        <v>0</v>
      </c>
      <c r="Q1131" s="240">
        <v>0.00018000000000000001</v>
      </c>
      <c r="R1131" s="240">
        <f>Q1131*H1131</f>
        <v>0.011160000000000002</v>
      </c>
      <c r="S1131" s="240">
        <v>0</v>
      </c>
      <c r="T1131" s="241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42" t="s">
        <v>257</v>
      </c>
      <c r="AT1131" s="242" t="s">
        <v>253</v>
      </c>
      <c r="AU1131" s="242" t="s">
        <v>93</v>
      </c>
      <c r="AY1131" s="19" t="s">
        <v>251</v>
      </c>
      <c r="BE1131" s="243">
        <f>IF(N1131="základní",J1131,0)</f>
        <v>0</v>
      </c>
      <c r="BF1131" s="243">
        <f>IF(N1131="snížená",J1131,0)</f>
        <v>0</v>
      </c>
      <c r="BG1131" s="243">
        <f>IF(N1131="zákl. přenesená",J1131,0)</f>
        <v>0</v>
      </c>
      <c r="BH1131" s="243">
        <f>IF(N1131="sníž. přenesená",J1131,0)</f>
        <v>0</v>
      </c>
      <c r="BI1131" s="243">
        <f>IF(N1131="nulová",J1131,0)</f>
        <v>0</v>
      </c>
      <c r="BJ1131" s="19" t="s">
        <v>91</v>
      </c>
      <c r="BK1131" s="243">
        <f>ROUND(I1131*H1131,2)</f>
        <v>0</v>
      </c>
      <c r="BL1131" s="19" t="s">
        <v>257</v>
      </c>
      <c r="BM1131" s="242" t="s">
        <v>1203</v>
      </c>
    </row>
    <row r="1132" s="2" customFormat="1">
      <c r="A1132" s="41"/>
      <c r="B1132" s="42"/>
      <c r="C1132" s="43"/>
      <c r="D1132" s="244" t="s">
        <v>258</v>
      </c>
      <c r="E1132" s="43"/>
      <c r="F1132" s="245" t="s">
        <v>1204</v>
      </c>
      <c r="G1132" s="43"/>
      <c r="H1132" s="43"/>
      <c r="I1132" s="246"/>
      <c r="J1132" s="43"/>
      <c r="K1132" s="43"/>
      <c r="L1132" s="47"/>
      <c r="M1132" s="247"/>
      <c r="N1132" s="248"/>
      <c r="O1132" s="94"/>
      <c r="P1132" s="94"/>
      <c r="Q1132" s="94"/>
      <c r="R1132" s="94"/>
      <c r="S1132" s="94"/>
      <c r="T1132" s="95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19" t="s">
        <v>258</v>
      </c>
      <c r="AU1132" s="19" t="s">
        <v>93</v>
      </c>
    </row>
    <row r="1133" s="15" customFormat="1">
      <c r="A1133" s="15"/>
      <c r="B1133" s="272"/>
      <c r="C1133" s="273"/>
      <c r="D1133" s="251" t="s">
        <v>260</v>
      </c>
      <c r="E1133" s="274" t="s">
        <v>1</v>
      </c>
      <c r="F1133" s="275" t="s">
        <v>1123</v>
      </c>
      <c r="G1133" s="273"/>
      <c r="H1133" s="274" t="s">
        <v>1</v>
      </c>
      <c r="I1133" s="276"/>
      <c r="J1133" s="273"/>
      <c r="K1133" s="273"/>
      <c r="L1133" s="277"/>
      <c r="M1133" s="278"/>
      <c r="N1133" s="279"/>
      <c r="O1133" s="279"/>
      <c r="P1133" s="279"/>
      <c r="Q1133" s="279"/>
      <c r="R1133" s="279"/>
      <c r="S1133" s="279"/>
      <c r="T1133" s="280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1" t="s">
        <v>260</v>
      </c>
      <c r="AU1133" s="281" t="s">
        <v>93</v>
      </c>
      <c r="AV1133" s="15" t="s">
        <v>91</v>
      </c>
      <c r="AW1133" s="15" t="s">
        <v>40</v>
      </c>
      <c r="AX1133" s="15" t="s">
        <v>84</v>
      </c>
      <c r="AY1133" s="281" t="s">
        <v>251</v>
      </c>
    </row>
    <row r="1134" s="13" customFormat="1">
      <c r="A1134" s="13"/>
      <c r="B1134" s="249"/>
      <c r="C1134" s="250"/>
      <c r="D1134" s="251" t="s">
        <v>260</v>
      </c>
      <c r="E1134" s="252" t="s">
        <v>1</v>
      </c>
      <c r="F1134" s="253" t="s">
        <v>1205</v>
      </c>
      <c r="G1134" s="250"/>
      <c r="H1134" s="254">
        <v>6</v>
      </c>
      <c r="I1134" s="255"/>
      <c r="J1134" s="250"/>
      <c r="K1134" s="250"/>
      <c r="L1134" s="256"/>
      <c r="M1134" s="257"/>
      <c r="N1134" s="258"/>
      <c r="O1134" s="258"/>
      <c r="P1134" s="258"/>
      <c r="Q1134" s="258"/>
      <c r="R1134" s="258"/>
      <c r="S1134" s="258"/>
      <c r="T1134" s="25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0" t="s">
        <v>260</v>
      </c>
      <c r="AU1134" s="260" t="s">
        <v>93</v>
      </c>
      <c r="AV1134" s="13" t="s">
        <v>93</v>
      </c>
      <c r="AW1134" s="13" t="s">
        <v>40</v>
      </c>
      <c r="AX1134" s="13" t="s">
        <v>84</v>
      </c>
      <c r="AY1134" s="260" t="s">
        <v>251</v>
      </c>
    </row>
    <row r="1135" s="13" customFormat="1">
      <c r="A1135" s="13"/>
      <c r="B1135" s="249"/>
      <c r="C1135" s="250"/>
      <c r="D1135" s="251" t="s">
        <v>260</v>
      </c>
      <c r="E1135" s="252" t="s">
        <v>1</v>
      </c>
      <c r="F1135" s="253" t="s">
        <v>1206</v>
      </c>
      <c r="G1135" s="250"/>
      <c r="H1135" s="254">
        <v>53</v>
      </c>
      <c r="I1135" s="255"/>
      <c r="J1135" s="250"/>
      <c r="K1135" s="250"/>
      <c r="L1135" s="256"/>
      <c r="M1135" s="257"/>
      <c r="N1135" s="258"/>
      <c r="O1135" s="258"/>
      <c r="P1135" s="258"/>
      <c r="Q1135" s="258"/>
      <c r="R1135" s="258"/>
      <c r="S1135" s="258"/>
      <c r="T1135" s="25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0" t="s">
        <v>260</v>
      </c>
      <c r="AU1135" s="260" t="s">
        <v>93</v>
      </c>
      <c r="AV1135" s="13" t="s">
        <v>93</v>
      </c>
      <c r="AW1135" s="13" t="s">
        <v>40</v>
      </c>
      <c r="AX1135" s="13" t="s">
        <v>84</v>
      </c>
      <c r="AY1135" s="260" t="s">
        <v>251</v>
      </c>
    </row>
    <row r="1136" s="13" customFormat="1">
      <c r="A1136" s="13"/>
      <c r="B1136" s="249"/>
      <c r="C1136" s="250"/>
      <c r="D1136" s="251" t="s">
        <v>260</v>
      </c>
      <c r="E1136" s="252" t="s">
        <v>1</v>
      </c>
      <c r="F1136" s="253" t="s">
        <v>1207</v>
      </c>
      <c r="G1136" s="250"/>
      <c r="H1136" s="254">
        <v>1</v>
      </c>
      <c r="I1136" s="255"/>
      <c r="J1136" s="250"/>
      <c r="K1136" s="250"/>
      <c r="L1136" s="256"/>
      <c r="M1136" s="257"/>
      <c r="N1136" s="258"/>
      <c r="O1136" s="258"/>
      <c r="P1136" s="258"/>
      <c r="Q1136" s="258"/>
      <c r="R1136" s="258"/>
      <c r="S1136" s="258"/>
      <c r="T1136" s="25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0" t="s">
        <v>260</v>
      </c>
      <c r="AU1136" s="260" t="s">
        <v>93</v>
      </c>
      <c r="AV1136" s="13" t="s">
        <v>93</v>
      </c>
      <c r="AW1136" s="13" t="s">
        <v>40</v>
      </c>
      <c r="AX1136" s="13" t="s">
        <v>84</v>
      </c>
      <c r="AY1136" s="260" t="s">
        <v>251</v>
      </c>
    </row>
    <row r="1137" s="13" customFormat="1">
      <c r="A1137" s="13"/>
      <c r="B1137" s="249"/>
      <c r="C1137" s="250"/>
      <c r="D1137" s="251" t="s">
        <v>260</v>
      </c>
      <c r="E1137" s="252" t="s">
        <v>1</v>
      </c>
      <c r="F1137" s="253" t="s">
        <v>1208</v>
      </c>
      <c r="G1137" s="250"/>
      <c r="H1137" s="254">
        <v>2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260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251</v>
      </c>
    </row>
    <row r="1138" s="14" customFormat="1">
      <c r="A1138" s="14"/>
      <c r="B1138" s="261"/>
      <c r="C1138" s="262"/>
      <c r="D1138" s="251" t="s">
        <v>260</v>
      </c>
      <c r="E1138" s="263" t="s">
        <v>1</v>
      </c>
      <c r="F1138" s="264" t="s">
        <v>262</v>
      </c>
      <c r="G1138" s="262"/>
      <c r="H1138" s="265">
        <v>62</v>
      </c>
      <c r="I1138" s="266"/>
      <c r="J1138" s="262"/>
      <c r="K1138" s="262"/>
      <c r="L1138" s="267"/>
      <c r="M1138" s="268"/>
      <c r="N1138" s="269"/>
      <c r="O1138" s="269"/>
      <c r="P1138" s="269"/>
      <c r="Q1138" s="269"/>
      <c r="R1138" s="269"/>
      <c r="S1138" s="269"/>
      <c r="T1138" s="27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71" t="s">
        <v>260</v>
      </c>
      <c r="AU1138" s="271" t="s">
        <v>93</v>
      </c>
      <c r="AV1138" s="14" t="s">
        <v>257</v>
      </c>
      <c r="AW1138" s="14" t="s">
        <v>40</v>
      </c>
      <c r="AX1138" s="14" t="s">
        <v>91</v>
      </c>
      <c r="AY1138" s="271" t="s">
        <v>251</v>
      </c>
    </row>
    <row r="1139" s="2" customFormat="1" ht="24.15" customHeight="1">
      <c r="A1139" s="41"/>
      <c r="B1139" s="42"/>
      <c r="C1139" s="294" t="s">
        <v>1209</v>
      </c>
      <c r="D1139" s="294" t="s">
        <v>338</v>
      </c>
      <c r="E1139" s="295" t="s">
        <v>1210</v>
      </c>
      <c r="F1139" s="296" t="s">
        <v>1211</v>
      </c>
      <c r="G1139" s="297" t="s">
        <v>571</v>
      </c>
      <c r="H1139" s="298">
        <v>6</v>
      </c>
      <c r="I1139" s="299"/>
      <c r="J1139" s="300">
        <f>ROUND(I1139*H1139,2)</f>
        <v>0</v>
      </c>
      <c r="K1139" s="301"/>
      <c r="L1139" s="302"/>
      <c r="M1139" s="303" t="s">
        <v>1</v>
      </c>
      <c r="N1139" s="304" t="s">
        <v>49</v>
      </c>
      <c r="O1139" s="94"/>
      <c r="P1139" s="240">
        <f>O1139*H1139</f>
        <v>0</v>
      </c>
      <c r="Q1139" s="240">
        <v>0.0060000000000000001</v>
      </c>
      <c r="R1139" s="240">
        <f>Q1139*H1139</f>
        <v>0.036000000000000004</v>
      </c>
      <c r="S1139" s="240">
        <v>0</v>
      </c>
      <c r="T1139" s="241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42" t="s">
        <v>281</v>
      </c>
      <c r="AT1139" s="242" t="s">
        <v>338</v>
      </c>
      <c r="AU1139" s="242" t="s">
        <v>93</v>
      </c>
      <c r="AY1139" s="19" t="s">
        <v>251</v>
      </c>
      <c r="BE1139" s="243">
        <f>IF(N1139="základní",J1139,0)</f>
        <v>0</v>
      </c>
      <c r="BF1139" s="243">
        <f>IF(N1139="snížená",J1139,0)</f>
        <v>0</v>
      </c>
      <c r="BG1139" s="243">
        <f>IF(N1139="zákl. přenesená",J1139,0)</f>
        <v>0</v>
      </c>
      <c r="BH1139" s="243">
        <f>IF(N1139="sníž. přenesená",J1139,0)</f>
        <v>0</v>
      </c>
      <c r="BI1139" s="243">
        <f>IF(N1139="nulová",J1139,0)</f>
        <v>0</v>
      </c>
      <c r="BJ1139" s="19" t="s">
        <v>91</v>
      </c>
      <c r="BK1139" s="243">
        <f>ROUND(I1139*H1139,2)</f>
        <v>0</v>
      </c>
      <c r="BL1139" s="19" t="s">
        <v>257</v>
      </c>
      <c r="BM1139" s="242" t="s">
        <v>1212</v>
      </c>
    </row>
    <row r="1140" s="15" customFormat="1">
      <c r="A1140" s="15"/>
      <c r="B1140" s="272"/>
      <c r="C1140" s="273"/>
      <c r="D1140" s="251" t="s">
        <v>260</v>
      </c>
      <c r="E1140" s="274" t="s">
        <v>1</v>
      </c>
      <c r="F1140" s="275" t="s">
        <v>1123</v>
      </c>
      <c r="G1140" s="273"/>
      <c r="H1140" s="274" t="s">
        <v>1</v>
      </c>
      <c r="I1140" s="276"/>
      <c r="J1140" s="273"/>
      <c r="K1140" s="273"/>
      <c r="L1140" s="277"/>
      <c r="M1140" s="278"/>
      <c r="N1140" s="279"/>
      <c r="O1140" s="279"/>
      <c r="P1140" s="279"/>
      <c r="Q1140" s="279"/>
      <c r="R1140" s="279"/>
      <c r="S1140" s="279"/>
      <c r="T1140" s="280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81" t="s">
        <v>260</v>
      </c>
      <c r="AU1140" s="281" t="s">
        <v>93</v>
      </c>
      <c r="AV1140" s="15" t="s">
        <v>91</v>
      </c>
      <c r="AW1140" s="15" t="s">
        <v>40</v>
      </c>
      <c r="AX1140" s="15" t="s">
        <v>84</v>
      </c>
      <c r="AY1140" s="281" t="s">
        <v>251</v>
      </c>
    </row>
    <row r="1141" s="13" customFormat="1">
      <c r="A1141" s="13"/>
      <c r="B1141" s="249"/>
      <c r="C1141" s="250"/>
      <c r="D1141" s="251" t="s">
        <v>260</v>
      </c>
      <c r="E1141" s="252" t="s">
        <v>1</v>
      </c>
      <c r="F1141" s="253" t="s">
        <v>1213</v>
      </c>
      <c r="G1141" s="250"/>
      <c r="H1141" s="254">
        <v>6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260</v>
      </c>
      <c r="AU1141" s="260" t="s">
        <v>93</v>
      </c>
      <c r="AV1141" s="13" t="s">
        <v>93</v>
      </c>
      <c r="AW1141" s="13" t="s">
        <v>40</v>
      </c>
      <c r="AX1141" s="13" t="s">
        <v>91</v>
      </c>
      <c r="AY1141" s="260" t="s">
        <v>251</v>
      </c>
    </row>
    <row r="1142" s="2" customFormat="1" ht="24.15" customHeight="1">
      <c r="A1142" s="41"/>
      <c r="B1142" s="42"/>
      <c r="C1142" s="294" t="s">
        <v>1214</v>
      </c>
      <c r="D1142" s="294" t="s">
        <v>338</v>
      </c>
      <c r="E1142" s="295" t="s">
        <v>1215</v>
      </c>
      <c r="F1142" s="296" t="s">
        <v>1216</v>
      </c>
      <c r="G1142" s="297" t="s">
        <v>571</v>
      </c>
      <c r="H1142" s="298">
        <v>53</v>
      </c>
      <c r="I1142" s="299"/>
      <c r="J1142" s="300">
        <f>ROUND(I1142*H1142,2)</f>
        <v>0</v>
      </c>
      <c r="K1142" s="301"/>
      <c r="L1142" s="302"/>
      <c r="M1142" s="303" t="s">
        <v>1</v>
      </c>
      <c r="N1142" s="304" t="s">
        <v>49</v>
      </c>
      <c r="O1142" s="94"/>
      <c r="P1142" s="240">
        <f>O1142*H1142</f>
        <v>0</v>
      </c>
      <c r="Q1142" s="240">
        <v>0.0060000000000000001</v>
      </c>
      <c r="R1142" s="240">
        <f>Q1142*H1142</f>
        <v>0.318</v>
      </c>
      <c r="S1142" s="240">
        <v>0</v>
      </c>
      <c r="T1142" s="241">
        <f>S1142*H1142</f>
        <v>0</v>
      </c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R1142" s="242" t="s">
        <v>281</v>
      </c>
      <c r="AT1142" s="242" t="s">
        <v>338</v>
      </c>
      <c r="AU1142" s="242" t="s">
        <v>93</v>
      </c>
      <c r="AY1142" s="19" t="s">
        <v>251</v>
      </c>
      <c r="BE1142" s="243">
        <f>IF(N1142="základní",J1142,0)</f>
        <v>0</v>
      </c>
      <c r="BF1142" s="243">
        <f>IF(N1142="snížená",J1142,0)</f>
        <v>0</v>
      </c>
      <c r="BG1142" s="243">
        <f>IF(N1142="zákl. přenesená",J1142,0)</f>
        <v>0</v>
      </c>
      <c r="BH1142" s="243">
        <f>IF(N1142="sníž. přenesená",J1142,0)</f>
        <v>0</v>
      </c>
      <c r="BI1142" s="243">
        <f>IF(N1142="nulová",J1142,0)</f>
        <v>0</v>
      </c>
      <c r="BJ1142" s="19" t="s">
        <v>91</v>
      </c>
      <c r="BK1142" s="243">
        <f>ROUND(I1142*H1142,2)</f>
        <v>0</v>
      </c>
      <c r="BL1142" s="19" t="s">
        <v>257</v>
      </c>
      <c r="BM1142" s="242" t="s">
        <v>1217</v>
      </c>
    </row>
    <row r="1143" s="15" customFormat="1">
      <c r="A1143" s="15"/>
      <c r="B1143" s="272"/>
      <c r="C1143" s="273"/>
      <c r="D1143" s="251" t="s">
        <v>260</v>
      </c>
      <c r="E1143" s="274" t="s">
        <v>1</v>
      </c>
      <c r="F1143" s="275" t="s">
        <v>1123</v>
      </c>
      <c r="G1143" s="273"/>
      <c r="H1143" s="274" t="s">
        <v>1</v>
      </c>
      <c r="I1143" s="276"/>
      <c r="J1143" s="273"/>
      <c r="K1143" s="273"/>
      <c r="L1143" s="277"/>
      <c r="M1143" s="278"/>
      <c r="N1143" s="279"/>
      <c r="O1143" s="279"/>
      <c r="P1143" s="279"/>
      <c r="Q1143" s="279"/>
      <c r="R1143" s="279"/>
      <c r="S1143" s="279"/>
      <c r="T1143" s="280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1" t="s">
        <v>260</v>
      </c>
      <c r="AU1143" s="281" t="s">
        <v>93</v>
      </c>
      <c r="AV1143" s="15" t="s">
        <v>91</v>
      </c>
      <c r="AW1143" s="15" t="s">
        <v>40</v>
      </c>
      <c r="AX1143" s="15" t="s">
        <v>84</v>
      </c>
      <c r="AY1143" s="281" t="s">
        <v>251</v>
      </c>
    </row>
    <row r="1144" s="13" customFormat="1">
      <c r="A1144" s="13"/>
      <c r="B1144" s="249"/>
      <c r="C1144" s="250"/>
      <c r="D1144" s="251" t="s">
        <v>260</v>
      </c>
      <c r="E1144" s="252" t="s">
        <v>1</v>
      </c>
      <c r="F1144" s="253" t="s">
        <v>1218</v>
      </c>
      <c r="G1144" s="250"/>
      <c r="H1144" s="254">
        <v>53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260</v>
      </c>
      <c r="AU1144" s="260" t="s">
        <v>93</v>
      </c>
      <c r="AV1144" s="13" t="s">
        <v>93</v>
      </c>
      <c r="AW1144" s="13" t="s">
        <v>40</v>
      </c>
      <c r="AX1144" s="13" t="s">
        <v>91</v>
      </c>
      <c r="AY1144" s="260" t="s">
        <v>251</v>
      </c>
    </row>
    <row r="1145" s="2" customFormat="1" ht="37.8" customHeight="1">
      <c r="A1145" s="41"/>
      <c r="B1145" s="42"/>
      <c r="C1145" s="294" t="s">
        <v>1219</v>
      </c>
      <c r="D1145" s="294" t="s">
        <v>338</v>
      </c>
      <c r="E1145" s="295" t="s">
        <v>1220</v>
      </c>
      <c r="F1145" s="296" t="s">
        <v>1221</v>
      </c>
      <c r="G1145" s="297" t="s">
        <v>571</v>
      </c>
      <c r="H1145" s="298">
        <v>1</v>
      </c>
      <c r="I1145" s="299"/>
      <c r="J1145" s="300">
        <f>ROUND(I1145*H1145,2)</f>
        <v>0</v>
      </c>
      <c r="K1145" s="301"/>
      <c r="L1145" s="302"/>
      <c r="M1145" s="303" t="s">
        <v>1</v>
      </c>
      <c r="N1145" s="304" t="s">
        <v>49</v>
      </c>
      <c r="O1145" s="94"/>
      <c r="P1145" s="240">
        <f>O1145*H1145</f>
        <v>0</v>
      </c>
      <c r="Q1145" s="240">
        <v>0.0060000000000000001</v>
      </c>
      <c r="R1145" s="240">
        <f>Q1145*H1145</f>
        <v>0.0060000000000000001</v>
      </c>
      <c r="S1145" s="240">
        <v>0</v>
      </c>
      <c r="T1145" s="241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42" t="s">
        <v>281</v>
      </c>
      <c r="AT1145" s="242" t="s">
        <v>338</v>
      </c>
      <c r="AU1145" s="242" t="s">
        <v>93</v>
      </c>
      <c r="AY1145" s="19" t="s">
        <v>251</v>
      </c>
      <c r="BE1145" s="243">
        <f>IF(N1145="základní",J1145,0)</f>
        <v>0</v>
      </c>
      <c r="BF1145" s="243">
        <f>IF(N1145="snížená",J1145,0)</f>
        <v>0</v>
      </c>
      <c r="BG1145" s="243">
        <f>IF(N1145="zákl. přenesená",J1145,0)</f>
        <v>0</v>
      </c>
      <c r="BH1145" s="243">
        <f>IF(N1145="sníž. přenesená",J1145,0)</f>
        <v>0</v>
      </c>
      <c r="BI1145" s="243">
        <f>IF(N1145="nulová",J1145,0)</f>
        <v>0</v>
      </c>
      <c r="BJ1145" s="19" t="s">
        <v>91</v>
      </c>
      <c r="BK1145" s="243">
        <f>ROUND(I1145*H1145,2)</f>
        <v>0</v>
      </c>
      <c r="BL1145" s="19" t="s">
        <v>257</v>
      </c>
      <c r="BM1145" s="242" t="s">
        <v>1222</v>
      </c>
    </row>
    <row r="1146" s="15" customFormat="1">
      <c r="A1146" s="15"/>
      <c r="B1146" s="272"/>
      <c r="C1146" s="273"/>
      <c r="D1146" s="251" t="s">
        <v>260</v>
      </c>
      <c r="E1146" s="274" t="s">
        <v>1</v>
      </c>
      <c r="F1146" s="275" t="s">
        <v>1123</v>
      </c>
      <c r="G1146" s="273"/>
      <c r="H1146" s="274" t="s">
        <v>1</v>
      </c>
      <c r="I1146" s="276"/>
      <c r="J1146" s="273"/>
      <c r="K1146" s="273"/>
      <c r="L1146" s="277"/>
      <c r="M1146" s="278"/>
      <c r="N1146" s="279"/>
      <c r="O1146" s="279"/>
      <c r="P1146" s="279"/>
      <c r="Q1146" s="279"/>
      <c r="R1146" s="279"/>
      <c r="S1146" s="279"/>
      <c r="T1146" s="280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1" t="s">
        <v>260</v>
      </c>
      <c r="AU1146" s="281" t="s">
        <v>93</v>
      </c>
      <c r="AV1146" s="15" t="s">
        <v>91</v>
      </c>
      <c r="AW1146" s="15" t="s">
        <v>40</v>
      </c>
      <c r="AX1146" s="15" t="s">
        <v>84</v>
      </c>
      <c r="AY1146" s="281" t="s">
        <v>251</v>
      </c>
    </row>
    <row r="1147" s="13" customFormat="1">
      <c r="A1147" s="13"/>
      <c r="B1147" s="249"/>
      <c r="C1147" s="250"/>
      <c r="D1147" s="251" t="s">
        <v>260</v>
      </c>
      <c r="E1147" s="252" t="s">
        <v>1</v>
      </c>
      <c r="F1147" s="253" t="s">
        <v>1223</v>
      </c>
      <c r="G1147" s="250"/>
      <c r="H1147" s="254">
        <v>1</v>
      </c>
      <c r="I1147" s="255"/>
      <c r="J1147" s="250"/>
      <c r="K1147" s="250"/>
      <c r="L1147" s="256"/>
      <c r="M1147" s="257"/>
      <c r="N1147" s="258"/>
      <c r="O1147" s="258"/>
      <c r="P1147" s="258"/>
      <c r="Q1147" s="258"/>
      <c r="R1147" s="258"/>
      <c r="S1147" s="258"/>
      <c r="T1147" s="25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0" t="s">
        <v>260</v>
      </c>
      <c r="AU1147" s="260" t="s">
        <v>93</v>
      </c>
      <c r="AV1147" s="13" t="s">
        <v>93</v>
      </c>
      <c r="AW1147" s="13" t="s">
        <v>40</v>
      </c>
      <c r="AX1147" s="13" t="s">
        <v>91</v>
      </c>
      <c r="AY1147" s="260" t="s">
        <v>251</v>
      </c>
    </row>
    <row r="1148" s="2" customFormat="1" ht="24.15" customHeight="1">
      <c r="A1148" s="41"/>
      <c r="B1148" s="42"/>
      <c r="C1148" s="294" t="s">
        <v>1224</v>
      </c>
      <c r="D1148" s="294" t="s">
        <v>338</v>
      </c>
      <c r="E1148" s="295" t="s">
        <v>1225</v>
      </c>
      <c r="F1148" s="296" t="s">
        <v>1226</v>
      </c>
      <c r="G1148" s="297" t="s">
        <v>571</v>
      </c>
      <c r="H1148" s="298">
        <v>2</v>
      </c>
      <c r="I1148" s="299"/>
      <c r="J1148" s="300">
        <f>ROUND(I1148*H1148,2)</f>
        <v>0</v>
      </c>
      <c r="K1148" s="301"/>
      <c r="L1148" s="302"/>
      <c r="M1148" s="303" t="s">
        <v>1</v>
      </c>
      <c r="N1148" s="304" t="s">
        <v>49</v>
      </c>
      <c r="O1148" s="94"/>
      <c r="P1148" s="240">
        <f>O1148*H1148</f>
        <v>0</v>
      </c>
      <c r="Q1148" s="240">
        <v>0.0060000000000000001</v>
      </c>
      <c r="R1148" s="240">
        <f>Q1148*H1148</f>
        <v>0.012</v>
      </c>
      <c r="S1148" s="240">
        <v>0</v>
      </c>
      <c r="T1148" s="241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42" t="s">
        <v>281</v>
      </c>
      <c r="AT1148" s="242" t="s">
        <v>338</v>
      </c>
      <c r="AU1148" s="242" t="s">
        <v>93</v>
      </c>
      <c r="AY1148" s="19" t="s">
        <v>251</v>
      </c>
      <c r="BE1148" s="243">
        <f>IF(N1148="základní",J1148,0)</f>
        <v>0</v>
      </c>
      <c r="BF1148" s="243">
        <f>IF(N1148="snížená",J1148,0)</f>
        <v>0</v>
      </c>
      <c r="BG1148" s="243">
        <f>IF(N1148="zákl. přenesená",J1148,0)</f>
        <v>0</v>
      </c>
      <c r="BH1148" s="243">
        <f>IF(N1148="sníž. přenesená",J1148,0)</f>
        <v>0</v>
      </c>
      <c r="BI1148" s="243">
        <f>IF(N1148="nulová",J1148,0)</f>
        <v>0</v>
      </c>
      <c r="BJ1148" s="19" t="s">
        <v>91</v>
      </c>
      <c r="BK1148" s="243">
        <f>ROUND(I1148*H1148,2)</f>
        <v>0</v>
      </c>
      <c r="BL1148" s="19" t="s">
        <v>257</v>
      </c>
      <c r="BM1148" s="242" t="s">
        <v>1227</v>
      </c>
    </row>
    <row r="1149" s="15" customFormat="1">
      <c r="A1149" s="15"/>
      <c r="B1149" s="272"/>
      <c r="C1149" s="273"/>
      <c r="D1149" s="251" t="s">
        <v>260</v>
      </c>
      <c r="E1149" s="274" t="s">
        <v>1</v>
      </c>
      <c r="F1149" s="275" t="s">
        <v>1123</v>
      </c>
      <c r="G1149" s="273"/>
      <c r="H1149" s="274" t="s">
        <v>1</v>
      </c>
      <c r="I1149" s="276"/>
      <c r="J1149" s="273"/>
      <c r="K1149" s="273"/>
      <c r="L1149" s="277"/>
      <c r="M1149" s="278"/>
      <c r="N1149" s="279"/>
      <c r="O1149" s="279"/>
      <c r="P1149" s="279"/>
      <c r="Q1149" s="279"/>
      <c r="R1149" s="279"/>
      <c r="S1149" s="279"/>
      <c r="T1149" s="280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1" t="s">
        <v>260</v>
      </c>
      <c r="AU1149" s="281" t="s">
        <v>93</v>
      </c>
      <c r="AV1149" s="15" t="s">
        <v>91</v>
      </c>
      <c r="AW1149" s="15" t="s">
        <v>40</v>
      </c>
      <c r="AX1149" s="15" t="s">
        <v>84</v>
      </c>
      <c r="AY1149" s="281" t="s">
        <v>251</v>
      </c>
    </row>
    <row r="1150" s="13" customFormat="1">
      <c r="A1150" s="13"/>
      <c r="B1150" s="249"/>
      <c r="C1150" s="250"/>
      <c r="D1150" s="251" t="s">
        <v>260</v>
      </c>
      <c r="E1150" s="252" t="s">
        <v>1</v>
      </c>
      <c r="F1150" s="253" t="s">
        <v>1228</v>
      </c>
      <c r="G1150" s="250"/>
      <c r="H1150" s="254">
        <v>2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260</v>
      </c>
      <c r="AU1150" s="260" t="s">
        <v>93</v>
      </c>
      <c r="AV1150" s="13" t="s">
        <v>93</v>
      </c>
      <c r="AW1150" s="13" t="s">
        <v>40</v>
      </c>
      <c r="AX1150" s="13" t="s">
        <v>91</v>
      </c>
      <c r="AY1150" s="260" t="s">
        <v>251</v>
      </c>
    </row>
    <row r="1151" s="2" customFormat="1" ht="37.8" customHeight="1">
      <c r="A1151" s="41"/>
      <c r="B1151" s="42"/>
      <c r="C1151" s="230" t="s">
        <v>1229</v>
      </c>
      <c r="D1151" s="230" t="s">
        <v>253</v>
      </c>
      <c r="E1151" s="231" t="s">
        <v>1230</v>
      </c>
      <c r="F1151" s="232" t="s">
        <v>1231</v>
      </c>
      <c r="G1151" s="233" t="s">
        <v>1163</v>
      </c>
      <c r="H1151" s="234">
        <v>1</v>
      </c>
      <c r="I1151" s="235"/>
      <c r="J1151" s="236">
        <f>ROUND(I1151*H1151,2)</f>
        <v>0</v>
      </c>
      <c r="K1151" s="237"/>
      <c r="L1151" s="47"/>
      <c r="M1151" s="238" t="s">
        <v>1</v>
      </c>
      <c r="N1151" s="239" t="s">
        <v>49</v>
      </c>
      <c r="O1151" s="94"/>
      <c r="P1151" s="240">
        <f>O1151*H1151</f>
        <v>0</v>
      </c>
      <c r="Q1151" s="240">
        <v>0</v>
      </c>
      <c r="R1151" s="240">
        <f>Q1151*H1151</f>
        <v>0</v>
      </c>
      <c r="S1151" s="240">
        <v>0</v>
      </c>
      <c r="T1151" s="241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42" t="s">
        <v>257</v>
      </c>
      <c r="AT1151" s="242" t="s">
        <v>253</v>
      </c>
      <c r="AU1151" s="242" t="s">
        <v>93</v>
      </c>
      <c r="AY1151" s="19" t="s">
        <v>251</v>
      </c>
      <c r="BE1151" s="243">
        <f>IF(N1151="základní",J1151,0)</f>
        <v>0</v>
      </c>
      <c r="BF1151" s="243">
        <f>IF(N1151="snížená",J1151,0)</f>
        <v>0</v>
      </c>
      <c r="BG1151" s="243">
        <f>IF(N1151="zákl. přenesená",J1151,0)</f>
        <v>0</v>
      </c>
      <c r="BH1151" s="243">
        <f>IF(N1151="sníž. přenesená",J1151,0)</f>
        <v>0</v>
      </c>
      <c r="BI1151" s="243">
        <f>IF(N1151="nulová",J1151,0)</f>
        <v>0</v>
      </c>
      <c r="BJ1151" s="19" t="s">
        <v>91</v>
      </c>
      <c r="BK1151" s="243">
        <f>ROUND(I1151*H1151,2)</f>
        <v>0</v>
      </c>
      <c r="BL1151" s="19" t="s">
        <v>257</v>
      </c>
      <c r="BM1151" s="242" t="s">
        <v>1232</v>
      </c>
    </row>
    <row r="1152" s="2" customFormat="1">
      <c r="A1152" s="41"/>
      <c r="B1152" s="42"/>
      <c r="C1152" s="43"/>
      <c r="D1152" s="251" t="s">
        <v>289</v>
      </c>
      <c r="E1152" s="43"/>
      <c r="F1152" s="282" t="s">
        <v>1233</v>
      </c>
      <c r="G1152" s="43"/>
      <c r="H1152" s="43"/>
      <c r="I1152" s="246"/>
      <c r="J1152" s="43"/>
      <c r="K1152" s="43"/>
      <c r="L1152" s="47"/>
      <c r="M1152" s="247"/>
      <c r="N1152" s="248"/>
      <c r="O1152" s="94"/>
      <c r="P1152" s="94"/>
      <c r="Q1152" s="94"/>
      <c r="R1152" s="94"/>
      <c r="S1152" s="94"/>
      <c r="T1152" s="95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19" t="s">
        <v>289</v>
      </c>
      <c r="AU1152" s="19" t="s">
        <v>93</v>
      </c>
    </row>
    <row r="1153" s="15" customFormat="1">
      <c r="A1153" s="15"/>
      <c r="B1153" s="272"/>
      <c r="C1153" s="273"/>
      <c r="D1153" s="251" t="s">
        <v>260</v>
      </c>
      <c r="E1153" s="274" t="s">
        <v>1</v>
      </c>
      <c r="F1153" s="275" t="s">
        <v>1123</v>
      </c>
      <c r="G1153" s="273"/>
      <c r="H1153" s="274" t="s">
        <v>1</v>
      </c>
      <c r="I1153" s="276"/>
      <c r="J1153" s="273"/>
      <c r="K1153" s="273"/>
      <c r="L1153" s="277"/>
      <c r="M1153" s="278"/>
      <c r="N1153" s="279"/>
      <c r="O1153" s="279"/>
      <c r="P1153" s="279"/>
      <c r="Q1153" s="279"/>
      <c r="R1153" s="279"/>
      <c r="S1153" s="279"/>
      <c r="T1153" s="280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81" t="s">
        <v>260</v>
      </c>
      <c r="AU1153" s="281" t="s">
        <v>93</v>
      </c>
      <c r="AV1153" s="15" t="s">
        <v>91</v>
      </c>
      <c r="AW1153" s="15" t="s">
        <v>40</v>
      </c>
      <c r="AX1153" s="15" t="s">
        <v>84</v>
      </c>
      <c r="AY1153" s="281" t="s">
        <v>251</v>
      </c>
    </row>
    <row r="1154" s="13" customFormat="1">
      <c r="A1154" s="13"/>
      <c r="B1154" s="249"/>
      <c r="C1154" s="250"/>
      <c r="D1154" s="251" t="s">
        <v>260</v>
      </c>
      <c r="E1154" s="252" t="s">
        <v>1</v>
      </c>
      <c r="F1154" s="253" t="s">
        <v>1234</v>
      </c>
      <c r="G1154" s="250"/>
      <c r="H1154" s="254">
        <v>1</v>
      </c>
      <c r="I1154" s="255"/>
      <c r="J1154" s="250"/>
      <c r="K1154" s="250"/>
      <c r="L1154" s="256"/>
      <c r="M1154" s="257"/>
      <c r="N1154" s="258"/>
      <c r="O1154" s="258"/>
      <c r="P1154" s="258"/>
      <c r="Q1154" s="258"/>
      <c r="R1154" s="258"/>
      <c r="S1154" s="258"/>
      <c r="T1154" s="259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60" t="s">
        <v>260</v>
      </c>
      <c r="AU1154" s="260" t="s">
        <v>93</v>
      </c>
      <c r="AV1154" s="13" t="s">
        <v>93</v>
      </c>
      <c r="AW1154" s="13" t="s">
        <v>40</v>
      </c>
      <c r="AX1154" s="13" t="s">
        <v>91</v>
      </c>
      <c r="AY1154" s="260" t="s">
        <v>251</v>
      </c>
    </row>
    <row r="1155" s="2" customFormat="1" ht="16.5" customHeight="1">
      <c r="A1155" s="41"/>
      <c r="B1155" s="42"/>
      <c r="C1155" s="230" t="s">
        <v>1235</v>
      </c>
      <c r="D1155" s="230" t="s">
        <v>253</v>
      </c>
      <c r="E1155" s="231" t="s">
        <v>1236</v>
      </c>
      <c r="F1155" s="232" t="s">
        <v>1237</v>
      </c>
      <c r="G1155" s="233" t="s">
        <v>1163</v>
      </c>
      <c r="H1155" s="234">
        <v>1</v>
      </c>
      <c r="I1155" s="235"/>
      <c r="J1155" s="236">
        <f>ROUND(I1155*H1155,2)</f>
        <v>0</v>
      </c>
      <c r="K1155" s="237"/>
      <c r="L1155" s="47"/>
      <c r="M1155" s="238" t="s">
        <v>1</v>
      </c>
      <c r="N1155" s="239" t="s">
        <v>49</v>
      </c>
      <c r="O1155" s="94"/>
      <c r="P1155" s="240">
        <f>O1155*H1155</f>
        <v>0</v>
      </c>
      <c r="Q1155" s="240">
        <v>0</v>
      </c>
      <c r="R1155" s="240">
        <f>Q1155*H1155</f>
        <v>0</v>
      </c>
      <c r="S1155" s="240">
        <v>0</v>
      </c>
      <c r="T1155" s="241">
        <f>S1155*H1155</f>
        <v>0</v>
      </c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R1155" s="242" t="s">
        <v>257</v>
      </c>
      <c r="AT1155" s="242" t="s">
        <v>253</v>
      </c>
      <c r="AU1155" s="242" t="s">
        <v>93</v>
      </c>
      <c r="AY1155" s="19" t="s">
        <v>251</v>
      </c>
      <c r="BE1155" s="243">
        <f>IF(N1155="základní",J1155,0)</f>
        <v>0</v>
      </c>
      <c r="BF1155" s="243">
        <f>IF(N1155="snížená",J1155,0)</f>
        <v>0</v>
      </c>
      <c r="BG1155" s="243">
        <f>IF(N1155="zákl. přenesená",J1155,0)</f>
        <v>0</v>
      </c>
      <c r="BH1155" s="243">
        <f>IF(N1155="sníž. přenesená",J1155,0)</f>
        <v>0</v>
      </c>
      <c r="BI1155" s="243">
        <f>IF(N1155="nulová",J1155,0)</f>
        <v>0</v>
      </c>
      <c r="BJ1155" s="19" t="s">
        <v>91</v>
      </c>
      <c r="BK1155" s="243">
        <f>ROUND(I1155*H1155,2)</f>
        <v>0</v>
      </c>
      <c r="BL1155" s="19" t="s">
        <v>257</v>
      </c>
      <c r="BM1155" s="242" t="s">
        <v>1238</v>
      </c>
    </row>
    <row r="1156" s="2" customFormat="1">
      <c r="A1156" s="41"/>
      <c r="B1156" s="42"/>
      <c r="C1156" s="43"/>
      <c r="D1156" s="251" t="s">
        <v>289</v>
      </c>
      <c r="E1156" s="43"/>
      <c r="F1156" s="282" t="s">
        <v>1239</v>
      </c>
      <c r="G1156" s="43"/>
      <c r="H1156" s="43"/>
      <c r="I1156" s="246"/>
      <c r="J1156" s="43"/>
      <c r="K1156" s="43"/>
      <c r="L1156" s="47"/>
      <c r="M1156" s="247"/>
      <c r="N1156" s="248"/>
      <c r="O1156" s="94"/>
      <c r="P1156" s="94"/>
      <c r="Q1156" s="94"/>
      <c r="R1156" s="94"/>
      <c r="S1156" s="94"/>
      <c r="T1156" s="95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T1156" s="19" t="s">
        <v>289</v>
      </c>
      <c r="AU1156" s="19" t="s">
        <v>93</v>
      </c>
    </row>
    <row r="1157" s="15" customFormat="1">
      <c r="A1157" s="15"/>
      <c r="B1157" s="272"/>
      <c r="C1157" s="273"/>
      <c r="D1157" s="251" t="s">
        <v>260</v>
      </c>
      <c r="E1157" s="274" t="s">
        <v>1</v>
      </c>
      <c r="F1157" s="275" t="s">
        <v>1123</v>
      </c>
      <c r="G1157" s="273"/>
      <c r="H1157" s="274" t="s">
        <v>1</v>
      </c>
      <c r="I1157" s="276"/>
      <c r="J1157" s="273"/>
      <c r="K1157" s="273"/>
      <c r="L1157" s="277"/>
      <c r="M1157" s="278"/>
      <c r="N1157" s="279"/>
      <c r="O1157" s="279"/>
      <c r="P1157" s="279"/>
      <c r="Q1157" s="279"/>
      <c r="R1157" s="279"/>
      <c r="S1157" s="279"/>
      <c r="T1157" s="280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1" t="s">
        <v>260</v>
      </c>
      <c r="AU1157" s="281" t="s">
        <v>93</v>
      </c>
      <c r="AV1157" s="15" t="s">
        <v>91</v>
      </c>
      <c r="AW1157" s="15" t="s">
        <v>40</v>
      </c>
      <c r="AX1157" s="15" t="s">
        <v>84</v>
      </c>
      <c r="AY1157" s="281" t="s">
        <v>251</v>
      </c>
    </row>
    <row r="1158" s="13" customFormat="1">
      <c r="A1158" s="13"/>
      <c r="B1158" s="249"/>
      <c r="C1158" s="250"/>
      <c r="D1158" s="251" t="s">
        <v>260</v>
      </c>
      <c r="E1158" s="252" t="s">
        <v>1</v>
      </c>
      <c r="F1158" s="253" t="s">
        <v>1240</v>
      </c>
      <c r="G1158" s="250"/>
      <c r="H1158" s="254">
        <v>1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260</v>
      </c>
      <c r="AU1158" s="260" t="s">
        <v>93</v>
      </c>
      <c r="AV1158" s="13" t="s">
        <v>93</v>
      </c>
      <c r="AW1158" s="13" t="s">
        <v>40</v>
      </c>
      <c r="AX1158" s="13" t="s">
        <v>91</v>
      </c>
      <c r="AY1158" s="260" t="s">
        <v>251</v>
      </c>
    </row>
    <row r="1159" s="2" customFormat="1" ht="16.5" customHeight="1">
      <c r="A1159" s="41"/>
      <c r="B1159" s="42"/>
      <c r="C1159" s="230" t="s">
        <v>788</v>
      </c>
      <c r="D1159" s="230" t="s">
        <v>253</v>
      </c>
      <c r="E1159" s="231" t="s">
        <v>1241</v>
      </c>
      <c r="F1159" s="232" t="s">
        <v>1242</v>
      </c>
      <c r="G1159" s="233" t="s">
        <v>1163</v>
      </c>
      <c r="H1159" s="234">
        <v>1</v>
      </c>
      <c r="I1159" s="235"/>
      <c r="J1159" s="236">
        <f>ROUND(I1159*H1159,2)</f>
        <v>0</v>
      </c>
      <c r="K1159" s="237"/>
      <c r="L1159" s="47"/>
      <c r="M1159" s="238" t="s">
        <v>1</v>
      </c>
      <c r="N1159" s="239" t="s">
        <v>49</v>
      </c>
      <c r="O1159" s="94"/>
      <c r="P1159" s="240">
        <f>O1159*H1159</f>
        <v>0</v>
      </c>
      <c r="Q1159" s="240">
        <v>0</v>
      </c>
      <c r="R1159" s="240">
        <f>Q1159*H1159</f>
        <v>0</v>
      </c>
      <c r="S1159" s="240">
        <v>0</v>
      </c>
      <c r="T1159" s="241">
        <f>S1159*H1159</f>
        <v>0</v>
      </c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R1159" s="242" t="s">
        <v>257</v>
      </c>
      <c r="AT1159" s="242" t="s">
        <v>253</v>
      </c>
      <c r="AU1159" s="242" t="s">
        <v>93</v>
      </c>
      <c r="AY1159" s="19" t="s">
        <v>251</v>
      </c>
      <c r="BE1159" s="243">
        <f>IF(N1159="základní",J1159,0)</f>
        <v>0</v>
      </c>
      <c r="BF1159" s="243">
        <f>IF(N1159="snížená",J1159,0)</f>
        <v>0</v>
      </c>
      <c r="BG1159" s="243">
        <f>IF(N1159="zákl. přenesená",J1159,0)</f>
        <v>0</v>
      </c>
      <c r="BH1159" s="243">
        <f>IF(N1159="sníž. přenesená",J1159,0)</f>
        <v>0</v>
      </c>
      <c r="BI1159" s="243">
        <f>IF(N1159="nulová",J1159,0)</f>
        <v>0</v>
      </c>
      <c r="BJ1159" s="19" t="s">
        <v>91</v>
      </c>
      <c r="BK1159" s="243">
        <f>ROUND(I1159*H1159,2)</f>
        <v>0</v>
      </c>
      <c r="BL1159" s="19" t="s">
        <v>257</v>
      </c>
      <c r="BM1159" s="242" t="s">
        <v>1243</v>
      </c>
    </row>
    <row r="1160" s="2" customFormat="1">
      <c r="A1160" s="41"/>
      <c r="B1160" s="42"/>
      <c r="C1160" s="43"/>
      <c r="D1160" s="251" t="s">
        <v>289</v>
      </c>
      <c r="E1160" s="43"/>
      <c r="F1160" s="282" t="s">
        <v>1244</v>
      </c>
      <c r="G1160" s="43"/>
      <c r="H1160" s="43"/>
      <c r="I1160" s="246"/>
      <c r="J1160" s="43"/>
      <c r="K1160" s="43"/>
      <c r="L1160" s="47"/>
      <c r="M1160" s="247"/>
      <c r="N1160" s="248"/>
      <c r="O1160" s="94"/>
      <c r="P1160" s="94"/>
      <c r="Q1160" s="94"/>
      <c r="R1160" s="94"/>
      <c r="S1160" s="94"/>
      <c r="T1160" s="95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19" t="s">
        <v>289</v>
      </c>
      <c r="AU1160" s="19" t="s">
        <v>93</v>
      </c>
    </row>
    <row r="1161" s="15" customFormat="1">
      <c r="A1161" s="15"/>
      <c r="B1161" s="272"/>
      <c r="C1161" s="273"/>
      <c r="D1161" s="251" t="s">
        <v>260</v>
      </c>
      <c r="E1161" s="274" t="s">
        <v>1</v>
      </c>
      <c r="F1161" s="275" t="s">
        <v>1123</v>
      </c>
      <c r="G1161" s="273"/>
      <c r="H1161" s="274" t="s">
        <v>1</v>
      </c>
      <c r="I1161" s="276"/>
      <c r="J1161" s="273"/>
      <c r="K1161" s="273"/>
      <c r="L1161" s="277"/>
      <c r="M1161" s="278"/>
      <c r="N1161" s="279"/>
      <c r="O1161" s="279"/>
      <c r="P1161" s="279"/>
      <c r="Q1161" s="279"/>
      <c r="R1161" s="279"/>
      <c r="S1161" s="279"/>
      <c r="T1161" s="280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81" t="s">
        <v>260</v>
      </c>
      <c r="AU1161" s="281" t="s">
        <v>93</v>
      </c>
      <c r="AV1161" s="15" t="s">
        <v>91</v>
      </c>
      <c r="AW1161" s="15" t="s">
        <v>40</v>
      </c>
      <c r="AX1161" s="15" t="s">
        <v>84</v>
      </c>
      <c r="AY1161" s="281" t="s">
        <v>251</v>
      </c>
    </row>
    <row r="1162" s="13" customFormat="1">
      <c r="A1162" s="13"/>
      <c r="B1162" s="249"/>
      <c r="C1162" s="250"/>
      <c r="D1162" s="251" t="s">
        <v>260</v>
      </c>
      <c r="E1162" s="252" t="s">
        <v>1</v>
      </c>
      <c r="F1162" s="253" t="s">
        <v>1245</v>
      </c>
      <c r="G1162" s="250"/>
      <c r="H1162" s="254">
        <v>1</v>
      </c>
      <c r="I1162" s="255"/>
      <c r="J1162" s="250"/>
      <c r="K1162" s="250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0" t="s">
        <v>260</v>
      </c>
      <c r="AU1162" s="260" t="s">
        <v>93</v>
      </c>
      <c r="AV1162" s="13" t="s">
        <v>93</v>
      </c>
      <c r="AW1162" s="13" t="s">
        <v>40</v>
      </c>
      <c r="AX1162" s="13" t="s">
        <v>91</v>
      </c>
      <c r="AY1162" s="260" t="s">
        <v>251</v>
      </c>
    </row>
    <row r="1163" s="2" customFormat="1" ht="24.15" customHeight="1">
      <c r="A1163" s="41"/>
      <c r="B1163" s="42"/>
      <c r="C1163" s="230" t="s">
        <v>1246</v>
      </c>
      <c r="D1163" s="230" t="s">
        <v>253</v>
      </c>
      <c r="E1163" s="231" t="s">
        <v>1247</v>
      </c>
      <c r="F1163" s="232" t="s">
        <v>1248</v>
      </c>
      <c r="G1163" s="233" t="s">
        <v>389</v>
      </c>
      <c r="H1163" s="234">
        <v>3452.2089999999998</v>
      </c>
      <c r="I1163" s="235"/>
      <c r="J1163" s="236">
        <f>ROUND(I1163*H1163,2)</f>
        <v>0</v>
      </c>
      <c r="K1163" s="237"/>
      <c r="L1163" s="47"/>
      <c r="M1163" s="238" t="s">
        <v>1</v>
      </c>
      <c r="N1163" s="239" t="s">
        <v>49</v>
      </c>
      <c r="O1163" s="94"/>
      <c r="P1163" s="240">
        <f>O1163*H1163</f>
        <v>0</v>
      </c>
      <c r="Q1163" s="240">
        <v>0</v>
      </c>
      <c r="R1163" s="240">
        <f>Q1163*H1163</f>
        <v>0</v>
      </c>
      <c r="S1163" s="240">
        <v>0</v>
      </c>
      <c r="T1163" s="241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42" t="s">
        <v>257</v>
      </c>
      <c r="AT1163" s="242" t="s">
        <v>253</v>
      </c>
      <c r="AU1163" s="242" t="s">
        <v>93</v>
      </c>
      <c r="AY1163" s="19" t="s">
        <v>251</v>
      </c>
      <c r="BE1163" s="243">
        <f>IF(N1163="základní",J1163,0)</f>
        <v>0</v>
      </c>
      <c r="BF1163" s="243">
        <f>IF(N1163="snížená",J1163,0)</f>
        <v>0</v>
      </c>
      <c r="BG1163" s="243">
        <f>IF(N1163="zákl. přenesená",J1163,0)</f>
        <v>0</v>
      </c>
      <c r="BH1163" s="243">
        <f>IF(N1163="sníž. přenesená",J1163,0)</f>
        <v>0</v>
      </c>
      <c r="BI1163" s="243">
        <f>IF(N1163="nulová",J1163,0)</f>
        <v>0</v>
      </c>
      <c r="BJ1163" s="19" t="s">
        <v>91</v>
      </c>
      <c r="BK1163" s="243">
        <f>ROUND(I1163*H1163,2)</f>
        <v>0</v>
      </c>
      <c r="BL1163" s="19" t="s">
        <v>257</v>
      </c>
      <c r="BM1163" s="242" t="s">
        <v>1249</v>
      </c>
    </row>
    <row r="1164" s="2" customFormat="1">
      <c r="A1164" s="41"/>
      <c r="B1164" s="42"/>
      <c r="C1164" s="43"/>
      <c r="D1164" s="244" t="s">
        <v>258</v>
      </c>
      <c r="E1164" s="43"/>
      <c r="F1164" s="245" t="s">
        <v>1250</v>
      </c>
      <c r="G1164" s="43"/>
      <c r="H1164" s="43"/>
      <c r="I1164" s="246"/>
      <c r="J1164" s="43"/>
      <c r="K1164" s="43"/>
      <c r="L1164" s="47"/>
      <c r="M1164" s="247"/>
      <c r="N1164" s="248"/>
      <c r="O1164" s="94"/>
      <c r="P1164" s="94"/>
      <c r="Q1164" s="94"/>
      <c r="R1164" s="94"/>
      <c r="S1164" s="94"/>
      <c r="T1164" s="95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19" t="s">
        <v>258</v>
      </c>
      <c r="AU1164" s="19" t="s">
        <v>93</v>
      </c>
    </row>
    <row r="1165" s="13" customFormat="1">
      <c r="A1165" s="13"/>
      <c r="B1165" s="249"/>
      <c r="C1165" s="250"/>
      <c r="D1165" s="251" t="s">
        <v>260</v>
      </c>
      <c r="E1165" s="252" t="s">
        <v>1</v>
      </c>
      <c r="F1165" s="253" t="s">
        <v>872</v>
      </c>
      <c r="G1165" s="250"/>
      <c r="H1165" s="254">
        <v>3286.8989999999999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260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251</v>
      </c>
    </row>
    <row r="1166" s="13" customFormat="1">
      <c r="A1166" s="13"/>
      <c r="B1166" s="249"/>
      <c r="C1166" s="250"/>
      <c r="D1166" s="251" t="s">
        <v>260</v>
      </c>
      <c r="E1166" s="252" t="s">
        <v>1</v>
      </c>
      <c r="F1166" s="253" t="s">
        <v>873</v>
      </c>
      <c r="G1166" s="250"/>
      <c r="H1166" s="254">
        <v>165.31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260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251</v>
      </c>
    </row>
    <row r="1167" s="14" customFormat="1">
      <c r="A1167" s="14"/>
      <c r="B1167" s="261"/>
      <c r="C1167" s="262"/>
      <c r="D1167" s="251" t="s">
        <v>260</v>
      </c>
      <c r="E1167" s="263" t="s">
        <v>1</v>
      </c>
      <c r="F1167" s="264" t="s">
        <v>262</v>
      </c>
      <c r="G1167" s="262"/>
      <c r="H1167" s="265">
        <v>3452.2089999999998</v>
      </c>
      <c r="I1167" s="266"/>
      <c r="J1167" s="262"/>
      <c r="K1167" s="262"/>
      <c r="L1167" s="267"/>
      <c r="M1167" s="268"/>
      <c r="N1167" s="269"/>
      <c r="O1167" s="269"/>
      <c r="P1167" s="269"/>
      <c r="Q1167" s="269"/>
      <c r="R1167" s="269"/>
      <c r="S1167" s="269"/>
      <c r="T1167" s="27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71" t="s">
        <v>260</v>
      </c>
      <c r="AU1167" s="271" t="s">
        <v>93</v>
      </c>
      <c r="AV1167" s="14" t="s">
        <v>257</v>
      </c>
      <c r="AW1167" s="14" t="s">
        <v>40</v>
      </c>
      <c r="AX1167" s="14" t="s">
        <v>91</v>
      </c>
      <c r="AY1167" s="271" t="s">
        <v>251</v>
      </c>
    </row>
    <row r="1168" s="2" customFormat="1" ht="24.15" customHeight="1">
      <c r="A1168" s="41"/>
      <c r="B1168" s="42"/>
      <c r="C1168" s="230" t="s">
        <v>1251</v>
      </c>
      <c r="D1168" s="230" t="s">
        <v>253</v>
      </c>
      <c r="E1168" s="231" t="s">
        <v>1252</v>
      </c>
      <c r="F1168" s="232" t="s">
        <v>1253</v>
      </c>
      <c r="G1168" s="233" t="s">
        <v>389</v>
      </c>
      <c r="H1168" s="234">
        <v>3452.2089999999998</v>
      </c>
      <c r="I1168" s="235"/>
      <c r="J1168" s="236">
        <f>ROUND(I1168*H1168,2)</f>
        <v>0</v>
      </c>
      <c r="K1168" s="237"/>
      <c r="L1168" s="47"/>
      <c r="M1168" s="238" t="s">
        <v>1</v>
      </c>
      <c r="N1168" s="239" t="s">
        <v>49</v>
      </c>
      <c r="O1168" s="94"/>
      <c r="P1168" s="240">
        <f>O1168*H1168</f>
        <v>0</v>
      </c>
      <c r="Q1168" s="240">
        <v>0</v>
      </c>
      <c r="R1168" s="240">
        <f>Q1168*H1168</f>
        <v>0</v>
      </c>
      <c r="S1168" s="240">
        <v>0</v>
      </c>
      <c r="T1168" s="241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42" t="s">
        <v>257</v>
      </c>
      <c r="AT1168" s="242" t="s">
        <v>253</v>
      </c>
      <c r="AU1168" s="242" t="s">
        <v>93</v>
      </c>
      <c r="AY1168" s="19" t="s">
        <v>251</v>
      </c>
      <c r="BE1168" s="243">
        <f>IF(N1168="základní",J1168,0)</f>
        <v>0</v>
      </c>
      <c r="BF1168" s="243">
        <f>IF(N1168="snížená",J1168,0)</f>
        <v>0</v>
      </c>
      <c r="BG1168" s="243">
        <f>IF(N1168="zákl. přenesená",J1168,0)</f>
        <v>0</v>
      </c>
      <c r="BH1168" s="243">
        <f>IF(N1168="sníž. přenesená",J1168,0)</f>
        <v>0</v>
      </c>
      <c r="BI1168" s="243">
        <f>IF(N1168="nulová",J1168,0)</f>
        <v>0</v>
      </c>
      <c r="BJ1168" s="19" t="s">
        <v>91</v>
      </c>
      <c r="BK1168" s="243">
        <f>ROUND(I1168*H1168,2)</f>
        <v>0</v>
      </c>
      <c r="BL1168" s="19" t="s">
        <v>257</v>
      </c>
      <c r="BM1168" s="242" t="s">
        <v>1254</v>
      </c>
    </row>
    <row r="1169" s="2" customFormat="1">
      <c r="A1169" s="41"/>
      <c r="B1169" s="42"/>
      <c r="C1169" s="43"/>
      <c r="D1169" s="244" t="s">
        <v>258</v>
      </c>
      <c r="E1169" s="43"/>
      <c r="F1169" s="245" t="s">
        <v>1255</v>
      </c>
      <c r="G1169" s="43"/>
      <c r="H1169" s="43"/>
      <c r="I1169" s="246"/>
      <c r="J1169" s="43"/>
      <c r="K1169" s="43"/>
      <c r="L1169" s="47"/>
      <c r="M1169" s="247"/>
      <c r="N1169" s="248"/>
      <c r="O1169" s="94"/>
      <c r="P1169" s="94"/>
      <c r="Q1169" s="94"/>
      <c r="R1169" s="94"/>
      <c r="S1169" s="94"/>
      <c r="T1169" s="95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19" t="s">
        <v>258</v>
      </c>
      <c r="AU1169" s="19" t="s">
        <v>93</v>
      </c>
    </row>
    <row r="1170" s="2" customFormat="1">
      <c r="A1170" s="41"/>
      <c r="B1170" s="42"/>
      <c r="C1170" s="43"/>
      <c r="D1170" s="251" t="s">
        <v>289</v>
      </c>
      <c r="E1170" s="43"/>
      <c r="F1170" s="282" t="s">
        <v>1256</v>
      </c>
      <c r="G1170" s="43"/>
      <c r="H1170" s="43"/>
      <c r="I1170" s="246"/>
      <c r="J1170" s="43"/>
      <c r="K1170" s="43"/>
      <c r="L1170" s="47"/>
      <c r="M1170" s="247"/>
      <c r="N1170" s="248"/>
      <c r="O1170" s="94"/>
      <c r="P1170" s="94"/>
      <c r="Q1170" s="94"/>
      <c r="R1170" s="94"/>
      <c r="S1170" s="94"/>
      <c r="T1170" s="95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19" t="s">
        <v>289</v>
      </c>
      <c r="AU1170" s="19" t="s">
        <v>93</v>
      </c>
    </row>
    <row r="1171" s="13" customFormat="1">
      <c r="A1171" s="13"/>
      <c r="B1171" s="249"/>
      <c r="C1171" s="250"/>
      <c r="D1171" s="251" t="s">
        <v>260</v>
      </c>
      <c r="E1171" s="252" t="s">
        <v>1</v>
      </c>
      <c r="F1171" s="253" t="s">
        <v>872</v>
      </c>
      <c r="G1171" s="250"/>
      <c r="H1171" s="254">
        <v>3286.8989999999999</v>
      </c>
      <c r="I1171" s="255"/>
      <c r="J1171" s="250"/>
      <c r="K1171" s="250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60" t="s">
        <v>260</v>
      </c>
      <c r="AU1171" s="260" t="s">
        <v>93</v>
      </c>
      <c r="AV1171" s="13" t="s">
        <v>93</v>
      </c>
      <c r="AW1171" s="13" t="s">
        <v>40</v>
      </c>
      <c r="AX1171" s="13" t="s">
        <v>84</v>
      </c>
      <c r="AY1171" s="260" t="s">
        <v>251</v>
      </c>
    </row>
    <row r="1172" s="13" customFormat="1">
      <c r="A1172" s="13"/>
      <c r="B1172" s="249"/>
      <c r="C1172" s="250"/>
      <c r="D1172" s="251" t="s">
        <v>260</v>
      </c>
      <c r="E1172" s="252" t="s">
        <v>1</v>
      </c>
      <c r="F1172" s="253" t="s">
        <v>873</v>
      </c>
      <c r="G1172" s="250"/>
      <c r="H1172" s="254">
        <v>165.31</v>
      </c>
      <c r="I1172" s="255"/>
      <c r="J1172" s="250"/>
      <c r="K1172" s="250"/>
      <c r="L1172" s="256"/>
      <c r="M1172" s="257"/>
      <c r="N1172" s="258"/>
      <c r="O1172" s="258"/>
      <c r="P1172" s="258"/>
      <c r="Q1172" s="258"/>
      <c r="R1172" s="258"/>
      <c r="S1172" s="258"/>
      <c r="T1172" s="25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0" t="s">
        <v>260</v>
      </c>
      <c r="AU1172" s="260" t="s">
        <v>93</v>
      </c>
      <c r="AV1172" s="13" t="s">
        <v>93</v>
      </c>
      <c r="AW1172" s="13" t="s">
        <v>40</v>
      </c>
      <c r="AX1172" s="13" t="s">
        <v>84</v>
      </c>
      <c r="AY1172" s="260" t="s">
        <v>251</v>
      </c>
    </row>
    <row r="1173" s="14" customFormat="1">
      <c r="A1173" s="14"/>
      <c r="B1173" s="261"/>
      <c r="C1173" s="262"/>
      <c r="D1173" s="251" t="s">
        <v>260</v>
      </c>
      <c r="E1173" s="263" t="s">
        <v>1</v>
      </c>
      <c r="F1173" s="264" t="s">
        <v>262</v>
      </c>
      <c r="G1173" s="262"/>
      <c r="H1173" s="265">
        <v>3452.2089999999998</v>
      </c>
      <c r="I1173" s="266"/>
      <c r="J1173" s="262"/>
      <c r="K1173" s="262"/>
      <c r="L1173" s="267"/>
      <c r="M1173" s="268"/>
      <c r="N1173" s="269"/>
      <c r="O1173" s="269"/>
      <c r="P1173" s="269"/>
      <c r="Q1173" s="269"/>
      <c r="R1173" s="269"/>
      <c r="S1173" s="269"/>
      <c r="T1173" s="27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1" t="s">
        <v>260</v>
      </c>
      <c r="AU1173" s="271" t="s">
        <v>93</v>
      </c>
      <c r="AV1173" s="14" t="s">
        <v>257</v>
      </c>
      <c r="AW1173" s="14" t="s">
        <v>40</v>
      </c>
      <c r="AX1173" s="14" t="s">
        <v>91</v>
      </c>
      <c r="AY1173" s="271" t="s">
        <v>251</v>
      </c>
    </row>
    <row r="1174" s="12" customFormat="1" ht="22.8" customHeight="1">
      <c r="A1174" s="12"/>
      <c r="B1174" s="214"/>
      <c r="C1174" s="215"/>
      <c r="D1174" s="216" t="s">
        <v>83</v>
      </c>
      <c r="E1174" s="228" t="s">
        <v>1257</v>
      </c>
      <c r="F1174" s="228" t="s">
        <v>1258</v>
      </c>
      <c r="G1174" s="215"/>
      <c r="H1174" s="215"/>
      <c r="I1174" s="218"/>
      <c r="J1174" s="229">
        <f>BK1174</f>
        <v>0</v>
      </c>
      <c r="K1174" s="215"/>
      <c r="L1174" s="220"/>
      <c r="M1174" s="221"/>
      <c r="N1174" s="222"/>
      <c r="O1174" s="222"/>
      <c r="P1174" s="223">
        <f>SUM(P1175:P1184)</f>
        <v>0</v>
      </c>
      <c r="Q1174" s="222"/>
      <c r="R1174" s="223">
        <f>SUM(R1175:R1184)</f>
        <v>0</v>
      </c>
      <c r="S1174" s="222"/>
      <c r="T1174" s="224">
        <f>SUM(T1175:T1184)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25" t="s">
        <v>91</v>
      </c>
      <c r="AT1174" s="226" t="s">
        <v>83</v>
      </c>
      <c r="AU1174" s="226" t="s">
        <v>91</v>
      </c>
      <c r="AY1174" s="225" t="s">
        <v>251</v>
      </c>
      <c r="BK1174" s="227">
        <f>SUM(BK1175:BK1184)</f>
        <v>0</v>
      </c>
    </row>
    <row r="1175" s="2" customFormat="1" ht="24.15" customHeight="1">
      <c r="A1175" s="41"/>
      <c r="B1175" s="42"/>
      <c r="C1175" s="230" t="s">
        <v>1259</v>
      </c>
      <c r="D1175" s="230" t="s">
        <v>253</v>
      </c>
      <c r="E1175" s="231" t="s">
        <v>1260</v>
      </c>
      <c r="F1175" s="232" t="s">
        <v>1261</v>
      </c>
      <c r="G1175" s="233" t="s">
        <v>298</v>
      </c>
      <c r="H1175" s="234">
        <v>3.8239999999999998</v>
      </c>
      <c r="I1175" s="235"/>
      <c r="J1175" s="236">
        <f>ROUND(I1175*H1175,2)</f>
        <v>0</v>
      </c>
      <c r="K1175" s="237"/>
      <c r="L1175" s="47"/>
      <c r="M1175" s="238" t="s">
        <v>1</v>
      </c>
      <c r="N1175" s="239" t="s">
        <v>49</v>
      </c>
      <c r="O1175" s="94"/>
      <c r="P1175" s="240">
        <f>O1175*H1175</f>
        <v>0</v>
      </c>
      <c r="Q1175" s="240">
        <v>0</v>
      </c>
      <c r="R1175" s="240">
        <f>Q1175*H1175</f>
        <v>0</v>
      </c>
      <c r="S1175" s="240">
        <v>0</v>
      </c>
      <c r="T1175" s="241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42" t="s">
        <v>257</v>
      </c>
      <c r="AT1175" s="242" t="s">
        <v>253</v>
      </c>
      <c r="AU1175" s="242" t="s">
        <v>93</v>
      </c>
      <c r="AY1175" s="19" t="s">
        <v>251</v>
      </c>
      <c r="BE1175" s="243">
        <f>IF(N1175="základní",J1175,0)</f>
        <v>0</v>
      </c>
      <c r="BF1175" s="243">
        <f>IF(N1175="snížená",J1175,0)</f>
        <v>0</v>
      </c>
      <c r="BG1175" s="243">
        <f>IF(N1175="zákl. přenesená",J1175,0)</f>
        <v>0</v>
      </c>
      <c r="BH1175" s="243">
        <f>IF(N1175="sníž. přenesená",J1175,0)</f>
        <v>0</v>
      </c>
      <c r="BI1175" s="243">
        <f>IF(N1175="nulová",J1175,0)</f>
        <v>0</v>
      </c>
      <c r="BJ1175" s="19" t="s">
        <v>91</v>
      </c>
      <c r="BK1175" s="243">
        <f>ROUND(I1175*H1175,2)</f>
        <v>0</v>
      </c>
      <c r="BL1175" s="19" t="s">
        <v>257</v>
      </c>
      <c r="BM1175" s="242" t="s">
        <v>1262</v>
      </c>
    </row>
    <row r="1176" s="2" customFormat="1">
      <c r="A1176" s="41"/>
      <c r="B1176" s="42"/>
      <c r="C1176" s="43"/>
      <c r="D1176" s="244" t="s">
        <v>258</v>
      </c>
      <c r="E1176" s="43"/>
      <c r="F1176" s="245" t="s">
        <v>1263</v>
      </c>
      <c r="G1176" s="43"/>
      <c r="H1176" s="43"/>
      <c r="I1176" s="246"/>
      <c r="J1176" s="43"/>
      <c r="K1176" s="43"/>
      <c r="L1176" s="47"/>
      <c r="M1176" s="247"/>
      <c r="N1176" s="248"/>
      <c r="O1176" s="94"/>
      <c r="P1176" s="94"/>
      <c r="Q1176" s="94"/>
      <c r="R1176" s="94"/>
      <c r="S1176" s="94"/>
      <c r="T1176" s="95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19" t="s">
        <v>258</v>
      </c>
      <c r="AU1176" s="19" t="s">
        <v>93</v>
      </c>
    </row>
    <row r="1177" s="2" customFormat="1" ht="24.15" customHeight="1">
      <c r="A1177" s="41"/>
      <c r="B1177" s="42"/>
      <c r="C1177" s="230" t="s">
        <v>1264</v>
      </c>
      <c r="D1177" s="230" t="s">
        <v>253</v>
      </c>
      <c r="E1177" s="231" t="s">
        <v>1265</v>
      </c>
      <c r="F1177" s="232" t="s">
        <v>1266</v>
      </c>
      <c r="G1177" s="233" t="s">
        <v>298</v>
      </c>
      <c r="H1177" s="234">
        <v>3.8239999999999998</v>
      </c>
      <c r="I1177" s="235"/>
      <c r="J1177" s="236">
        <f>ROUND(I1177*H1177,2)</f>
        <v>0</v>
      </c>
      <c r="K1177" s="237"/>
      <c r="L1177" s="47"/>
      <c r="M1177" s="238" t="s">
        <v>1</v>
      </c>
      <c r="N1177" s="239" t="s">
        <v>49</v>
      </c>
      <c r="O1177" s="94"/>
      <c r="P1177" s="240">
        <f>O1177*H1177</f>
        <v>0</v>
      </c>
      <c r="Q1177" s="240">
        <v>0</v>
      </c>
      <c r="R1177" s="240">
        <f>Q1177*H1177</f>
        <v>0</v>
      </c>
      <c r="S1177" s="240">
        <v>0</v>
      </c>
      <c r="T1177" s="241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42" t="s">
        <v>257</v>
      </c>
      <c r="AT1177" s="242" t="s">
        <v>253</v>
      </c>
      <c r="AU1177" s="242" t="s">
        <v>93</v>
      </c>
      <c r="AY1177" s="19" t="s">
        <v>251</v>
      </c>
      <c r="BE1177" s="243">
        <f>IF(N1177="základní",J1177,0)</f>
        <v>0</v>
      </c>
      <c r="BF1177" s="243">
        <f>IF(N1177="snížená",J1177,0)</f>
        <v>0</v>
      </c>
      <c r="BG1177" s="243">
        <f>IF(N1177="zákl. přenesená",J1177,0)</f>
        <v>0</v>
      </c>
      <c r="BH1177" s="243">
        <f>IF(N1177="sníž. přenesená",J1177,0)</f>
        <v>0</v>
      </c>
      <c r="BI1177" s="243">
        <f>IF(N1177="nulová",J1177,0)</f>
        <v>0</v>
      </c>
      <c r="BJ1177" s="19" t="s">
        <v>91</v>
      </c>
      <c r="BK1177" s="243">
        <f>ROUND(I1177*H1177,2)</f>
        <v>0</v>
      </c>
      <c r="BL1177" s="19" t="s">
        <v>257</v>
      </c>
      <c r="BM1177" s="242" t="s">
        <v>1267</v>
      </c>
    </row>
    <row r="1178" s="2" customFormat="1">
      <c r="A1178" s="41"/>
      <c r="B1178" s="42"/>
      <c r="C1178" s="43"/>
      <c r="D1178" s="244" t="s">
        <v>258</v>
      </c>
      <c r="E1178" s="43"/>
      <c r="F1178" s="245" t="s">
        <v>1268</v>
      </c>
      <c r="G1178" s="43"/>
      <c r="H1178" s="43"/>
      <c r="I1178" s="246"/>
      <c r="J1178" s="43"/>
      <c r="K1178" s="43"/>
      <c r="L1178" s="47"/>
      <c r="M1178" s="247"/>
      <c r="N1178" s="248"/>
      <c r="O1178" s="94"/>
      <c r="P1178" s="94"/>
      <c r="Q1178" s="94"/>
      <c r="R1178" s="94"/>
      <c r="S1178" s="94"/>
      <c r="T1178" s="95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19" t="s">
        <v>258</v>
      </c>
      <c r="AU1178" s="19" t="s">
        <v>93</v>
      </c>
    </row>
    <row r="1179" s="2" customFormat="1" ht="24.15" customHeight="1">
      <c r="A1179" s="41"/>
      <c r="B1179" s="42"/>
      <c r="C1179" s="230" t="s">
        <v>1269</v>
      </c>
      <c r="D1179" s="230" t="s">
        <v>253</v>
      </c>
      <c r="E1179" s="231" t="s">
        <v>1270</v>
      </c>
      <c r="F1179" s="232" t="s">
        <v>1271</v>
      </c>
      <c r="G1179" s="233" t="s">
        <v>298</v>
      </c>
      <c r="H1179" s="234">
        <v>91.775999999999996</v>
      </c>
      <c r="I1179" s="235"/>
      <c r="J1179" s="236">
        <f>ROUND(I1179*H1179,2)</f>
        <v>0</v>
      </c>
      <c r="K1179" s="237"/>
      <c r="L1179" s="47"/>
      <c r="M1179" s="238" t="s">
        <v>1</v>
      </c>
      <c r="N1179" s="239" t="s">
        <v>49</v>
      </c>
      <c r="O1179" s="94"/>
      <c r="P1179" s="240">
        <f>O1179*H1179</f>
        <v>0</v>
      </c>
      <c r="Q1179" s="240">
        <v>0</v>
      </c>
      <c r="R1179" s="240">
        <f>Q1179*H1179</f>
        <v>0</v>
      </c>
      <c r="S1179" s="240">
        <v>0</v>
      </c>
      <c r="T1179" s="241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42" t="s">
        <v>257</v>
      </c>
      <c r="AT1179" s="242" t="s">
        <v>253</v>
      </c>
      <c r="AU1179" s="242" t="s">
        <v>93</v>
      </c>
      <c r="AY1179" s="19" t="s">
        <v>251</v>
      </c>
      <c r="BE1179" s="243">
        <f>IF(N1179="základní",J1179,0)</f>
        <v>0</v>
      </c>
      <c r="BF1179" s="243">
        <f>IF(N1179="snížená",J1179,0)</f>
        <v>0</v>
      </c>
      <c r="BG1179" s="243">
        <f>IF(N1179="zákl. přenesená",J1179,0)</f>
        <v>0</v>
      </c>
      <c r="BH1179" s="243">
        <f>IF(N1179="sníž. přenesená",J1179,0)</f>
        <v>0</v>
      </c>
      <c r="BI1179" s="243">
        <f>IF(N1179="nulová",J1179,0)</f>
        <v>0</v>
      </c>
      <c r="BJ1179" s="19" t="s">
        <v>91</v>
      </c>
      <c r="BK1179" s="243">
        <f>ROUND(I1179*H1179,2)</f>
        <v>0</v>
      </c>
      <c r="BL1179" s="19" t="s">
        <v>257</v>
      </c>
      <c r="BM1179" s="242" t="s">
        <v>1272</v>
      </c>
    </row>
    <row r="1180" s="2" customFormat="1">
      <c r="A1180" s="41"/>
      <c r="B1180" s="42"/>
      <c r="C1180" s="43"/>
      <c r="D1180" s="244" t="s">
        <v>258</v>
      </c>
      <c r="E1180" s="43"/>
      <c r="F1180" s="245" t="s">
        <v>1273</v>
      </c>
      <c r="G1180" s="43"/>
      <c r="H1180" s="43"/>
      <c r="I1180" s="246"/>
      <c r="J1180" s="43"/>
      <c r="K1180" s="43"/>
      <c r="L1180" s="47"/>
      <c r="M1180" s="247"/>
      <c r="N1180" s="248"/>
      <c r="O1180" s="94"/>
      <c r="P1180" s="94"/>
      <c r="Q1180" s="94"/>
      <c r="R1180" s="94"/>
      <c r="S1180" s="94"/>
      <c r="T1180" s="95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19" t="s">
        <v>258</v>
      </c>
      <c r="AU1180" s="19" t="s">
        <v>93</v>
      </c>
    </row>
    <row r="1181" s="2" customFormat="1">
      <c r="A1181" s="41"/>
      <c r="B1181" s="42"/>
      <c r="C1181" s="43"/>
      <c r="D1181" s="251" t="s">
        <v>289</v>
      </c>
      <c r="E1181" s="43"/>
      <c r="F1181" s="282" t="s">
        <v>1274</v>
      </c>
      <c r="G1181" s="43"/>
      <c r="H1181" s="43"/>
      <c r="I1181" s="246"/>
      <c r="J1181" s="43"/>
      <c r="K1181" s="43"/>
      <c r="L1181" s="47"/>
      <c r="M1181" s="247"/>
      <c r="N1181" s="248"/>
      <c r="O1181" s="94"/>
      <c r="P1181" s="94"/>
      <c r="Q1181" s="94"/>
      <c r="R1181" s="94"/>
      <c r="S1181" s="94"/>
      <c r="T1181" s="95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19" t="s">
        <v>289</v>
      </c>
      <c r="AU1181" s="19" t="s">
        <v>93</v>
      </c>
    </row>
    <row r="1182" s="13" customFormat="1">
      <c r="A1182" s="13"/>
      <c r="B1182" s="249"/>
      <c r="C1182" s="250"/>
      <c r="D1182" s="251" t="s">
        <v>260</v>
      </c>
      <c r="E1182" s="250"/>
      <c r="F1182" s="253" t="s">
        <v>1275</v>
      </c>
      <c r="G1182" s="250"/>
      <c r="H1182" s="254">
        <v>91.775999999999996</v>
      </c>
      <c r="I1182" s="255"/>
      <c r="J1182" s="250"/>
      <c r="K1182" s="250"/>
      <c r="L1182" s="256"/>
      <c r="M1182" s="257"/>
      <c r="N1182" s="258"/>
      <c r="O1182" s="258"/>
      <c r="P1182" s="258"/>
      <c r="Q1182" s="258"/>
      <c r="R1182" s="258"/>
      <c r="S1182" s="258"/>
      <c r="T1182" s="25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0" t="s">
        <v>260</v>
      </c>
      <c r="AU1182" s="260" t="s">
        <v>93</v>
      </c>
      <c r="AV1182" s="13" t="s">
        <v>93</v>
      </c>
      <c r="AW1182" s="13" t="s">
        <v>4</v>
      </c>
      <c r="AX1182" s="13" t="s">
        <v>91</v>
      </c>
      <c r="AY1182" s="260" t="s">
        <v>251</v>
      </c>
    </row>
    <row r="1183" s="2" customFormat="1" ht="44.25" customHeight="1">
      <c r="A1183" s="41"/>
      <c r="B1183" s="42"/>
      <c r="C1183" s="230" t="s">
        <v>1276</v>
      </c>
      <c r="D1183" s="230" t="s">
        <v>253</v>
      </c>
      <c r="E1183" s="231" t="s">
        <v>1277</v>
      </c>
      <c r="F1183" s="232" t="s">
        <v>1278</v>
      </c>
      <c r="G1183" s="233" t="s">
        <v>298</v>
      </c>
      <c r="H1183" s="234">
        <v>3.8239999999999998</v>
      </c>
      <c r="I1183" s="235"/>
      <c r="J1183" s="236">
        <f>ROUND(I1183*H1183,2)</f>
        <v>0</v>
      </c>
      <c r="K1183" s="237"/>
      <c r="L1183" s="47"/>
      <c r="M1183" s="238" t="s">
        <v>1</v>
      </c>
      <c r="N1183" s="239" t="s">
        <v>49</v>
      </c>
      <c r="O1183" s="94"/>
      <c r="P1183" s="240">
        <f>O1183*H1183</f>
        <v>0</v>
      </c>
      <c r="Q1183" s="240">
        <v>0</v>
      </c>
      <c r="R1183" s="240">
        <f>Q1183*H1183</f>
        <v>0</v>
      </c>
      <c r="S1183" s="240">
        <v>0</v>
      </c>
      <c r="T1183" s="241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42" t="s">
        <v>257</v>
      </c>
      <c r="AT1183" s="242" t="s">
        <v>253</v>
      </c>
      <c r="AU1183" s="242" t="s">
        <v>93</v>
      </c>
      <c r="AY1183" s="19" t="s">
        <v>251</v>
      </c>
      <c r="BE1183" s="243">
        <f>IF(N1183="základní",J1183,0)</f>
        <v>0</v>
      </c>
      <c r="BF1183" s="243">
        <f>IF(N1183="snížená",J1183,0)</f>
        <v>0</v>
      </c>
      <c r="BG1183" s="243">
        <f>IF(N1183="zákl. přenesená",J1183,0)</f>
        <v>0</v>
      </c>
      <c r="BH1183" s="243">
        <f>IF(N1183="sníž. přenesená",J1183,0)</f>
        <v>0</v>
      </c>
      <c r="BI1183" s="243">
        <f>IF(N1183="nulová",J1183,0)</f>
        <v>0</v>
      </c>
      <c r="BJ1183" s="19" t="s">
        <v>91</v>
      </c>
      <c r="BK1183" s="243">
        <f>ROUND(I1183*H1183,2)</f>
        <v>0</v>
      </c>
      <c r="BL1183" s="19" t="s">
        <v>257</v>
      </c>
      <c r="BM1183" s="242" t="s">
        <v>1279</v>
      </c>
    </row>
    <row r="1184" s="2" customFormat="1">
      <c r="A1184" s="41"/>
      <c r="B1184" s="42"/>
      <c r="C1184" s="43"/>
      <c r="D1184" s="244" t="s">
        <v>258</v>
      </c>
      <c r="E1184" s="43"/>
      <c r="F1184" s="245" t="s">
        <v>1280</v>
      </c>
      <c r="G1184" s="43"/>
      <c r="H1184" s="43"/>
      <c r="I1184" s="246"/>
      <c r="J1184" s="43"/>
      <c r="K1184" s="43"/>
      <c r="L1184" s="47"/>
      <c r="M1184" s="247"/>
      <c r="N1184" s="248"/>
      <c r="O1184" s="94"/>
      <c r="P1184" s="94"/>
      <c r="Q1184" s="94"/>
      <c r="R1184" s="94"/>
      <c r="S1184" s="94"/>
      <c r="T1184" s="95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19" t="s">
        <v>258</v>
      </c>
      <c r="AU1184" s="19" t="s">
        <v>93</v>
      </c>
    </row>
    <row r="1185" s="12" customFormat="1" ht="22.8" customHeight="1">
      <c r="A1185" s="12"/>
      <c r="B1185" s="214"/>
      <c r="C1185" s="215"/>
      <c r="D1185" s="216" t="s">
        <v>83</v>
      </c>
      <c r="E1185" s="228" t="s">
        <v>1281</v>
      </c>
      <c r="F1185" s="228" t="s">
        <v>1282</v>
      </c>
      <c r="G1185" s="215"/>
      <c r="H1185" s="215"/>
      <c r="I1185" s="218"/>
      <c r="J1185" s="229">
        <f>BK1185</f>
        <v>0</v>
      </c>
      <c r="K1185" s="215"/>
      <c r="L1185" s="220"/>
      <c r="M1185" s="221"/>
      <c r="N1185" s="222"/>
      <c r="O1185" s="222"/>
      <c r="P1185" s="223">
        <f>SUM(P1186:P1187)</f>
        <v>0</v>
      </c>
      <c r="Q1185" s="222"/>
      <c r="R1185" s="223">
        <f>SUM(R1186:R1187)</f>
        <v>0</v>
      </c>
      <c r="S1185" s="222"/>
      <c r="T1185" s="224">
        <f>SUM(T1186:T1187)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25" t="s">
        <v>91</v>
      </c>
      <c r="AT1185" s="226" t="s">
        <v>83</v>
      </c>
      <c r="AU1185" s="226" t="s">
        <v>91</v>
      </c>
      <c r="AY1185" s="225" t="s">
        <v>251</v>
      </c>
      <c r="BK1185" s="227">
        <f>SUM(BK1186:BK1187)</f>
        <v>0</v>
      </c>
    </row>
    <row r="1186" s="2" customFormat="1" ht="21.75" customHeight="1">
      <c r="A1186" s="41"/>
      <c r="B1186" s="42"/>
      <c r="C1186" s="230" t="s">
        <v>1283</v>
      </c>
      <c r="D1186" s="230" t="s">
        <v>253</v>
      </c>
      <c r="E1186" s="231" t="s">
        <v>1284</v>
      </c>
      <c r="F1186" s="232" t="s">
        <v>1285</v>
      </c>
      <c r="G1186" s="233" t="s">
        <v>298</v>
      </c>
      <c r="H1186" s="234">
        <v>11008.56</v>
      </c>
      <c r="I1186" s="235"/>
      <c r="J1186" s="236">
        <f>ROUND(I1186*H1186,2)</f>
        <v>0</v>
      </c>
      <c r="K1186" s="237"/>
      <c r="L1186" s="47"/>
      <c r="M1186" s="238" t="s">
        <v>1</v>
      </c>
      <c r="N1186" s="239" t="s">
        <v>49</v>
      </c>
      <c r="O1186" s="94"/>
      <c r="P1186" s="240">
        <f>O1186*H1186</f>
        <v>0</v>
      </c>
      <c r="Q1186" s="240">
        <v>0</v>
      </c>
      <c r="R1186" s="240">
        <f>Q1186*H1186</f>
        <v>0</v>
      </c>
      <c r="S1186" s="240">
        <v>0</v>
      </c>
      <c r="T1186" s="241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42" t="s">
        <v>257</v>
      </c>
      <c r="AT1186" s="242" t="s">
        <v>253</v>
      </c>
      <c r="AU1186" s="242" t="s">
        <v>93</v>
      </c>
      <c r="AY1186" s="19" t="s">
        <v>251</v>
      </c>
      <c r="BE1186" s="243">
        <f>IF(N1186="základní",J1186,0)</f>
        <v>0</v>
      </c>
      <c r="BF1186" s="243">
        <f>IF(N1186="snížená",J1186,0)</f>
        <v>0</v>
      </c>
      <c r="BG1186" s="243">
        <f>IF(N1186="zákl. přenesená",J1186,0)</f>
        <v>0</v>
      </c>
      <c r="BH1186" s="243">
        <f>IF(N1186="sníž. přenesená",J1186,0)</f>
        <v>0</v>
      </c>
      <c r="BI1186" s="243">
        <f>IF(N1186="nulová",J1186,0)</f>
        <v>0</v>
      </c>
      <c r="BJ1186" s="19" t="s">
        <v>91</v>
      </c>
      <c r="BK1186" s="243">
        <f>ROUND(I1186*H1186,2)</f>
        <v>0</v>
      </c>
      <c r="BL1186" s="19" t="s">
        <v>257</v>
      </c>
      <c r="BM1186" s="242" t="s">
        <v>1286</v>
      </c>
    </row>
    <row r="1187" s="2" customFormat="1">
      <c r="A1187" s="41"/>
      <c r="B1187" s="42"/>
      <c r="C1187" s="43"/>
      <c r="D1187" s="244" t="s">
        <v>258</v>
      </c>
      <c r="E1187" s="43"/>
      <c r="F1187" s="245" t="s">
        <v>1287</v>
      </c>
      <c r="G1187" s="43"/>
      <c r="H1187" s="43"/>
      <c r="I1187" s="246"/>
      <c r="J1187" s="43"/>
      <c r="K1187" s="43"/>
      <c r="L1187" s="47"/>
      <c r="M1187" s="247"/>
      <c r="N1187" s="248"/>
      <c r="O1187" s="94"/>
      <c r="P1187" s="94"/>
      <c r="Q1187" s="94"/>
      <c r="R1187" s="94"/>
      <c r="S1187" s="94"/>
      <c r="T1187" s="95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19" t="s">
        <v>258</v>
      </c>
      <c r="AU1187" s="19" t="s">
        <v>93</v>
      </c>
    </row>
    <row r="1188" s="12" customFormat="1" ht="25.92" customHeight="1">
      <c r="A1188" s="12"/>
      <c r="B1188" s="214"/>
      <c r="C1188" s="215"/>
      <c r="D1188" s="216" t="s">
        <v>83</v>
      </c>
      <c r="E1188" s="217" t="s">
        <v>1288</v>
      </c>
      <c r="F1188" s="217" t="s">
        <v>1289</v>
      </c>
      <c r="G1188" s="215"/>
      <c r="H1188" s="215"/>
      <c r="I1188" s="218"/>
      <c r="J1188" s="219">
        <f>BK1188</f>
        <v>0</v>
      </c>
      <c r="K1188" s="215"/>
      <c r="L1188" s="220"/>
      <c r="M1188" s="221"/>
      <c r="N1188" s="222"/>
      <c r="O1188" s="222"/>
      <c r="P1188" s="223">
        <f>P1189+P1377+P1553+P1663+P1691+P1713+P1730+P1736+P1840+P1845+P1858+P1868+P1906+P2108+P2192+P2632+P3437+P3477+P3509+P3552+P3651+P3691+P3698</f>
        <v>0</v>
      </c>
      <c r="Q1188" s="222"/>
      <c r="R1188" s="223">
        <f>R1189+R1377+R1553+R1663+R1691+R1713+R1730+R1736+R1840+R1845+R1858+R1868+R1906+R2108+R2192+R2632+R3437+R3477+R3509+R3552+R3651+R3691+R3698</f>
        <v>521.97880097360894</v>
      </c>
      <c r="S1188" s="222"/>
      <c r="T1188" s="224">
        <f>T1189+T1377+T1553+T1663+T1691+T1713+T1730+T1736+T1840+T1845+T1858+T1868+T1906+T2108+T2192+T2632+T3437+T3477+T3509+T3552+T3651+T3691+T3698</f>
        <v>3.8220000000000001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25" t="s">
        <v>93</v>
      </c>
      <c r="AT1188" s="226" t="s">
        <v>83</v>
      </c>
      <c r="AU1188" s="226" t="s">
        <v>84</v>
      </c>
      <c r="AY1188" s="225" t="s">
        <v>251</v>
      </c>
      <c r="BK1188" s="227">
        <f>BK1189+BK1377+BK1553+BK1663+BK1691+BK1713+BK1730+BK1736+BK1840+BK1845+BK1858+BK1868+BK1906+BK2108+BK2192+BK2632+BK3437+BK3477+BK3509+BK3552+BK3651+BK3691+BK3698</f>
        <v>0</v>
      </c>
    </row>
    <row r="1189" s="12" customFormat="1" ht="22.8" customHeight="1">
      <c r="A1189" s="12"/>
      <c r="B1189" s="214"/>
      <c r="C1189" s="215"/>
      <c r="D1189" s="216" t="s">
        <v>83</v>
      </c>
      <c r="E1189" s="228" t="s">
        <v>1290</v>
      </c>
      <c r="F1189" s="228" t="s">
        <v>1291</v>
      </c>
      <c r="G1189" s="215"/>
      <c r="H1189" s="215"/>
      <c r="I1189" s="218"/>
      <c r="J1189" s="229">
        <f>BK1189</f>
        <v>0</v>
      </c>
      <c r="K1189" s="215"/>
      <c r="L1189" s="220"/>
      <c r="M1189" s="221"/>
      <c r="N1189" s="222"/>
      <c r="O1189" s="222"/>
      <c r="P1189" s="223">
        <f>SUM(P1190:P1376)</f>
        <v>0</v>
      </c>
      <c r="Q1189" s="222"/>
      <c r="R1189" s="223">
        <f>SUM(R1190:R1376)</f>
        <v>44.970829630500006</v>
      </c>
      <c r="S1189" s="222"/>
      <c r="T1189" s="224">
        <f>SUM(T1190:T1376)</f>
        <v>0</v>
      </c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R1189" s="225" t="s">
        <v>93</v>
      </c>
      <c r="AT1189" s="226" t="s">
        <v>83</v>
      </c>
      <c r="AU1189" s="226" t="s">
        <v>91</v>
      </c>
      <c r="AY1189" s="225" t="s">
        <v>251</v>
      </c>
      <c r="BK1189" s="227">
        <f>SUM(BK1190:BK1376)</f>
        <v>0</v>
      </c>
    </row>
    <row r="1190" s="2" customFormat="1" ht="24.15" customHeight="1">
      <c r="A1190" s="41"/>
      <c r="B1190" s="42"/>
      <c r="C1190" s="230" t="s">
        <v>793</v>
      </c>
      <c r="D1190" s="230" t="s">
        <v>253</v>
      </c>
      <c r="E1190" s="231" t="s">
        <v>1292</v>
      </c>
      <c r="F1190" s="232" t="s">
        <v>1293</v>
      </c>
      <c r="G1190" s="233" t="s">
        <v>389</v>
      </c>
      <c r="H1190" s="234">
        <v>1096.038</v>
      </c>
      <c r="I1190" s="235"/>
      <c r="J1190" s="236">
        <f>ROUND(I1190*H1190,2)</f>
        <v>0</v>
      </c>
      <c r="K1190" s="237"/>
      <c r="L1190" s="47"/>
      <c r="M1190" s="238" t="s">
        <v>1</v>
      </c>
      <c r="N1190" s="239" t="s">
        <v>49</v>
      </c>
      <c r="O1190" s="94"/>
      <c r="P1190" s="240">
        <f>O1190*H1190</f>
        <v>0</v>
      </c>
      <c r="Q1190" s="240">
        <v>0</v>
      </c>
      <c r="R1190" s="240">
        <f>Q1190*H1190</f>
        <v>0</v>
      </c>
      <c r="S1190" s="240">
        <v>0</v>
      </c>
      <c r="T1190" s="241">
        <f>S1190*H1190</f>
        <v>0</v>
      </c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R1190" s="242" t="s">
        <v>304</v>
      </c>
      <c r="AT1190" s="242" t="s">
        <v>253</v>
      </c>
      <c r="AU1190" s="242" t="s">
        <v>93</v>
      </c>
      <c r="AY1190" s="19" t="s">
        <v>251</v>
      </c>
      <c r="BE1190" s="243">
        <f>IF(N1190="základní",J1190,0)</f>
        <v>0</v>
      </c>
      <c r="BF1190" s="243">
        <f>IF(N1190="snížená",J1190,0)</f>
        <v>0</v>
      </c>
      <c r="BG1190" s="243">
        <f>IF(N1190="zákl. přenesená",J1190,0)</f>
        <v>0</v>
      </c>
      <c r="BH1190" s="243">
        <f>IF(N1190="sníž. přenesená",J1190,0)</f>
        <v>0</v>
      </c>
      <c r="BI1190" s="243">
        <f>IF(N1190="nulová",J1190,0)</f>
        <v>0</v>
      </c>
      <c r="BJ1190" s="19" t="s">
        <v>91</v>
      </c>
      <c r="BK1190" s="243">
        <f>ROUND(I1190*H1190,2)</f>
        <v>0</v>
      </c>
      <c r="BL1190" s="19" t="s">
        <v>304</v>
      </c>
      <c r="BM1190" s="242" t="s">
        <v>1294</v>
      </c>
    </row>
    <row r="1191" s="2" customFormat="1">
      <c r="A1191" s="41"/>
      <c r="B1191" s="42"/>
      <c r="C1191" s="43"/>
      <c r="D1191" s="244" t="s">
        <v>258</v>
      </c>
      <c r="E1191" s="43"/>
      <c r="F1191" s="245" t="s">
        <v>1295</v>
      </c>
      <c r="G1191" s="43"/>
      <c r="H1191" s="43"/>
      <c r="I1191" s="246"/>
      <c r="J1191" s="43"/>
      <c r="K1191" s="43"/>
      <c r="L1191" s="47"/>
      <c r="M1191" s="247"/>
      <c r="N1191" s="248"/>
      <c r="O1191" s="94"/>
      <c r="P1191" s="94"/>
      <c r="Q1191" s="94"/>
      <c r="R1191" s="94"/>
      <c r="S1191" s="94"/>
      <c r="T1191" s="95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19" t="s">
        <v>258</v>
      </c>
      <c r="AU1191" s="19" t="s">
        <v>93</v>
      </c>
    </row>
    <row r="1192" s="15" customFormat="1">
      <c r="A1192" s="15"/>
      <c r="B1192" s="272"/>
      <c r="C1192" s="273"/>
      <c r="D1192" s="251" t="s">
        <v>260</v>
      </c>
      <c r="E1192" s="274" t="s">
        <v>1</v>
      </c>
      <c r="F1192" s="275" t="s">
        <v>378</v>
      </c>
      <c r="G1192" s="273"/>
      <c r="H1192" s="274" t="s">
        <v>1</v>
      </c>
      <c r="I1192" s="276"/>
      <c r="J1192" s="273"/>
      <c r="K1192" s="273"/>
      <c r="L1192" s="277"/>
      <c r="M1192" s="278"/>
      <c r="N1192" s="279"/>
      <c r="O1192" s="279"/>
      <c r="P1192" s="279"/>
      <c r="Q1192" s="279"/>
      <c r="R1192" s="279"/>
      <c r="S1192" s="279"/>
      <c r="T1192" s="280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81" t="s">
        <v>260</v>
      </c>
      <c r="AU1192" s="281" t="s">
        <v>93</v>
      </c>
      <c r="AV1192" s="15" t="s">
        <v>91</v>
      </c>
      <c r="AW1192" s="15" t="s">
        <v>40</v>
      </c>
      <c r="AX1192" s="15" t="s">
        <v>84</v>
      </c>
      <c r="AY1192" s="281" t="s">
        <v>251</v>
      </c>
    </row>
    <row r="1193" s="15" customFormat="1">
      <c r="A1193" s="15"/>
      <c r="B1193" s="272"/>
      <c r="C1193" s="273"/>
      <c r="D1193" s="251" t="s">
        <v>260</v>
      </c>
      <c r="E1193" s="274" t="s">
        <v>1</v>
      </c>
      <c r="F1193" s="275" t="s">
        <v>379</v>
      </c>
      <c r="G1193" s="273"/>
      <c r="H1193" s="274" t="s">
        <v>1</v>
      </c>
      <c r="I1193" s="276"/>
      <c r="J1193" s="273"/>
      <c r="K1193" s="273"/>
      <c r="L1193" s="277"/>
      <c r="M1193" s="278"/>
      <c r="N1193" s="279"/>
      <c r="O1193" s="279"/>
      <c r="P1193" s="279"/>
      <c r="Q1193" s="279"/>
      <c r="R1193" s="279"/>
      <c r="S1193" s="279"/>
      <c r="T1193" s="280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81" t="s">
        <v>260</v>
      </c>
      <c r="AU1193" s="281" t="s">
        <v>93</v>
      </c>
      <c r="AV1193" s="15" t="s">
        <v>91</v>
      </c>
      <c r="AW1193" s="15" t="s">
        <v>40</v>
      </c>
      <c r="AX1193" s="15" t="s">
        <v>84</v>
      </c>
      <c r="AY1193" s="281" t="s">
        <v>251</v>
      </c>
    </row>
    <row r="1194" s="13" customFormat="1">
      <c r="A1194" s="13"/>
      <c r="B1194" s="249"/>
      <c r="C1194" s="250"/>
      <c r="D1194" s="251" t="s">
        <v>260</v>
      </c>
      <c r="E1194" s="252" t="s">
        <v>1</v>
      </c>
      <c r="F1194" s="253" t="s">
        <v>1055</v>
      </c>
      <c r="G1194" s="250"/>
      <c r="H1194" s="254">
        <v>9.4979999999999993</v>
      </c>
      <c r="I1194" s="255"/>
      <c r="J1194" s="250"/>
      <c r="K1194" s="250"/>
      <c r="L1194" s="256"/>
      <c r="M1194" s="257"/>
      <c r="N1194" s="258"/>
      <c r="O1194" s="258"/>
      <c r="P1194" s="258"/>
      <c r="Q1194" s="258"/>
      <c r="R1194" s="258"/>
      <c r="S1194" s="258"/>
      <c r="T1194" s="25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60" t="s">
        <v>260</v>
      </c>
      <c r="AU1194" s="260" t="s">
        <v>93</v>
      </c>
      <c r="AV1194" s="13" t="s">
        <v>93</v>
      </c>
      <c r="AW1194" s="13" t="s">
        <v>40</v>
      </c>
      <c r="AX1194" s="13" t="s">
        <v>84</v>
      </c>
      <c r="AY1194" s="260" t="s">
        <v>251</v>
      </c>
    </row>
    <row r="1195" s="13" customFormat="1">
      <c r="A1195" s="13"/>
      <c r="B1195" s="249"/>
      <c r="C1195" s="250"/>
      <c r="D1195" s="251" t="s">
        <v>260</v>
      </c>
      <c r="E1195" s="252" t="s">
        <v>1</v>
      </c>
      <c r="F1195" s="253" t="s">
        <v>1056</v>
      </c>
      <c r="G1195" s="250"/>
      <c r="H1195" s="254">
        <v>663.17999999999995</v>
      </c>
      <c r="I1195" s="255"/>
      <c r="J1195" s="250"/>
      <c r="K1195" s="250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0" t="s">
        <v>260</v>
      </c>
      <c r="AU1195" s="260" t="s">
        <v>93</v>
      </c>
      <c r="AV1195" s="13" t="s">
        <v>93</v>
      </c>
      <c r="AW1195" s="13" t="s">
        <v>40</v>
      </c>
      <c r="AX1195" s="13" t="s">
        <v>84</v>
      </c>
      <c r="AY1195" s="260" t="s">
        <v>251</v>
      </c>
    </row>
    <row r="1196" s="13" customFormat="1">
      <c r="A1196" s="13"/>
      <c r="B1196" s="249"/>
      <c r="C1196" s="250"/>
      <c r="D1196" s="251" t="s">
        <v>260</v>
      </c>
      <c r="E1196" s="252" t="s">
        <v>1</v>
      </c>
      <c r="F1196" s="253" t="s">
        <v>1057</v>
      </c>
      <c r="G1196" s="250"/>
      <c r="H1196" s="254">
        <v>48.759999999999998</v>
      </c>
      <c r="I1196" s="255"/>
      <c r="J1196" s="250"/>
      <c r="K1196" s="250"/>
      <c r="L1196" s="256"/>
      <c r="M1196" s="257"/>
      <c r="N1196" s="258"/>
      <c r="O1196" s="258"/>
      <c r="P1196" s="258"/>
      <c r="Q1196" s="258"/>
      <c r="R1196" s="258"/>
      <c r="S1196" s="258"/>
      <c r="T1196" s="25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0" t="s">
        <v>260</v>
      </c>
      <c r="AU1196" s="260" t="s">
        <v>93</v>
      </c>
      <c r="AV1196" s="13" t="s">
        <v>93</v>
      </c>
      <c r="AW1196" s="13" t="s">
        <v>40</v>
      </c>
      <c r="AX1196" s="13" t="s">
        <v>84</v>
      </c>
      <c r="AY1196" s="260" t="s">
        <v>251</v>
      </c>
    </row>
    <row r="1197" s="13" customFormat="1">
      <c r="A1197" s="13"/>
      <c r="B1197" s="249"/>
      <c r="C1197" s="250"/>
      <c r="D1197" s="251" t="s">
        <v>260</v>
      </c>
      <c r="E1197" s="252" t="s">
        <v>1</v>
      </c>
      <c r="F1197" s="253" t="s">
        <v>1058</v>
      </c>
      <c r="G1197" s="250"/>
      <c r="H1197" s="254">
        <v>19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260</v>
      </c>
      <c r="AU1197" s="260" t="s">
        <v>93</v>
      </c>
      <c r="AV1197" s="13" t="s">
        <v>93</v>
      </c>
      <c r="AW1197" s="13" t="s">
        <v>40</v>
      </c>
      <c r="AX1197" s="13" t="s">
        <v>84</v>
      </c>
      <c r="AY1197" s="260" t="s">
        <v>251</v>
      </c>
    </row>
    <row r="1198" s="13" customFormat="1">
      <c r="A1198" s="13"/>
      <c r="B1198" s="249"/>
      <c r="C1198" s="250"/>
      <c r="D1198" s="251" t="s">
        <v>260</v>
      </c>
      <c r="E1198" s="252" t="s">
        <v>1</v>
      </c>
      <c r="F1198" s="253" t="s">
        <v>1059</v>
      </c>
      <c r="G1198" s="250"/>
      <c r="H1198" s="254">
        <v>309.25999999999999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260</v>
      </c>
      <c r="AU1198" s="260" t="s">
        <v>93</v>
      </c>
      <c r="AV1198" s="13" t="s">
        <v>93</v>
      </c>
      <c r="AW1198" s="13" t="s">
        <v>40</v>
      </c>
      <c r="AX1198" s="13" t="s">
        <v>84</v>
      </c>
      <c r="AY1198" s="260" t="s">
        <v>251</v>
      </c>
    </row>
    <row r="1199" s="13" customFormat="1">
      <c r="A1199" s="13"/>
      <c r="B1199" s="249"/>
      <c r="C1199" s="250"/>
      <c r="D1199" s="251" t="s">
        <v>260</v>
      </c>
      <c r="E1199" s="252" t="s">
        <v>1</v>
      </c>
      <c r="F1199" s="253" t="s">
        <v>1060</v>
      </c>
      <c r="G1199" s="250"/>
      <c r="H1199" s="254">
        <v>46.340000000000003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260</v>
      </c>
      <c r="AU1199" s="260" t="s">
        <v>93</v>
      </c>
      <c r="AV1199" s="13" t="s">
        <v>93</v>
      </c>
      <c r="AW1199" s="13" t="s">
        <v>40</v>
      </c>
      <c r="AX1199" s="13" t="s">
        <v>84</v>
      </c>
      <c r="AY1199" s="260" t="s">
        <v>251</v>
      </c>
    </row>
    <row r="1200" s="14" customFormat="1">
      <c r="A1200" s="14"/>
      <c r="B1200" s="261"/>
      <c r="C1200" s="262"/>
      <c r="D1200" s="251" t="s">
        <v>260</v>
      </c>
      <c r="E1200" s="263" t="s">
        <v>1</v>
      </c>
      <c r="F1200" s="264" t="s">
        <v>262</v>
      </c>
      <c r="G1200" s="262"/>
      <c r="H1200" s="265">
        <v>1096.038</v>
      </c>
      <c r="I1200" s="266"/>
      <c r="J1200" s="262"/>
      <c r="K1200" s="262"/>
      <c r="L1200" s="267"/>
      <c r="M1200" s="268"/>
      <c r="N1200" s="269"/>
      <c r="O1200" s="269"/>
      <c r="P1200" s="269"/>
      <c r="Q1200" s="269"/>
      <c r="R1200" s="269"/>
      <c r="S1200" s="269"/>
      <c r="T1200" s="27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1" t="s">
        <v>260</v>
      </c>
      <c r="AU1200" s="271" t="s">
        <v>93</v>
      </c>
      <c r="AV1200" s="14" t="s">
        <v>257</v>
      </c>
      <c r="AW1200" s="14" t="s">
        <v>40</v>
      </c>
      <c r="AX1200" s="14" t="s">
        <v>91</v>
      </c>
      <c r="AY1200" s="271" t="s">
        <v>251</v>
      </c>
    </row>
    <row r="1201" s="2" customFormat="1" ht="16.5" customHeight="1">
      <c r="A1201" s="41"/>
      <c r="B1201" s="42"/>
      <c r="C1201" s="294" t="s">
        <v>1296</v>
      </c>
      <c r="D1201" s="294" t="s">
        <v>338</v>
      </c>
      <c r="E1201" s="295" t="s">
        <v>1297</v>
      </c>
      <c r="F1201" s="296" t="s">
        <v>1298</v>
      </c>
      <c r="G1201" s="297" t="s">
        <v>298</v>
      </c>
      <c r="H1201" s="298">
        <v>0.38400000000000001</v>
      </c>
      <c r="I1201" s="299"/>
      <c r="J1201" s="300">
        <f>ROUND(I1201*H1201,2)</f>
        <v>0</v>
      </c>
      <c r="K1201" s="301"/>
      <c r="L1201" s="302"/>
      <c r="M1201" s="303" t="s">
        <v>1</v>
      </c>
      <c r="N1201" s="304" t="s">
        <v>49</v>
      </c>
      <c r="O1201" s="94"/>
      <c r="P1201" s="240">
        <f>O1201*H1201</f>
        <v>0</v>
      </c>
      <c r="Q1201" s="240">
        <v>1</v>
      </c>
      <c r="R1201" s="240">
        <f>Q1201*H1201</f>
        <v>0.38400000000000001</v>
      </c>
      <c r="S1201" s="240">
        <v>0</v>
      </c>
      <c r="T1201" s="241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42" t="s">
        <v>364</v>
      </c>
      <c r="AT1201" s="242" t="s">
        <v>338</v>
      </c>
      <c r="AU1201" s="242" t="s">
        <v>93</v>
      </c>
      <c r="AY1201" s="19" t="s">
        <v>251</v>
      </c>
      <c r="BE1201" s="243">
        <f>IF(N1201="základní",J1201,0)</f>
        <v>0</v>
      </c>
      <c r="BF1201" s="243">
        <f>IF(N1201="snížená",J1201,0)</f>
        <v>0</v>
      </c>
      <c r="BG1201" s="243">
        <f>IF(N1201="zákl. přenesená",J1201,0)</f>
        <v>0</v>
      </c>
      <c r="BH1201" s="243">
        <f>IF(N1201="sníž. přenesená",J1201,0)</f>
        <v>0</v>
      </c>
      <c r="BI1201" s="243">
        <f>IF(N1201="nulová",J1201,0)</f>
        <v>0</v>
      </c>
      <c r="BJ1201" s="19" t="s">
        <v>91</v>
      </c>
      <c r="BK1201" s="243">
        <f>ROUND(I1201*H1201,2)</f>
        <v>0</v>
      </c>
      <c r="BL1201" s="19" t="s">
        <v>304</v>
      </c>
      <c r="BM1201" s="242" t="s">
        <v>1299</v>
      </c>
    </row>
    <row r="1202" s="2" customFormat="1">
      <c r="A1202" s="41"/>
      <c r="B1202" s="42"/>
      <c r="C1202" s="43"/>
      <c r="D1202" s="251" t="s">
        <v>289</v>
      </c>
      <c r="E1202" s="43"/>
      <c r="F1202" s="282" t="s">
        <v>1300</v>
      </c>
      <c r="G1202" s="43"/>
      <c r="H1202" s="43"/>
      <c r="I1202" s="246"/>
      <c r="J1202" s="43"/>
      <c r="K1202" s="43"/>
      <c r="L1202" s="47"/>
      <c r="M1202" s="247"/>
      <c r="N1202" s="248"/>
      <c r="O1202" s="94"/>
      <c r="P1202" s="94"/>
      <c r="Q1202" s="94"/>
      <c r="R1202" s="94"/>
      <c r="S1202" s="94"/>
      <c r="T1202" s="95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19" t="s">
        <v>289</v>
      </c>
      <c r="AU1202" s="19" t="s">
        <v>93</v>
      </c>
    </row>
    <row r="1203" s="15" customFormat="1">
      <c r="A1203" s="15"/>
      <c r="B1203" s="272"/>
      <c r="C1203" s="273"/>
      <c r="D1203" s="251" t="s">
        <v>260</v>
      </c>
      <c r="E1203" s="274" t="s">
        <v>1</v>
      </c>
      <c r="F1203" s="275" t="s">
        <v>378</v>
      </c>
      <c r="G1203" s="273"/>
      <c r="H1203" s="274" t="s">
        <v>1</v>
      </c>
      <c r="I1203" s="276"/>
      <c r="J1203" s="273"/>
      <c r="K1203" s="273"/>
      <c r="L1203" s="277"/>
      <c r="M1203" s="278"/>
      <c r="N1203" s="279"/>
      <c r="O1203" s="279"/>
      <c r="P1203" s="279"/>
      <c r="Q1203" s="279"/>
      <c r="R1203" s="279"/>
      <c r="S1203" s="279"/>
      <c r="T1203" s="280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81" t="s">
        <v>260</v>
      </c>
      <c r="AU1203" s="281" t="s">
        <v>93</v>
      </c>
      <c r="AV1203" s="15" t="s">
        <v>91</v>
      </c>
      <c r="AW1203" s="15" t="s">
        <v>40</v>
      </c>
      <c r="AX1203" s="15" t="s">
        <v>84</v>
      </c>
      <c r="AY1203" s="281" t="s">
        <v>251</v>
      </c>
    </row>
    <row r="1204" s="15" customFormat="1">
      <c r="A1204" s="15"/>
      <c r="B1204" s="272"/>
      <c r="C1204" s="273"/>
      <c r="D1204" s="251" t="s">
        <v>260</v>
      </c>
      <c r="E1204" s="274" t="s">
        <v>1</v>
      </c>
      <c r="F1204" s="275" t="s">
        <v>379</v>
      </c>
      <c r="G1204" s="273"/>
      <c r="H1204" s="274" t="s">
        <v>1</v>
      </c>
      <c r="I1204" s="276"/>
      <c r="J1204" s="273"/>
      <c r="K1204" s="273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81" t="s">
        <v>260</v>
      </c>
      <c r="AU1204" s="281" t="s">
        <v>93</v>
      </c>
      <c r="AV1204" s="15" t="s">
        <v>91</v>
      </c>
      <c r="AW1204" s="15" t="s">
        <v>40</v>
      </c>
      <c r="AX1204" s="15" t="s">
        <v>84</v>
      </c>
      <c r="AY1204" s="281" t="s">
        <v>251</v>
      </c>
    </row>
    <row r="1205" s="13" customFormat="1">
      <c r="A1205" s="13"/>
      <c r="B1205" s="249"/>
      <c r="C1205" s="250"/>
      <c r="D1205" s="251" t="s">
        <v>260</v>
      </c>
      <c r="E1205" s="252" t="s">
        <v>1</v>
      </c>
      <c r="F1205" s="253" t="s">
        <v>1055</v>
      </c>
      <c r="G1205" s="250"/>
      <c r="H1205" s="254">
        <v>9.4979999999999993</v>
      </c>
      <c r="I1205" s="255"/>
      <c r="J1205" s="250"/>
      <c r="K1205" s="250"/>
      <c r="L1205" s="256"/>
      <c r="M1205" s="257"/>
      <c r="N1205" s="258"/>
      <c r="O1205" s="258"/>
      <c r="P1205" s="258"/>
      <c r="Q1205" s="258"/>
      <c r="R1205" s="258"/>
      <c r="S1205" s="258"/>
      <c r="T1205" s="25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0" t="s">
        <v>260</v>
      </c>
      <c r="AU1205" s="260" t="s">
        <v>93</v>
      </c>
      <c r="AV1205" s="13" t="s">
        <v>93</v>
      </c>
      <c r="AW1205" s="13" t="s">
        <v>40</v>
      </c>
      <c r="AX1205" s="13" t="s">
        <v>84</v>
      </c>
      <c r="AY1205" s="260" t="s">
        <v>251</v>
      </c>
    </row>
    <row r="1206" s="13" customFormat="1">
      <c r="A1206" s="13"/>
      <c r="B1206" s="249"/>
      <c r="C1206" s="250"/>
      <c r="D1206" s="251" t="s">
        <v>260</v>
      </c>
      <c r="E1206" s="252" t="s">
        <v>1</v>
      </c>
      <c r="F1206" s="253" t="s">
        <v>1056</v>
      </c>
      <c r="G1206" s="250"/>
      <c r="H1206" s="254">
        <v>663.17999999999995</v>
      </c>
      <c r="I1206" s="255"/>
      <c r="J1206" s="250"/>
      <c r="K1206" s="250"/>
      <c r="L1206" s="256"/>
      <c r="M1206" s="257"/>
      <c r="N1206" s="258"/>
      <c r="O1206" s="258"/>
      <c r="P1206" s="258"/>
      <c r="Q1206" s="258"/>
      <c r="R1206" s="258"/>
      <c r="S1206" s="258"/>
      <c r="T1206" s="259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0" t="s">
        <v>260</v>
      </c>
      <c r="AU1206" s="260" t="s">
        <v>93</v>
      </c>
      <c r="AV1206" s="13" t="s">
        <v>93</v>
      </c>
      <c r="AW1206" s="13" t="s">
        <v>40</v>
      </c>
      <c r="AX1206" s="13" t="s">
        <v>84</v>
      </c>
      <c r="AY1206" s="260" t="s">
        <v>251</v>
      </c>
    </row>
    <row r="1207" s="13" customFormat="1">
      <c r="A1207" s="13"/>
      <c r="B1207" s="249"/>
      <c r="C1207" s="250"/>
      <c r="D1207" s="251" t="s">
        <v>260</v>
      </c>
      <c r="E1207" s="252" t="s">
        <v>1</v>
      </c>
      <c r="F1207" s="253" t="s">
        <v>1057</v>
      </c>
      <c r="G1207" s="250"/>
      <c r="H1207" s="254">
        <v>48.759999999999998</v>
      </c>
      <c r="I1207" s="255"/>
      <c r="J1207" s="250"/>
      <c r="K1207" s="250"/>
      <c r="L1207" s="256"/>
      <c r="M1207" s="257"/>
      <c r="N1207" s="258"/>
      <c r="O1207" s="258"/>
      <c r="P1207" s="258"/>
      <c r="Q1207" s="258"/>
      <c r="R1207" s="258"/>
      <c r="S1207" s="258"/>
      <c r="T1207" s="25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60" t="s">
        <v>260</v>
      </c>
      <c r="AU1207" s="260" t="s">
        <v>93</v>
      </c>
      <c r="AV1207" s="13" t="s">
        <v>93</v>
      </c>
      <c r="AW1207" s="13" t="s">
        <v>40</v>
      </c>
      <c r="AX1207" s="13" t="s">
        <v>84</v>
      </c>
      <c r="AY1207" s="260" t="s">
        <v>251</v>
      </c>
    </row>
    <row r="1208" s="13" customFormat="1">
      <c r="A1208" s="13"/>
      <c r="B1208" s="249"/>
      <c r="C1208" s="250"/>
      <c r="D1208" s="251" t="s">
        <v>260</v>
      </c>
      <c r="E1208" s="252" t="s">
        <v>1</v>
      </c>
      <c r="F1208" s="253" t="s">
        <v>1058</v>
      </c>
      <c r="G1208" s="250"/>
      <c r="H1208" s="254">
        <v>19</v>
      </c>
      <c r="I1208" s="255"/>
      <c r="J1208" s="250"/>
      <c r="K1208" s="250"/>
      <c r="L1208" s="256"/>
      <c r="M1208" s="257"/>
      <c r="N1208" s="258"/>
      <c r="O1208" s="258"/>
      <c r="P1208" s="258"/>
      <c r="Q1208" s="258"/>
      <c r="R1208" s="258"/>
      <c r="S1208" s="258"/>
      <c r="T1208" s="259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60" t="s">
        <v>260</v>
      </c>
      <c r="AU1208" s="260" t="s">
        <v>93</v>
      </c>
      <c r="AV1208" s="13" t="s">
        <v>93</v>
      </c>
      <c r="AW1208" s="13" t="s">
        <v>40</v>
      </c>
      <c r="AX1208" s="13" t="s">
        <v>84</v>
      </c>
      <c r="AY1208" s="260" t="s">
        <v>251</v>
      </c>
    </row>
    <row r="1209" s="13" customFormat="1">
      <c r="A1209" s="13"/>
      <c r="B1209" s="249"/>
      <c r="C1209" s="250"/>
      <c r="D1209" s="251" t="s">
        <v>260</v>
      </c>
      <c r="E1209" s="252" t="s">
        <v>1</v>
      </c>
      <c r="F1209" s="253" t="s">
        <v>1059</v>
      </c>
      <c r="G1209" s="250"/>
      <c r="H1209" s="254">
        <v>309.25999999999999</v>
      </c>
      <c r="I1209" s="255"/>
      <c r="J1209" s="250"/>
      <c r="K1209" s="250"/>
      <c r="L1209" s="256"/>
      <c r="M1209" s="257"/>
      <c r="N1209" s="258"/>
      <c r="O1209" s="258"/>
      <c r="P1209" s="258"/>
      <c r="Q1209" s="258"/>
      <c r="R1209" s="258"/>
      <c r="S1209" s="258"/>
      <c r="T1209" s="259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0" t="s">
        <v>260</v>
      </c>
      <c r="AU1209" s="260" t="s">
        <v>93</v>
      </c>
      <c r="AV1209" s="13" t="s">
        <v>93</v>
      </c>
      <c r="AW1209" s="13" t="s">
        <v>40</v>
      </c>
      <c r="AX1209" s="13" t="s">
        <v>84</v>
      </c>
      <c r="AY1209" s="260" t="s">
        <v>251</v>
      </c>
    </row>
    <row r="1210" s="13" customFormat="1">
      <c r="A1210" s="13"/>
      <c r="B1210" s="249"/>
      <c r="C1210" s="250"/>
      <c r="D1210" s="251" t="s">
        <v>260</v>
      </c>
      <c r="E1210" s="252" t="s">
        <v>1</v>
      </c>
      <c r="F1210" s="253" t="s">
        <v>1060</v>
      </c>
      <c r="G1210" s="250"/>
      <c r="H1210" s="254">
        <v>46.340000000000003</v>
      </c>
      <c r="I1210" s="255"/>
      <c r="J1210" s="250"/>
      <c r="K1210" s="250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0" t="s">
        <v>260</v>
      </c>
      <c r="AU1210" s="260" t="s">
        <v>93</v>
      </c>
      <c r="AV1210" s="13" t="s">
        <v>93</v>
      </c>
      <c r="AW1210" s="13" t="s">
        <v>40</v>
      </c>
      <c r="AX1210" s="13" t="s">
        <v>84</v>
      </c>
      <c r="AY1210" s="260" t="s">
        <v>251</v>
      </c>
    </row>
    <row r="1211" s="14" customFormat="1">
      <c r="A1211" s="14"/>
      <c r="B1211" s="261"/>
      <c r="C1211" s="262"/>
      <c r="D1211" s="251" t="s">
        <v>260</v>
      </c>
      <c r="E1211" s="263" t="s">
        <v>1</v>
      </c>
      <c r="F1211" s="264" t="s">
        <v>262</v>
      </c>
      <c r="G1211" s="262"/>
      <c r="H1211" s="265">
        <v>1096.038</v>
      </c>
      <c r="I1211" s="266"/>
      <c r="J1211" s="262"/>
      <c r="K1211" s="262"/>
      <c r="L1211" s="267"/>
      <c r="M1211" s="268"/>
      <c r="N1211" s="269"/>
      <c r="O1211" s="269"/>
      <c r="P1211" s="269"/>
      <c r="Q1211" s="269"/>
      <c r="R1211" s="269"/>
      <c r="S1211" s="269"/>
      <c r="T1211" s="27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71" t="s">
        <v>260</v>
      </c>
      <c r="AU1211" s="271" t="s">
        <v>93</v>
      </c>
      <c r="AV1211" s="14" t="s">
        <v>257</v>
      </c>
      <c r="AW1211" s="14" t="s">
        <v>40</v>
      </c>
      <c r="AX1211" s="14" t="s">
        <v>84</v>
      </c>
      <c r="AY1211" s="271" t="s">
        <v>251</v>
      </c>
    </row>
    <row r="1212" s="13" customFormat="1">
      <c r="A1212" s="13"/>
      <c r="B1212" s="249"/>
      <c r="C1212" s="250"/>
      <c r="D1212" s="251" t="s">
        <v>260</v>
      </c>
      <c r="E1212" s="252" t="s">
        <v>1</v>
      </c>
      <c r="F1212" s="253" t="s">
        <v>1301</v>
      </c>
      <c r="G1212" s="250"/>
      <c r="H1212" s="254">
        <v>0.38400000000000001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260</v>
      </c>
      <c r="AU1212" s="260" t="s">
        <v>93</v>
      </c>
      <c r="AV1212" s="13" t="s">
        <v>93</v>
      </c>
      <c r="AW1212" s="13" t="s">
        <v>40</v>
      </c>
      <c r="AX1212" s="13" t="s">
        <v>84</v>
      </c>
      <c r="AY1212" s="260" t="s">
        <v>251</v>
      </c>
    </row>
    <row r="1213" s="14" customFormat="1">
      <c r="A1213" s="14"/>
      <c r="B1213" s="261"/>
      <c r="C1213" s="262"/>
      <c r="D1213" s="251" t="s">
        <v>260</v>
      </c>
      <c r="E1213" s="263" t="s">
        <v>1</v>
      </c>
      <c r="F1213" s="264" t="s">
        <v>262</v>
      </c>
      <c r="G1213" s="262"/>
      <c r="H1213" s="265">
        <v>0.38400000000000001</v>
      </c>
      <c r="I1213" s="266"/>
      <c r="J1213" s="262"/>
      <c r="K1213" s="262"/>
      <c r="L1213" s="267"/>
      <c r="M1213" s="268"/>
      <c r="N1213" s="269"/>
      <c r="O1213" s="269"/>
      <c r="P1213" s="269"/>
      <c r="Q1213" s="269"/>
      <c r="R1213" s="269"/>
      <c r="S1213" s="269"/>
      <c r="T1213" s="270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1" t="s">
        <v>260</v>
      </c>
      <c r="AU1213" s="271" t="s">
        <v>93</v>
      </c>
      <c r="AV1213" s="14" t="s">
        <v>257</v>
      </c>
      <c r="AW1213" s="14" t="s">
        <v>40</v>
      </c>
      <c r="AX1213" s="14" t="s">
        <v>91</v>
      </c>
      <c r="AY1213" s="271" t="s">
        <v>251</v>
      </c>
    </row>
    <row r="1214" s="2" customFormat="1" ht="33" customHeight="1">
      <c r="A1214" s="41"/>
      <c r="B1214" s="42"/>
      <c r="C1214" s="230" t="s">
        <v>798</v>
      </c>
      <c r="D1214" s="230" t="s">
        <v>253</v>
      </c>
      <c r="E1214" s="231" t="s">
        <v>1302</v>
      </c>
      <c r="F1214" s="232" t="s">
        <v>1303</v>
      </c>
      <c r="G1214" s="233" t="s">
        <v>389</v>
      </c>
      <c r="H1214" s="234">
        <v>18.419</v>
      </c>
      <c r="I1214" s="235"/>
      <c r="J1214" s="236">
        <f>ROUND(I1214*H1214,2)</f>
        <v>0</v>
      </c>
      <c r="K1214" s="237"/>
      <c r="L1214" s="47"/>
      <c r="M1214" s="238" t="s">
        <v>1</v>
      </c>
      <c r="N1214" s="239" t="s">
        <v>49</v>
      </c>
      <c r="O1214" s="94"/>
      <c r="P1214" s="240">
        <f>O1214*H1214</f>
        <v>0</v>
      </c>
      <c r="Q1214" s="240">
        <v>0</v>
      </c>
      <c r="R1214" s="240">
        <f>Q1214*H1214</f>
        <v>0</v>
      </c>
      <c r="S1214" s="240">
        <v>0</v>
      </c>
      <c r="T1214" s="241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42" t="s">
        <v>304</v>
      </c>
      <c r="AT1214" s="242" t="s">
        <v>253</v>
      </c>
      <c r="AU1214" s="242" t="s">
        <v>93</v>
      </c>
      <c r="AY1214" s="19" t="s">
        <v>251</v>
      </c>
      <c r="BE1214" s="243">
        <f>IF(N1214="základní",J1214,0)</f>
        <v>0</v>
      </c>
      <c r="BF1214" s="243">
        <f>IF(N1214="snížená",J1214,0)</f>
        <v>0</v>
      </c>
      <c r="BG1214" s="243">
        <f>IF(N1214="zákl. přenesená",J1214,0)</f>
        <v>0</v>
      </c>
      <c r="BH1214" s="243">
        <f>IF(N1214="sníž. přenesená",J1214,0)</f>
        <v>0</v>
      </c>
      <c r="BI1214" s="243">
        <f>IF(N1214="nulová",J1214,0)</f>
        <v>0</v>
      </c>
      <c r="BJ1214" s="19" t="s">
        <v>91</v>
      </c>
      <c r="BK1214" s="243">
        <f>ROUND(I1214*H1214,2)</f>
        <v>0</v>
      </c>
      <c r="BL1214" s="19" t="s">
        <v>304</v>
      </c>
      <c r="BM1214" s="242" t="s">
        <v>1304</v>
      </c>
    </row>
    <row r="1215" s="2" customFormat="1">
      <c r="A1215" s="41"/>
      <c r="B1215" s="42"/>
      <c r="C1215" s="43"/>
      <c r="D1215" s="244" t="s">
        <v>258</v>
      </c>
      <c r="E1215" s="43"/>
      <c r="F1215" s="245" t="s">
        <v>1305</v>
      </c>
      <c r="G1215" s="43"/>
      <c r="H1215" s="43"/>
      <c r="I1215" s="246"/>
      <c r="J1215" s="43"/>
      <c r="K1215" s="43"/>
      <c r="L1215" s="47"/>
      <c r="M1215" s="247"/>
      <c r="N1215" s="248"/>
      <c r="O1215" s="94"/>
      <c r="P1215" s="94"/>
      <c r="Q1215" s="94"/>
      <c r="R1215" s="94"/>
      <c r="S1215" s="94"/>
      <c r="T1215" s="95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19" t="s">
        <v>258</v>
      </c>
      <c r="AU1215" s="19" t="s">
        <v>93</v>
      </c>
    </row>
    <row r="1216" s="15" customFormat="1">
      <c r="A1216" s="15"/>
      <c r="B1216" s="272"/>
      <c r="C1216" s="273"/>
      <c r="D1216" s="251" t="s">
        <v>260</v>
      </c>
      <c r="E1216" s="274" t="s">
        <v>1</v>
      </c>
      <c r="F1216" s="275" t="s">
        <v>1306</v>
      </c>
      <c r="G1216" s="273"/>
      <c r="H1216" s="274" t="s">
        <v>1</v>
      </c>
      <c r="I1216" s="276"/>
      <c r="J1216" s="273"/>
      <c r="K1216" s="273"/>
      <c r="L1216" s="277"/>
      <c r="M1216" s="278"/>
      <c r="N1216" s="279"/>
      <c r="O1216" s="279"/>
      <c r="P1216" s="279"/>
      <c r="Q1216" s="279"/>
      <c r="R1216" s="279"/>
      <c r="S1216" s="279"/>
      <c r="T1216" s="280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81" t="s">
        <v>260</v>
      </c>
      <c r="AU1216" s="281" t="s">
        <v>93</v>
      </c>
      <c r="AV1216" s="15" t="s">
        <v>91</v>
      </c>
      <c r="AW1216" s="15" t="s">
        <v>40</v>
      </c>
      <c r="AX1216" s="15" t="s">
        <v>84</v>
      </c>
      <c r="AY1216" s="281" t="s">
        <v>251</v>
      </c>
    </row>
    <row r="1217" s="13" customFormat="1">
      <c r="A1217" s="13"/>
      <c r="B1217" s="249"/>
      <c r="C1217" s="250"/>
      <c r="D1217" s="251" t="s">
        <v>260</v>
      </c>
      <c r="E1217" s="252" t="s">
        <v>1</v>
      </c>
      <c r="F1217" s="253" t="s">
        <v>1307</v>
      </c>
      <c r="G1217" s="250"/>
      <c r="H1217" s="254">
        <v>6.5800000000000001</v>
      </c>
      <c r="I1217" s="255"/>
      <c r="J1217" s="250"/>
      <c r="K1217" s="250"/>
      <c r="L1217" s="256"/>
      <c r="M1217" s="257"/>
      <c r="N1217" s="258"/>
      <c r="O1217" s="258"/>
      <c r="P1217" s="258"/>
      <c r="Q1217" s="258"/>
      <c r="R1217" s="258"/>
      <c r="S1217" s="258"/>
      <c r="T1217" s="259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0" t="s">
        <v>260</v>
      </c>
      <c r="AU1217" s="260" t="s">
        <v>93</v>
      </c>
      <c r="AV1217" s="13" t="s">
        <v>93</v>
      </c>
      <c r="AW1217" s="13" t="s">
        <v>40</v>
      </c>
      <c r="AX1217" s="13" t="s">
        <v>84</v>
      </c>
      <c r="AY1217" s="260" t="s">
        <v>251</v>
      </c>
    </row>
    <row r="1218" s="13" customFormat="1">
      <c r="A1218" s="13"/>
      <c r="B1218" s="249"/>
      <c r="C1218" s="250"/>
      <c r="D1218" s="251" t="s">
        <v>260</v>
      </c>
      <c r="E1218" s="252" t="s">
        <v>1</v>
      </c>
      <c r="F1218" s="253" t="s">
        <v>1308</v>
      </c>
      <c r="G1218" s="250"/>
      <c r="H1218" s="254">
        <v>6.5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260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251</v>
      </c>
    </row>
    <row r="1219" s="13" customFormat="1">
      <c r="A1219" s="13"/>
      <c r="B1219" s="249"/>
      <c r="C1219" s="250"/>
      <c r="D1219" s="251" t="s">
        <v>260</v>
      </c>
      <c r="E1219" s="252" t="s">
        <v>1</v>
      </c>
      <c r="F1219" s="253" t="s">
        <v>1309</v>
      </c>
      <c r="G1219" s="250"/>
      <c r="H1219" s="254">
        <v>2.9399999999999999</v>
      </c>
      <c r="I1219" s="255"/>
      <c r="J1219" s="250"/>
      <c r="K1219" s="250"/>
      <c r="L1219" s="256"/>
      <c r="M1219" s="257"/>
      <c r="N1219" s="258"/>
      <c r="O1219" s="258"/>
      <c r="P1219" s="258"/>
      <c r="Q1219" s="258"/>
      <c r="R1219" s="258"/>
      <c r="S1219" s="258"/>
      <c r="T1219" s="259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60" t="s">
        <v>260</v>
      </c>
      <c r="AU1219" s="260" t="s">
        <v>93</v>
      </c>
      <c r="AV1219" s="13" t="s">
        <v>93</v>
      </c>
      <c r="AW1219" s="13" t="s">
        <v>40</v>
      </c>
      <c r="AX1219" s="13" t="s">
        <v>84</v>
      </c>
      <c r="AY1219" s="260" t="s">
        <v>251</v>
      </c>
    </row>
    <row r="1220" s="13" customFormat="1">
      <c r="A1220" s="13"/>
      <c r="B1220" s="249"/>
      <c r="C1220" s="250"/>
      <c r="D1220" s="251" t="s">
        <v>260</v>
      </c>
      <c r="E1220" s="252" t="s">
        <v>1</v>
      </c>
      <c r="F1220" s="253" t="s">
        <v>1310</v>
      </c>
      <c r="G1220" s="250"/>
      <c r="H1220" s="254">
        <v>2.399</v>
      </c>
      <c r="I1220" s="255"/>
      <c r="J1220" s="250"/>
      <c r="K1220" s="250"/>
      <c r="L1220" s="256"/>
      <c r="M1220" s="257"/>
      <c r="N1220" s="258"/>
      <c r="O1220" s="258"/>
      <c r="P1220" s="258"/>
      <c r="Q1220" s="258"/>
      <c r="R1220" s="258"/>
      <c r="S1220" s="258"/>
      <c r="T1220" s="25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0" t="s">
        <v>260</v>
      </c>
      <c r="AU1220" s="260" t="s">
        <v>93</v>
      </c>
      <c r="AV1220" s="13" t="s">
        <v>93</v>
      </c>
      <c r="AW1220" s="13" t="s">
        <v>40</v>
      </c>
      <c r="AX1220" s="13" t="s">
        <v>84</v>
      </c>
      <c r="AY1220" s="260" t="s">
        <v>251</v>
      </c>
    </row>
    <row r="1221" s="14" customFormat="1">
      <c r="A1221" s="14"/>
      <c r="B1221" s="261"/>
      <c r="C1221" s="262"/>
      <c r="D1221" s="251" t="s">
        <v>260</v>
      </c>
      <c r="E1221" s="263" t="s">
        <v>1</v>
      </c>
      <c r="F1221" s="264" t="s">
        <v>262</v>
      </c>
      <c r="G1221" s="262"/>
      <c r="H1221" s="265">
        <v>18.419</v>
      </c>
      <c r="I1221" s="266"/>
      <c r="J1221" s="262"/>
      <c r="K1221" s="262"/>
      <c r="L1221" s="267"/>
      <c r="M1221" s="268"/>
      <c r="N1221" s="269"/>
      <c r="O1221" s="269"/>
      <c r="P1221" s="269"/>
      <c r="Q1221" s="269"/>
      <c r="R1221" s="269"/>
      <c r="S1221" s="269"/>
      <c r="T1221" s="27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1" t="s">
        <v>260</v>
      </c>
      <c r="AU1221" s="271" t="s">
        <v>93</v>
      </c>
      <c r="AV1221" s="14" t="s">
        <v>257</v>
      </c>
      <c r="AW1221" s="14" t="s">
        <v>40</v>
      </c>
      <c r="AX1221" s="14" t="s">
        <v>91</v>
      </c>
      <c r="AY1221" s="271" t="s">
        <v>251</v>
      </c>
    </row>
    <row r="1222" s="2" customFormat="1" ht="16.5" customHeight="1">
      <c r="A1222" s="41"/>
      <c r="B1222" s="42"/>
      <c r="C1222" s="294" t="s">
        <v>1311</v>
      </c>
      <c r="D1222" s="294" t="s">
        <v>338</v>
      </c>
      <c r="E1222" s="295" t="s">
        <v>1312</v>
      </c>
      <c r="F1222" s="296" t="s">
        <v>1313</v>
      </c>
      <c r="G1222" s="297" t="s">
        <v>1314</v>
      </c>
      <c r="H1222" s="298">
        <v>40.521999999999998</v>
      </c>
      <c r="I1222" s="299"/>
      <c r="J1222" s="300">
        <f>ROUND(I1222*H1222,2)</f>
        <v>0</v>
      </c>
      <c r="K1222" s="301"/>
      <c r="L1222" s="302"/>
      <c r="M1222" s="303" t="s">
        <v>1</v>
      </c>
      <c r="N1222" s="304" t="s">
        <v>49</v>
      </c>
      <c r="O1222" s="94"/>
      <c r="P1222" s="240">
        <f>O1222*H1222</f>
        <v>0</v>
      </c>
      <c r="Q1222" s="240">
        <v>0.001</v>
      </c>
      <c r="R1222" s="240">
        <f>Q1222*H1222</f>
        <v>0.040522000000000002</v>
      </c>
      <c r="S1222" s="240">
        <v>0</v>
      </c>
      <c r="T1222" s="241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42" t="s">
        <v>364</v>
      </c>
      <c r="AT1222" s="242" t="s">
        <v>338</v>
      </c>
      <c r="AU1222" s="242" t="s">
        <v>93</v>
      </c>
      <c r="AY1222" s="19" t="s">
        <v>251</v>
      </c>
      <c r="BE1222" s="243">
        <f>IF(N1222="základní",J1222,0)</f>
        <v>0</v>
      </c>
      <c r="BF1222" s="243">
        <f>IF(N1222="snížená",J1222,0)</f>
        <v>0</v>
      </c>
      <c r="BG1222" s="243">
        <f>IF(N1222="zákl. přenesená",J1222,0)</f>
        <v>0</v>
      </c>
      <c r="BH1222" s="243">
        <f>IF(N1222="sníž. přenesená",J1222,0)</f>
        <v>0</v>
      </c>
      <c r="BI1222" s="243">
        <f>IF(N1222="nulová",J1222,0)</f>
        <v>0</v>
      </c>
      <c r="BJ1222" s="19" t="s">
        <v>91</v>
      </c>
      <c r="BK1222" s="243">
        <f>ROUND(I1222*H1222,2)</f>
        <v>0</v>
      </c>
      <c r="BL1222" s="19" t="s">
        <v>304</v>
      </c>
      <c r="BM1222" s="242" t="s">
        <v>1315</v>
      </c>
    </row>
    <row r="1223" s="2" customFormat="1">
      <c r="A1223" s="41"/>
      <c r="B1223" s="42"/>
      <c r="C1223" s="43"/>
      <c r="D1223" s="251" t="s">
        <v>289</v>
      </c>
      <c r="E1223" s="43"/>
      <c r="F1223" s="282" t="s">
        <v>1316</v>
      </c>
      <c r="G1223" s="43"/>
      <c r="H1223" s="43"/>
      <c r="I1223" s="246"/>
      <c r="J1223" s="43"/>
      <c r="K1223" s="43"/>
      <c r="L1223" s="47"/>
      <c r="M1223" s="247"/>
      <c r="N1223" s="248"/>
      <c r="O1223" s="94"/>
      <c r="P1223" s="94"/>
      <c r="Q1223" s="94"/>
      <c r="R1223" s="94"/>
      <c r="S1223" s="94"/>
      <c r="T1223" s="95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19" t="s">
        <v>289</v>
      </c>
      <c r="AU1223" s="19" t="s">
        <v>93</v>
      </c>
    </row>
    <row r="1224" s="15" customFormat="1">
      <c r="A1224" s="15"/>
      <c r="B1224" s="272"/>
      <c r="C1224" s="273"/>
      <c r="D1224" s="251" t="s">
        <v>260</v>
      </c>
      <c r="E1224" s="274" t="s">
        <v>1</v>
      </c>
      <c r="F1224" s="275" t="s">
        <v>1306</v>
      </c>
      <c r="G1224" s="273"/>
      <c r="H1224" s="274" t="s">
        <v>1</v>
      </c>
      <c r="I1224" s="276"/>
      <c r="J1224" s="273"/>
      <c r="K1224" s="273"/>
      <c r="L1224" s="277"/>
      <c r="M1224" s="278"/>
      <c r="N1224" s="279"/>
      <c r="O1224" s="279"/>
      <c r="P1224" s="279"/>
      <c r="Q1224" s="279"/>
      <c r="R1224" s="279"/>
      <c r="S1224" s="279"/>
      <c r="T1224" s="280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T1224" s="281" t="s">
        <v>260</v>
      </c>
      <c r="AU1224" s="281" t="s">
        <v>93</v>
      </c>
      <c r="AV1224" s="15" t="s">
        <v>91</v>
      </c>
      <c r="AW1224" s="15" t="s">
        <v>40</v>
      </c>
      <c r="AX1224" s="15" t="s">
        <v>84</v>
      </c>
      <c r="AY1224" s="281" t="s">
        <v>251</v>
      </c>
    </row>
    <row r="1225" s="13" customFormat="1">
      <c r="A1225" s="13"/>
      <c r="B1225" s="249"/>
      <c r="C1225" s="250"/>
      <c r="D1225" s="251" t="s">
        <v>260</v>
      </c>
      <c r="E1225" s="252" t="s">
        <v>1</v>
      </c>
      <c r="F1225" s="253" t="s">
        <v>1317</v>
      </c>
      <c r="G1225" s="250"/>
      <c r="H1225" s="254">
        <v>6.5800000000000001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260</v>
      </c>
      <c r="AU1225" s="260" t="s">
        <v>93</v>
      </c>
      <c r="AV1225" s="13" t="s">
        <v>93</v>
      </c>
      <c r="AW1225" s="13" t="s">
        <v>40</v>
      </c>
      <c r="AX1225" s="13" t="s">
        <v>84</v>
      </c>
      <c r="AY1225" s="260" t="s">
        <v>251</v>
      </c>
    </row>
    <row r="1226" s="13" customFormat="1">
      <c r="A1226" s="13"/>
      <c r="B1226" s="249"/>
      <c r="C1226" s="250"/>
      <c r="D1226" s="251" t="s">
        <v>260</v>
      </c>
      <c r="E1226" s="252" t="s">
        <v>1</v>
      </c>
      <c r="F1226" s="253" t="s">
        <v>1308</v>
      </c>
      <c r="G1226" s="250"/>
      <c r="H1226" s="254">
        <v>6.5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260</v>
      </c>
      <c r="AU1226" s="260" t="s">
        <v>93</v>
      </c>
      <c r="AV1226" s="13" t="s">
        <v>93</v>
      </c>
      <c r="AW1226" s="13" t="s">
        <v>40</v>
      </c>
      <c r="AX1226" s="13" t="s">
        <v>84</v>
      </c>
      <c r="AY1226" s="260" t="s">
        <v>251</v>
      </c>
    </row>
    <row r="1227" s="13" customFormat="1">
      <c r="A1227" s="13"/>
      <c r="B1227" s="249"/>
      <c r="C1227" s="250"/>
      <c r="D1227" s="251" t="s">
        <v>260</v>
      </c>
      <c r="E1227" s="252" t="s">
        <v>1</v>
      </c>
      <c r="F1227" s="253" t="s">
        <v>1309</v>
      </c>
      <c r="G1227" s="250"/>
      <c r="H1227" s="254">
        <v>2.9399999999999999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260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251</v>
      </c>
    </row>
    <row r="1228" s="13" customFormat="1">
      <c r="A1228" s="13"/>
      <c r="B1228" s="249"/>
      <c r="C1228" s="250"/>
      <c r="D1228" s="251" t="s">
        <v>260</v>
      </c>
      <c r="E1228" s="252" t="s">
        <v>1</v>
      </c>
      <c r="F1228" s="253" t="s">
        <v>1310</v>
      </c>
      <c r="G1228" s="250"/>
      <c r="H1228" s="254">
        <v>2.399</v>
      </c>
      <c r="I1228" s="255"/>
      <c r="J1228" s="250"/>
      <c r="K1228" s="250"/>
      <c r="L1228" s="256"/>
      <c r="M1228" s="257"/>
      <c r="N1228" s="258"/>
      <c r="O1228" s="258"/>
      <c r="P1228" s="258"/>
      <c r="Q1228" s="258"/>
      <c r="R1228" s="258"/>
      <c r="S1228" s="258"/>
      <c r="T1228" s="25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60" t="s">
        <v>260</v>
      </c>
      <c r="AU1228" s="260" t="s">
        <v>93</v>
      </c>
      <c r="AV1228" s="13" t="s">
        <v>93</v>
      </c>
      <c r="AW1228" s="13" t="s">
        <v>40</v>
      </c>
      <c r="AX1228" s="13" t="s">
        <v>84</v>
      </c>
      <c r="AY1228" s="260" t="s">
        <v>251</v>
      </c>
    </row>
    <row r="1229" s="14" customFormat="1">
      <c r="A1229" s="14"/>
      <c r="B1229" s="261"/>
      <c r="C1229" s="262"/>
      <c r="D1229" s="251" t="s">
        <v>260</v>
      </c>
      <c r="E1229" s="263" t="s">
        <v>1</v>
      </c>
      <c r="F1229" s="264" t="s">
        <v>262</v>
      </c>
      <c r="G1229" s="262"/>
      <c r="H1229" s="265">
        <v>18.419</v>
      </c>
      <c r="I1229" s="266"/>
      <c r="J1229" s="262"/>
      <c r="K1229" s="262"/>
      <c r="L1229" s="267"/>
      <c r="M1229" s="268"/>
      <c r="N1229" s="269"/>
      <c r="O1229" s="269"/>
      <c r="P1229" s="269"/>
      <c r="Q1229" s="269"/>
      <c r="R1229" s="269"/>
      <c r="S1229" s="269"/>
      <c r="T1229" s="270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1" t="s">
        <v>260</v>
      </c>
      <c r="AU1229" s="271" t="s">
        <v>93</v>
      </c>
      <c r="AV1229" s="14" t="s">
        <v>257</v>
      </c>
      <c r="AW1229" s="14" t="s">
        <v>40</v>
      </c>
      <c r="AX1229" s="14" t="s">
        <v>91</v>
      </c>
      <c r="AY1229" s="271" t="s">
        <v>251</v>
      </c>
    </row>
    <row r="1230" s="13" customFormat="1">
      <c r="A1230" s="13"/>
      <c r="B1230" s="249"/>
      <c r="C1230" s="250"/>
      <c r="D1230" s="251" t="s">
        <v>260</v>
      </c>
      <c r="E1230" s="250"/>
      <c r="F1230" s="253" t="s">
        <v>1318</v>
      </c>
      <c r="G1230" s="250"/>
      <c r="H1230" s="254">
        <v>40.521999999999998</v>
      </c>
      <c r="I1230" s="255"/>
      <c r="J1230" s="250"/>
      <c r="K1230" s="250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0" t="s">
        <v>260</v>
      </c>
      <c r="AU1230" s="260" t="s">
        <v>93</v>
      </c>
      <c r="AV1230" s="13" t="s">
        <v>93</v>
      </c>
      <c r="AW1230" s="13" t="s">
        <v>4</v>
      </c>
      <c r="AX1230" s="13" t="s">
        <v>91</v>
      </c>
      <c r="AY1230" s="260" t="s">
        <v>251</v>
      </c>
    </row>
    <row r="1231" s="2" customFormat="1" ht="24.15" customHeight="1">
      <c r="A1231" s="41"/>
      <c r="B1231" s="42"/>
      <c r="C1231" s="230" t="s">
        <v>809</v>
      </c>
      <c r="D1231" s="230" t="s">
        <v>253</v>
      </c>
      <c r="E1231" s="231" t="s">
        <v>1319</v>
      </c>
      <c r="F1231" s="232" t="s">
        <v>1320</v>
      </c>
      <c r="G1231" s="233" t="s">
        <v>389</v>
      </c>
      <c r="H1231" s="234">
        <v>1124.127</v>
      </c>
      <c r="I1231" s="235"/>
      <c r="J1231" s="236">
        <f>ROUND(I1231*H1231,2)</f>
        <v>0</v>
      </c>
      <c r="K1231" s="237"/>
      <c r="L1231" s="47"/>
      <c r="M1231" s="238" t="s">
        <v>1</v>
      </c>
      <c r="N1231" s="239" t="s">
        <v>49</v>
      </c>
      <c r="O1231" s="94"/>
      <c r="P1231" s="240">
        <f>O1231*H1231</f>
        <v>0</v>
      </c>
      <c r="Q1231" s="240">
        <v>0</v>
      </c>
      <c r="R1231" s="240">
        <f>Q1231*H1231</f>
        <v>0</v>
      </c>
      <c r="S1231" s="240">
        <v>0</v>
      </c>
      <c r="T1231" s="241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42" t="s">
        <v>304</v>
      </c>
      <c r="AT1231" s="242" t="s">
        <v>253</v>
      </c>
      <c r="AU1231" s="242" t="s">
        <v>93</v>
      </c>
      <c r="AY1231" s="19" t="s">
        <v>251</v>
      </c>
      <c r="BE1231" s="243">
        <f>IF(N1231="základní",J1231,0)</f>
        <v>0</v>
      </c>
      <c r="BF1231" s="243">
        <f>IF(N1231="snížená",J1231,0)</f>
        <v>0</v>
      </c>
      <c r="BG1231" s="243">
        <f>IF(N1231="zákl. přenesená",J1231,0)</f>
        <v>0</v>
      </c>
      <c r="BH1231" s="243">
        <f>IF(N1231="sníž. přenesená",J1231,0)</f>
        <v>0</v>
      </c>
      <c r="BI1231" s="243">
        <f>IF(N1231="nulová",J1231,0)</f>
        <v>0</v>
      </c>
      <c r="BJ1231" s="19" t="s">
        <v>91</v>
      </c>
      <c r="BK1231" s="243">
        <f>ROUND(I1231*H1231,2)</f>
        <v>0</v>
      </c>
      <c r="BL1231" s="19" t="s">
        <v>304</v>
      </c>
      <c r="BM1231" s="242" t="s">
        <v>1321</v>
      </c>
    </row>
    <row r="1232" s="2" customFormat="1">
      <c r="A1232" s="41"/>
      <c r="B1232" s="42"/>
      <c r="C1232" s="43"/>
      <c r="D1232" s="244" t="s">
        <v>258</v>
      </c>
      <c r="E1232" s="43"/>
      <c r="F1232" s="245" t="s">
        <v>1322</v>
      </c>
      <c r="G1232" s="43"/>
      <c r="H1232" s="43"/>
      <c r="I1232" s="246"/>
      <c r="J1232" s="43"/>
      <c r="K1232" s="43"/>
      <c r="L1232" s="47"/>
      <c r="M1232" s="247"/>
      <c r="N1232" s="248"/>
      <c r="O1232" s="94"/>
      <c r="P1232" s="94"/>
      <c r="Q1232" s="94"/>
      <c r="R1232" s="94"/>
      <c r="S1232" s="94"/>
      <c r="T1232" s="95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19" t="s">
        <v>258</v>
      </c>
      <c r="AU1232" s="19" t="s">
        <v>93</v>
      </c>
    </row>
    <row r="1233" s="13" customFormat="1">
      <c r="A1233" s="13"/>
      <c r="B1233" s="249"/>
      <c r="C1233" s="250"/>
      <c r="D1233" s="251" t="s">
        <v>260</v>
      </c>
      <c r="E1233" s="252" t="s">
        <v>1</v>
      </c>
      <c r="F1233" s="253" t="s">
        <v>984</v>
      </c>
      <c r="G1233" s="250"/>
      <c r="H1233" s="254">
        <v>315.13999999999999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260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251</v>
      </c>
    </row>
    <row r="1234" s="13" customFormat="1">
      <c r="A1234" s="13"/>
      <c r="B1234" s="249"/>
      <c r="C1234" s="250"/>
      <c r="D1234" s="251" t="s">
        <v>260</v>
      </c>
      <c r="E1234" s="252" t="s">
        <v>1</v>
      </c>
      <c r="F1234" s="253" t="s">
        <v>985</v>
      </c>
      <c r="G1234" s="250"/>
      <c r="H1234" s="254">
        <v>319.50799999999998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260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251</v>
      </c>
    </row>
    <row r="1235" s="13" customFormat="1">
      <c r="A1235" s="13"/>
      <c r="B1235" s="249"/>
      <c r="C1235" s="250"/>
      <c r="D1235" s="251" t="s">
        <v>260</v>
      </c>
      <c r="E1235" s="252" t="s">
        <v>1</v>
      </c>
      <c r="F1235" s="253" t="s">
        <v>986</v>
      </c>
      <c r="G1235" s="250"/>
      <c r="H1235" s="254">
        <v>202.118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260</v>
      </c>
      <c r="AU1235" s="260" t="s">
        <v>93</v>
      </c>
      <c r="AV1235" s="13" t="s">
        <v>93</v>
      </c>
      <c r="AW1235" s="13" t="s">
        <v>40</v>
      </c>
      <c r="AX1235" s="13" t="s">
        <v>84</v>
      </c>
      <c r="AY1235" s="260" t="s">
        <v>251</v>
      </c>
    </row>
    <row r="1236" s="13" customFormat="1">
      <c r="A1236" s="13"/>
      <c r="B1236" s="249"/>
      <c r="C1236" s="250"/>
      <c r="D1236" s="251" t="s">
        <v>260</v>
      </c>
      <c r="E1236" s="252" t="s">
        <v>1</v>
      </c>
      <c r="F1236" s="253" t="s">
        <v>987</v>
      </c>
      <c r="G1236" s="250"/>
      <c r="H1236" s="254">
        <v>78.971000000000004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260</v>
      </c>
      <c r="AU1236" s="260" t="s">
        <v>93</v>
      </c>
      <c r="AV1236" s="13" t="s">
        <v>93</v>
      </c>
      <c r="AW1236" s="13" t="s">
        <v>40</v>
      </c>
      <c r="AX1236" s="13" t="s">
        <v>84</v>
      </c>
      <c r="AY1236" s="260" t="s">
        <v>251</v>
      </c>
    </row>
    <row r="1237" s="13" customFormat="1">
      <c r="A1237" s="13"/>
      <c r="B1237" s="249"/>
      <c r="C1237" s="250"/>
      <c r="D1237" s="251" t="s">
        <v>260</v>
      </c>
      <c r="E1237" s="252" t="s">
        <v>1</v>
      </c>
      <c r="F1237" s="253" t="s">
        <v>988</v>
      </c>
      <c r="G1237" s="250"/>
      <c r="H1237" s="254">
        <v>200.166</v>
      </c>
      <c r="I1237" s="255"/>
      <c r="J1237" s="250"/>
      <c r="K1237" s="250"/>
      <c r="L1237" s="256"/>
      <c r="M1237" s="257"/>
      <c r="N1237" s="258"/>
      <c r="O1237" s="258"/>
      <c r="P1237" s="258"/>
      <c r="Q1237" s="258"/>
      <c r="R1237" s="258"/>
      <c r="S1237" s="258"/>
      <c r="T1237" s="259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0" t="s">
        <v>260</v>
      </c>
      <c r="AU1237" s="260" t="s">
        <v>93</v>
      </c>
      <c r="AV1237" s="13" t="s">
        <v>93</v>
      </c>
      <c r="AW1237" s="13" t="s">
        <v>40</v>
      </c>
      <c r="AX1237" s="13" t="s">
        <v>84</v>
      </c>
      <c r="AY1237" s="260" t="s">
        <v>251</v>
      </c>
    </row>
    <row r="1238" s="13" customFormat="1">
      <c r="A1238" s="13"/>
      <c r="B1238" s="249"/>
      <c r="C1238" s="250"/>
      <c r="D1238" s="251" t="s">
        <v>260</v>
      </c>
      <c r="E1238" s="252" t="s">
        <v>1</v>
      </c>
      <c r="F1238" s="253" t="s">
        <v>487</v>
      </c>
      <c r="G1238" s="250"/>
      <c r="H1238" s="254">
        <v>8.2240000000000002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260</v>
      </c>
      <c r="AU1238" s="260" t="s">
        <v>93</v>
      </c>
      <c r="AV1238" s="13" t="s">
        <v>93</v>
      </c>
      <c r="AW1238" s="13" t="s">
        <v>40</v>
      </c>
      <c r="AX1238" s="13" t="s">
        <v>84</v>
      </c>
      <c r="AY1238" s="260" t="s">
        <v>251</v>
      </c>
    </row>
    <row r="1239" s="14" customFormat="1">
      <c r="A1239" s="14"/>
      <c r="B1239" s="261"/>
      <c r="C1239" s="262"/>
      <c r="D1239" s="251" t="s">
        <v>260</v>
      </c>
      <c r="E1239" s="263" t="s">
        <v>1</v>
      </c>
      <c r="F1239" s="264" t="s">
        <v>262</v>
      </c>
      <c r="G1239" s="262"/>
      <c r="H1239" s="265">
        <v>1124.127</v>
      </c>
      <c r="I1239" s="266"/>
      <c r="J1239" s="262"/>
      <c r="K1239" s="262"/>
      <c r="L1239" s="267"/>
      <c r="M1239" s="268"/>
      <c r="N1239" s="269"/>
      <c r="O1239" s="269"/>
      <c r="P1239" s="269"/>
      <c r="Q1239" s="269"/>
      <c r="R1239" s="269"/>
      <c r="S1239" s="269"/>
      <c r="T1239" s="27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1" t="s">
        <v>260</v>
      </c>
      <c r="AU1239" s="271" t="s">
        <v>93</v>
      </c>
      <c r="AV1239" s="14" t="s">
        <v>257</v>
      </c>
      <c r="AW1239" s="14" t="s">
        <v>40</v>
      </c>
      <c r="AX1239" s="14" t="s">
        <v>91</v>
      </c>
      <c r="AY1239" s="271" t="s">
        <v>251</v>
      </c>
    </row>
    <row r="1240" s="2" customFormat="1" ht="16.5" customHeight="1">
      <c r="A1240" s="41"/>
      <c r="B1240" s="42"/>
      <c r="C1240" s="294" t="s">
        <v>1323</v>
      </c>
      <c r="D1240" s="294" t="s">
        <v>338</v>
      </c>
      <c r="E1240" s="295" t="s">
        <v>1297</v>
      </c>
      <c r="F1240" s="296" t="s">
        <v>1298</v>
      </c>
      <c r="G1240" s="297" t="s">
        <v>298</v>
      </c>
      <c r="H1240" s="298">
        <v>0.38200000000000001</v>
      </c>
      <c r="I1240" s="299"/>
      <c r="J1240" s="300">
        <f>ROUND(I1240*H1240,2)</f>
        <v>0</v>
      </c>
      <c r="K1240" s="301"/>
      <c r="L1240" s="302"/>
      <c r="M1240" s="303" t="s">
        <v>1</v>
      </c>
      <c r="N1240" s="304" t="s">
        <v>49</v>
      </c>
      <c r="O1240" s="94"/>
      <c r="P1240" s="240">
        <f>O1240*H1240</f>
        <v>0</v>
      </c>
      <c r="Q1240" s="240">
        <v>1</v>
      </c>
      <c r="R1240" s="240">
        <f>Q1240*H1240</f>
        <v>0.38200000000000001</v>
      </c>
      <c r="S1240" s="240">
        <v>0</v>
      </c>
      <c r="T1240" s="241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42" t="s">
        <v>364</v>
      </c>
      <c r="AT1240" s="242" t="s">
        <v>338</v>
      </c>
      <c r="AU1240" s="242" t="s">
        <v>93</v>
      </c>
      <c r="AY1240" s="19" t="s">
        <v>251</v>
      </c>
      <c r="BE1240" s="243">
        <f>IF(N1240="základní",J1240,0)</f>
        <v>0</v>
      </c>
      <c r="BF1240" s="243">
        <f>IF(N1240="snížená",J1240,0)</f>
        <v>0</v>
      </c>
      <c r="BG1240" s="243">
        <f>IF(N1240="zákl. přenesená",J1240,0)</f>
        <v>0</v>
      </c>
      <c r="BH1240" s="243">
        <f>IF(N1240="sníž. přenesená",J1240,0)</f>
        <v>0</v>
      </c>
      <c r="BI1240" s="243">
        <f>IF(N1240="nulová",J1240,0)</f>
        <v>0</v>
      </c>
      <c r="BJ1240" s="19" t="s">
        <v>91</v>
      </c>
      <c r="BK1240" s="243">
        <f>ROUND(I1240*H1240,2)</f>
        <v>0</v>
      </c>
      <c r="BL1240" s="19" t="s">
        <v>304</v>
      </c>
      <c r="BM1240" s="242" t="s">
        <v>1324</v>
      </c>
    </row>
    <row r="1241" s="13" customFormat="1">
      <c r="A1241" s="13"/>
      <c r="B1241" s="249"/>
      <c r="C1241" s="250"/>
      <c r="D1241" s="251" t="s">
        <v>260</v>
      </c>
      <c r="E1241" s="252" t="s">
        <v>1</v>
      </c>
      <c r="F1241" s="253" t="s">
        <v>1325</v>
      </c>
      <c r="G1241" s="250"/>
      <c r="H1241" s="254">
        <v>0.38200000000000001</v>
      </c>
      <c r="I1241" s="255"/>
      <c r="J1241" s="250"/>
      <c r="K1241" s="250"/>
      <c r="L1241" s="256"/>
      <c r="M1241" s="257"/>
      <c r="N1241" s="258"/>
      <c r="O1241" s="258"/>
      <c r="P1241" s="258"/>
      <c r="Q1241" s="258"/>
      <c r="R1241" s="258"/>
      <c r="S1241" s="258"/>
      <c r="T1241" s="25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60" t="s">
        <v>260</v>
      </c>
      <c r="AU1241" s="260" t="s">
        <v>93</v>
      </c>
      <c r="AV1241" s="13" t="s">
        <v>93</v>
      </c>
      <c r="AW1241" s="13" t="s">
        <v>40</v>
      </c>
      <c r="AX1241" s="13" t="s">
        <v>84</v>
      </c>
      <c r="AY1241" s="260" t="s">
        <v>251</v>
      </c>
    </row>
    <row r="1242" s="14" customFormat="1">
      <c r="A1242" s="14"/>
      <c r="B1242" s="261"/>
      <c r="C1242" s="262"/>
      <c r="D1242" s="251" t="s">
        <v>260</v>
      </c>
      <c r="E1242" s="263" t="s">
        <v>1</v>
      </c>
      <c r="F1242" s="264" t="s">
        <v>262</v>
      </c>
      <c r="G1242" s="262"/>
      <c r="H1242" s="265">
        <v>0.38200000000000001</v>
      </c>
      <c r="I1242" s="266"/>
      <c r="J1242" s="262"/>
      <c r="K1242" s="262"/>
      <c r="L1242" s="267"/>
      <c r="M1242" s="268"/>
      <c r="N1242" s="269"/>
      <c r="O1242" s="269"/>
      <c r="P1242" s="269"/>
      <c r="Q1242" s="269"/>
      <c r="R1242" s="269"/>
      <c r="S1242" s="269"/>
      <c r="T1242" s="270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1" t="s">
        <v>260</v>
      </c>
      <c r="AU1242" s="271" t="s">
        <v>93</v>
      </c>
      <c r="AV1242" s="14" t="s">
        <v>257</v>
      </c>
      <c r="AW1242" s="14" t="s">
        <v>40</v>
      </c>
      <c r="AX1242" s="14" t="s">
        <v>91</v>
      </c>
      <c r="AY1242" s="271" t="s">
        <v>251</v>
      </c>
    </row>
    <row r="1243" s="2" customFormat="1" ht="24.15" customHeight="1">
      <c r="A1243" s="41"/>
      <c r="B1243" s="42"/>
      <c r="C1243" s="230" t="s">
        <v>813</v>
      </c>
      <c r="D1243" s="230" t="s">
        <v>253</v>
      </c>
      <c r="E1243" s="231" t="s">
        <v>1326</v>
      </c>
      <c r="F1243" s="232" t="s">
        <v>1327</v>
      </c>
      <c r="G1243" s="233" t="s">
        <v>389</v>
      </c>
      <c r="H1243" s="234">
        <v>452.06</v>
      </c>
      <c r="I1243" s="235"/>
      <c r="J1243" s="236">
        <f>ROUND(I1243*H1243,2)</f>
        <v>0</v>
      </c>
      <c r="K1243" s="237"/>
      <c r="L1243" s="47"/>
      <c r="M1243" s="238" t="s">
        <v>1</v>
      </c>
      <c r="N1243" s="239" t="s">
        <v>49</v>
      </c>
      <c r="O1243" s="94"/>
      <c r="P1243" s="240">
        <f>O1243*H1243</f>
        <v>0</v>
      </c>
      <c r="Q1243" s="240">
        <v>0.0035000000000000001</v>
      </c>
      <c r="R1243" s="240">
        <f>Q1243*H1243</f>
        <v>1.5822100000000001</v>
      </c>
      <c r="S1243" s="240">
        <v>0</v>
      </c>
      <c r="T1243" s="241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42" t="s">
        <v>304</v>
      </c>
      <c r="AT1243" s="242" t="s">
        <v>253</v>
      </c>
      <c r="AU1243" s="242" t="s">
        <v>93</v>
      </c>
      <c r="AY1243" s="19" t="s">
        <v>251</v>
      </c>
      <c r="BE1243" s="243">
        <f>IF(N1243="základní",J1243,0)</f>
        <v>0</v>
      </c>
      <c r="BF1243" s="243">
        <f>IF(N1243="snížená",J1243,0)</f>
        <v>0</v>
      </c>
      <c r="BG1243" s="243">
        <f>IF(N1243="zákl. přenesená",J1243,0)</f>
        <v>0</v>
      </c>
      <c r="BH1243" s="243">
        <f>IF(N1243="sníž. přenesená",J1243,0)</f>
        <v>0</v>
      </c>
      <c r="BI1243" s="243">
        <f>IF(N1243="nulová",J1243,0)</f>
        <v>0</v>
      </c>
      <c r="BJ1243" s="19" t="s">
        <v>91</v>
      </c>
      <c r="BK1243" s="243">
        <f>ROUND(I1243*H1243,2)</f>
        <v>0</v>
      </c>
      <c r="BL1243" s="19" t="s">
        <v>304</v>
      </c>
      <c r="BM1243" s="242" t="s">
        <v>1328</v>
      </c>
    </row>
    <row r="1244" s="2" customFormat="1">
      <c r="A1244" s="41"/>
      <c r="B1244" s="42"/>
      <c r="C1244" s="43"/>
      <c r="D1244" s="244" t="s">
        <v>258</v>
      </c>
      <c r="E1244" s="43"/>
      <c r="F1244" s="245" t="s">
        <v>1329</v>
      </c>
      <c r="G1244" s="43"/>
      <c r="H1244" s="43"/>
      <c r="I1244" s="246"/>
      <c r="J1244" s="43"/>
      <c r="K1244" s="43"/>
      <c r="L1244" s="47"/>
      <c r="M1244" s="247"/>
      <c r="N1244" s="248"/>
      <c r="O1244" s="94"/>
      <c r="P1244" s="94"/>
      <c r="Q1244" s="94"/>
      <c r="R1244" s="94"/>
      <c r="S1244" s="94"/>
      <c r="T1244" s="95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19" t="s">
        <v>258</v>
      </c>
      <c r="AU1244" s="19" t="s">
        <v>93</v>
      </c>
    </row>
    <row r="1245" s="13" customFormat="1">
      <c r="A1245" s="13"/>
      <c r="B1245" s="249"/>
      <c r="C1245" s="250"/>
      <c r="D1245" s="251" t="s">
        <v>260</v>
      </c>
      <c r="E1245" s="252" t="s">
        <v>1</v>
      </c>
      <c r="F1245" s="253" t="s">
        <v>1007</v>
      </c>
      <c r="G1245" s="250"/>
      <c r="H1245" s="254">
        <v>354.79000000000002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260</v>
      </c>
      <c r="AU1245" s="260" t="s">
        <v>93</v>
      </c>
      <c r="AV1245" s="13" t="s">
        <v>93</v>
      </c>
      <c r="AW1245" s="13" t="s">
        <v>40</v>
      </c>
      <c r="AX1245" s="13" t="s">
        <v>84</v>
      </c>
      <c r="AY1245" s="260" t="s">
        <v>251</v>
      </c>
    </row>
    <row r="1246" s="13" customFormat="1">
      <c r="A1246" s="13"/>
      <c r="B1246" s="249"/>
      <c r="C1246" s="250"/>
      <c r="D1246" s="251" t="s">
        <v>260</v>
      </c>
      <c r="E1246" s="252" t="s">
        <v>1</v>
      </c>
      <c r="F1246" s="253" t="s">
        <v>1009</v>
      </c>
      <c r="G1246" s="250"/>
      <c r="H1246" s="254">
        <v>39.759999999999998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260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251</v>
      </c>
    </row>
    <row r="1247" s="13" customFormat="1">
      <c r="A1247" s="13"/>
      <c r="B1247" s="249"/>
      <c r="C1247" s="250"/>
      <c r="D1247" s="251" t="s">
        <v>260</v>
      </c>
      <c r="E1247" s="252" t="s">
        <v>1</v>
      </c>
      <c r="F1247" s="253" t="s">
        <v>1012</v>
      </c>
      <c r="G1247" s="250"/>
      <c r="H1247" s="254">
        <v>13.710000000000001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260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251</v>
      </c>
    </row>
    <row r="1248" s="13" customFormat="1">
      <c r="A1248" s="13"/>
      <c r="B1248" s="249"/>
      <c r="C1248" s="250"/>
      <c r="D1248" s="251" t="s">
        <v>260</v>
      </c>
      <c r="E1248" s="252" t="s">
        <v>1</v>
      </c>
      <c r="F1248" s="253" t="s">
        <v>1079</v>
      </c>
      <c r="G1248" s="250"/>
      <c r="H1248" s="254">
        <v>43.799999999999997</v>
      </c>
      <c r="I1248" s="255"/>
      <c r="J1248" s="250"/>
      <c r="K1248" s="250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0" t="s">
        <v>260</v>
      </c>
      <c r="AU1248" s="260" t="s">
        <v>93</v>
      </c>
      <c r="AV1248" s="13" t="s">
        <v>93</v>
      </c>
      <c r="AW1248" s="13" t="s">
        <v>40</v>
      </c>
      <c r="AX1248" s="13" t="s">
        <v>84</v>
      </c>
      <c r="AY1248" s="260" t="s">
        <v>251</v>
      </c>
    </row>
    <row r="1249" s="14" customFormat="1">
      <c r="A1249" s="14"/>
      <c r="B1249" s="261"/>
      <c r="C1249" s="262"/>
      <c r="D1249" s="251" t="s">
        <v>260</v>
      </c>
      <c r="E1249" s="263" t="s">
        <v>1</v>
      </c>
      <c r="F1249" s="264" t="s">
        <v>262</v>
      </c>
      <c r="G1249" s="262"/>
      <c r="H1249" s="265">
        <v>452.06</v>
      </c>
      <c r="I1249" s="266"/>
      <c r="J1249" s="262"/>
      <c r="K1249" s="262"/>
      <c r="L1249" s="267"/>
      <c r="M1249" s="268"/>
      <c r="N1249" s="269"/>
      <c r="O1249" s="269"/>
      <c r="P1249" s="269"/>
      <c r="Q1249" s="269"/>
      <c r="R1249" s="269"/>
      <c r="S1249" s="269"/>
      <c r="T1249" s="270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71" t="s">
        <v>260</v>
      </c>
      <c r="AU1249" s="271" t="s">
        <v>93</v>
      </c>
      <c r="AV1249" s="14" t="s">
        <v>257</v>
      </c>
      <c r="AW1249" s="14" t="s">
        <v>40</v>
      </c>
      <c r="AX1249" s="14" t="s">
        <v>91</v>
      </c>
      <c r="AY1249" s="271" t="s">
        <v>251</v>
      </c>
    </row>
    <row r="1250" s="2" customFormat="1" ht="24.15" customHeight="1">
      <c r="A1250" s="41"/>
      <c r="B1250" s="42"/>
      <c r="C1250" s="230" t="s">
        <v>1330</v>
      </c>
      <c r="D1250" s="230" t="s">
        <v>253</v>
      </c>
      <c r="E1250" s="231" t="s">
        <v>1331</v>
      </c>
      <c r="F1250" s="232" t="s">
        <v>1332</v>
      </c>
      <c r="G1250" s="233" t="s">
        <v>389</v>
      </c>
      <c r="H1250" s="234">
        <v>3288.1129999999998</v>
      </c>
      <c r="I1250" s="235"/>
      <c r="J1250" s="236">
        <f>ROUND(I1250*H1250,2)</f>
        <v>0</v>
      </c>
      <c r="K1250" s="237"/>
      <c r="L1250" s="47"/>
      <c r="M1250" s="238" t="s">
        <v>1</v>
      </c>
      <c r="N1250" s="239" t="s">
        <v>49</v>
      </c>
      <c r="O1250" s="94"/>
      <c r="P1250" s="240">
        <f>O1250*H1250</f>
        <v>0</v>
      </c>
      <c r="Q1250" s="240">
        <v>0.00039825</v>
      </c>
      <c r="R1250" s="240">
        <f>Q1250*H1250</f>
        <v>1.3094910022499999</v>
      </c>
      <c r="S1250" s="240">
        <v>0</v>
      </c>
      <c r="T1250" s="241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42" t="s">
        <v>304</v>
      </c>
      <c r="AT1250" s="242" t="s">
        <v>253</v>
      </c>
      <c r="AU1250" s="242" t="s">
        <v>93</v>
      </c>
      <c r="AY1250" s="19" t="s">
        <v>251</v>
      </c>
      <c r="BE1250" s="243">
        <f>IF(N1250="základní",J1250,0)</f>
        <v>0</v>
      </c>
      <c r="BF1250" s="243">
        <f>IF(N1250="snížená",J1250,0)</f>
        <v>0</v>
      </c>
      <c r="BG1250" s="243">
        <f>IF(N1250="zákl. přenesená",J1250,0)</f>
        <v>0</v>
      </c>
      <c r="BH1250" s="243">
        <f>IF(N1250="sníž. přenesená",J1250,0)</f>
        <v>0</v>
      </c>
      <c r="BI1250" s="243">
        <f>IF(N1250="nulová",J1250,0)</f>
        <v>0</v>
      </c>
      <c r="BJ1250" s="19" t="s">
        <v>91</v>
      </c>
      <c r="BK1250" s="243">
        <f>ROUND(I1250*H1250,2)</f>
        <v>0</v>
      </c>
      <c r="BL1250" s="19" t="s">
        <v>304</v>
      </c>
      <c r="BM1250" s="242" t="s">
        <v>1333</v>
      </c>
    </row>
    <row r="1251" s="2" customFormat="1">
      <c r="A1251" s="41"/>
      <c r="B1251" s="42"/>
      <c r="C1251" s="43"/>
      <c r="D1251" s="244" t="s">
        <v>258</v>
      </c>
      <c r="E1251" s="43"/>
      <c r="F1251" s="245" t="s">
        <v>1334</v>
      </c>
      <c r="G1251" s="43"/>
      <c r="H1251" s="43"/>
      <c r="I1251" s="246"/>
      <c r="J1251" s="43"/>
      <c r="K1251" s="43"/>
      <c r="L1251" s="47"/>
      <c r="M1251" s="247"/>
      <c r="N1251" s="248"/>
      <c r="O1251" s="94"/>
      <c r="P1251" s="94"/>
      <c r="Q1251" s="94"/>
      <c r="R1251" s="94"/>
      <c r="S1251" s="94"/>
      <c r="T1251" s="95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19" t="s">
        <v>258</v>
      </c>
      <c r="AU1251" s="19" t="s">
        <v>93</v>
      </c>
    </row>
    <row r="1252" s="15" customFormat="1">
      <c r="A1252" s="15"/>
      <c r="B1252" s="272"/>
      <c r="C1252" s="273"/>
      <c r="D1252" s="251" t="s">
        <v>260</v>
      </c>
      <c r="E1252" s="274" t="s">
        <v>1</v>
      </c>
      <c r="F1252" s="275" t="s">
        <v>1335</v>
      </c>
      <c r="G1252" s="273"/>
      <c r="H1252" s="274" t="s">
        <v>1</v>
      </c>
      <c r="I1252" s="276"/>
      <c r="J1252" s="273"/>
      <c r="K1252" s="273"/>
      <c r="L1252" s="277"/>
      <c r="M1252" s="278"/>
      <c r="N1252" s="279"/>
      <c r="O1252" s="279"/>
      <c r="P1252" s="279"/>
      <c r="Q1252" s="279"/>
      <c r="R1252" s="279"/>
      <c r="S1252" s="279"/>
      <c r="T1252" s="280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T1252" s="281" t="s">
        <v>260</v>
      </c>
      <c r="AU1252" s="281" t="s">
        <v>93</v>
      </c>
      <c r="AV1252" s="15" t="s">
        <v>91</v>
      </c>
      <c r="AW1252" s="15" t="s">
        <v>40</v>
      </c>
      <c r="AX1252" s="15" t="s">
        <v>84</v>
      </c>
      <c r="AY1252" s="281" t="s">
        <v>251</v>
      </c>
    </row>
    <row r="1253" s="15" customFormat="1">
      <c r="A1253" s="15"/>
      <c r="B1253" s="272"/>
      <c r="C1253" s="273"/>
      <c r="D1253" s="251" t="s">
        <v>260</v>
      </c>
      <c r="E1253" s="274" t="s">
        <v>1</v>
      </c>
      <c r="F1253" s="275" t="s">
        <v>379</v>
      </c>
      <c r="G1253" s="273"/>
      <c r="H1253" s="274" t="s">
        <v>1</v>
      </c>
      <c r="I1253" s="276"/>
      <c r="J1253" s="273"/>
      <c r="K1253" s="273"/>
      <c r="L1253" s="277"/>
      <c r="M1253" s="278"/>
      <c r="N1253" s="279"/>
      <c r="O1253" s="279"/>
      <c r="P1253" s="279"/>
      <c r="Q1253" s="279"/>
      <c r="R1253" s="279"/>
      <c r="S1253" s="279"/>
      <c r="T1253" s="280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81" t="s">
        <v>260</v>
      </c>
      <c r="AU1253" s="281" t="s">
        <v>93</v>
      </c>
      <c r="AV1253" s="15" t="s">
        <v>91</v>
      </c>
      <c r="AW1253" s="15" t="s">
        <v>40</v>
      </c>
      <c r="AX1253" s="15" t="s">
        <v>84</v>
      </c>
      <c r="AY1253" s="281" t="s">
        <v>251</v>
      </c>
    </row>
    <row r="1254" s="13" customFormat="1">
      <c r="A1254" s="13"/>
      <c r="B1254" s="249"/>
      <c r="C1254" s="250"/>
      <c r="D1254" s="251" t="s">
        <v>260</v>
      </c>
      <c r="E1254" s="252" t="s">
        <v>1</v>
      </c>
      <c r="F1254" s="253" t="s">
        <v>1336</v>
      </c>
      <c r="G1254" s="250"/>
      <c r="H1254" s="254">
        <v>28.492999999999999</v>
      </c>
      <c r="I1254" s="255"/>
      <c r="J1254" s="250"/>
      <c r="K1254" s="250"/>
      <c r="L1254" s="256"/>
      <c r="M1254" s="257"/>
      <c r="N1254" s="258"/>
      <c r="O1254" s="258"/>
      <c r="P1254" s="258"/>
      <c r="Q1254" s="258"/>
      <c r="R1254" s="258"/>
      <c r="S1254" s="258"/>
      <c r="T1254" s="25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0" t="s">
        <v>260</v>
      </c>
      <c r="AU1254" s="260" t="s">
        <v>93</v>
      </c>
      <c r="AV1254" s="13" t="s">
        <v>93</v>
      </c>
      <c r="AW1254" s="13" t="s">
        <v>40</v>
      </c>
      <c r="AX1254" s="13" t="s">
        <v>84</v>
      </c>
      <c r="AY1254" s="260" t="s">
        <v>251</v>
      </c>
    </row>
    <row r="1255" s="13" customFormat="1">
      <c r="A1255" s="13"/>
      <c r="B1255" s="249"/>
      <c r="C1255" s="250"/>
      <c r="D1255" s="251" t="s">
        <v>260</v>
      </c>
      <c r="E1255" s="252" t="s">
        <v>1</v>
      </c>
      <c r="F1255" s="253" t="s">
        <v>1337</v>
      </c>
      <c r="G1255" s="250"/>
      <c r="H1255" s="254">
        <v>1989.54</v>
      </c>
      <c r="I1255" s="255"/>
      <c r="J1255" s="250"/>
      <c r="K1255" s="250"/>
      <c r="L1255" s="256"/>
      <c r="M1255" s="257"/>
      <c r="N1255" s="258"/>
      <c r="O1255" s="258"/>
      <c r="P1255" s="258"/>
      <c r="Q1255" s="258"/>
      <c r="R1255" s="258"/>
      <c r="S1255" s="258"/>
      <c r="T1255" s="25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60" t="s">
        <v>260</v>
      </c>
      <c r="AU1255" s="260" t="s">
        <v>93</v>
      </c>
      <c r="AV1255" s="13" t="s">
        <v>93</v>
      </c>
      <c r="AW1255" s="13" t="s">
        <v>40</v>
      </c>
      <c r="AX1255" s="13" t="s">
        <v>84</v>
      </c>
      <c r="AY1255" s="260" t="s">
        <v>251</v>
      </c>
    </row>
    <row r="1256" s="13" customFormat="1">
      <c r="A1256" s="13"/>
      <c r="B1256" s="249"/>
      <c r="C1256" s="250"/>
      <c r="D1256" s="251" t="s">
        <v>260</v>
      </c>
      <c r="E1256" s="252" t="s">
        <v>1</v>
      </c>
      <c r="F1256" s="253" t="s">
        <v>1338</v>
      </c>
      <c r="G1256" s="250"/>
      <c r="H1256" s="254">
        <v>146.28</v>
      </c>
      <c r="I1256" s="255"/>
      <c r="J1256" s="250"/>
      <c r="K1256" s="250"/>
      <c r="L1256" s="256"/>
      <c r="M1256" s="257"/>
      <c r="N1256" s="258"/>
      <c r="O1256" s="258"/>
      <c r="P1256" s="258"/>
      <c r="Q1256" s="258"/>
      <c r="R1256" s="258"/>
      <c r="S1256" s="258"/>
      <c r="T1256" s="25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0" t="s">
        <v>260</v>
      </c>
      <c r="AU1256" s="260" t="s">
        <v>93</v>
      </c>
      <c r="AV1256" s="13" t="s">
        <v>93</v>
      </c>
      <c r="AW1256" s="13" t="s">
        <v>40</v>
      </c>
      <c r="AX1256" s="13" t="s">
        <v>84</v>
      </c>
      <c r="AY1256" s="260" t="s">
        <v>251</v>
      </c>
    </row>
    <row r="1257" s="13" customFormat="1">
      <c r="A1257" s="13"/>
      <c r="B1257" s="249"/>
      <c r="C1257" s="250"/>
      <c r="D1257" s="251" t="s">
        <v>260</v>
      </c>
      <c r="E1257" s="252" t="s">
        <v>1</v>
      </c>
      <c r="F1257" s="253" t="s">
        <v>1339</v>
      </c>
      <c r="G1257" s="250"/>
      <c r="H1257" s="254">
        <v>57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260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251</v>
      </c>
    </row>
    <row r="1258" s="13" customFormat="1">
      <c r="A1258" s="13"/>
      <c r="B1258" s="249"/>
      <c r="C1258" s="250"/>
      <c r="D1258" s="251" t="s">
        <v>260</v>
      </c>
      <c r="E1258" s="252" t="s">
        <v>1</v>
      </c>
      <c r="F1258" s="253" t="s">
        <v>1340</v>
      </c>
      <c r="G1258" s="250"/>
      <c r="H1258" s="254">
        <v>927.77999999999997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260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251</v>
      </c>
    </row>
    <row r="1259" s="13" customFormat="1">
      <c r="A1259" s="13"/>
      <c r="B1259" s="249"/>
      <c r="C1259" s="250"/>
      <c r="D1259" s="251" t="s">
        <v>260</v>
      </c>
      <c r="E1259" s="252" t="s">
        <v>1</v>
      </c>
      <c r="F1259" s="253" t="s">
        <v>1341</v>
      </c>
      <c r="G1259" s="250"/>
      <c r="H1259" s="254">
        <v>139.02000000000001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260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251</v>
      </c>
    </row>
    <row r="1260" s="14" customFormat="1">
      <c r="A1260" s="14"/>
      <c r="B1260" s="261"/>
      <c r="C1260" s="262"/>
      <c r="D1260" s="251" t="s">
        <v>260</v>
      </c>
      <c r="E1260" s="263" t="s">
        <v>1</v>
      </c>
      <c r="F1260" s="264" t="s">
        <v>262</v>
      </c>
      <c r="G1260" s="262"/>
      <c r="H1260" s="265">
        <v>3288.1129999999998</v>
      </c>
      <c r="I1260" s="266"/>
      <c r="J1260" s="262"/>
      <c r="K1260" s="262"/>
      <c r="L1260" s="267"/>
      <c r="M1260" s="268"/>
      <c r="N1260" s="269"/>
      <c r="O1260" s="269"/>
      <c r="P1260" s="269"/>
      <c r="Q1260" s="269"/>
      <c r="R1260" s="269"/>
      <c r="S1260" s="269"/>
      <c r="T1260" s="270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1" t="s">
        <v>260</v>
      </c>
      <c r="AU1260" s="271" t="s">
        <v>93</v>
      </c>
      <c r="AV1260" s="14" t="s">
        <v>257</v>
      </c>
      <c r="AW1260" s="14" t="s">
        <v>40</v>
      </c>
      <c r="AX1260" s="14" t="s">
        <v>91</v>
      </c>
      <c r="AY1260" s="271" t="s">
        <v>251</v>
      </c>
    </row>
    <row r="1261" s="2" customFormat="1" ht="44.25" customHeight="1">
      <c r="A1261" s="41"/>
      <c r="B1261" s="42"/>
      <c r="C1261" s="294" t="s">
        <v>818</v>
      </c>
      <c r="D1261" s="294" t="s">
        <v>338</v>
      </c>
      <c r="E1261" s="295" t="s">
        <v>1342</v>
      </c>
      <c r="F1261" s="296" t="s">
        <v>1343</v>
      </c>
      <c r="G1261" s="297" t="s">
        <v>389</v>
      </c>
      <c r="H1261" s="298">
        <v>1205.6420000000001</v>
      </c>
      <c r="I1261" s="299"/>
      <c r="J1261" s="300">
        <f>ROUND(I1261*H1261,2)</f>
        <v>0</v>
      </c>
      <c r="K1261" s="301"/>
      <c r="L1261" s="302"/>
      <c r="M1261" s="303" t="s">
        <v>1</v>
      </c>
      <c r="N1261" s="304" t="s">
        <v>49</v>
      </c>
      <c r="O1261" s="94"/>
      <c r="P1261" s="240">
        <f>O1261*H1261</f>
        <v>0</v>
      </c>
      <c r="Q1261" s="240">
        <v>0.0054000000000000003</v>
      </c>
      <c r="R1261" s="240">
        <f>Q1261*H1261</f>
        <v>6.5104668000000006</v>
      </c>
      <c r="S1261" s="240">
        <v>0</v>
      </c>
      <c r="T1261" s="241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42" t="s">
        <v>364</v>
      </c>
      <c r="AT1261" s="242" t="s">
        <v>338</v>
      </c>
      <c r="AU1261" s="242" t="s">
        <v>93</v>
      </c>
      <c r="AY1261" s="19" t="s">
        <v>251</v>
      </c>
      <c r="BE1261" s="243">
        <f>IF(N1261="základní",J1261,0)</f>
        <v>0</v>
      </c>
      <c r="BF1261" s="243">
        <f>IF(N1261="snížená",J1261,0)</f>
        <v>0</v>
      </c>
      <c r="BG1261" s="243">
        <f>IF(N1261="zákl. přenesená",J1261,0)</f>
        <v>0</v>
      </c>
      <c r="BH1261" s="243">
        <f>IF(N1261="sníž. přenesená",J1261,0)</f>
        <v>0</v>
      </c>
      <c r="BI1261" s="243">
        <f>IF(N1261="nulová",J1261,0)</f>
        <v>0</v>
      </c>
      <c r="BJ1261" s="19" t="s">
        <v>91</v>
      </c>
      <c r="BK1261" s="243">
        <f>ROUND(I1261*H1261,2)</f>
        <v>0</v>
      </c>
      <c r="BL1261" s="19" t="s">
        <v>304</v>
      </c>
      <c r="BM1261" s="242" t="s">
        <v>1344</v>
      </c>
    </row>
    <row r="1262" s="2" customFormat="1">
      <c r="A1262" s="41"/>
      <c r="B1262" s="42"/>
      <c r="C1262" s="43"/>
      <c r="D1262" s="251" t="s">
        <v>289</v>
      </c>
      <c r="E1262" s="43"/>
      <c r="F1262" s="282" t="s">
        <v>342</v>
      </c>
      <c r="G1262" s="43"/>
      <c r="H1262" s="43"/>
      <c r="I1262" s="246"/>
      <c r="J1262" s="43"/>
      <c r="K1262" s="43"/>
      <c r="L1262" s="47"/>
      <c r="M1262" s="247"/>
      <c r="N1262" s="248"/>
      <c r="O1262" s="94"/>
      <c r="P1262" s="94"/>
      <c r="Q1262" s="94"/>
      <c r="R1262" s="94"/>
      <c r="S1262" s="94"/>
      <c r="T1262" s="95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19" t="s">
        <v>289</v>
      </c>
      <c r="AU1262" s="19" t="s">
        <v>93</v>
      </c>
    </row>
    <row r="1263" s="15" customFormat="1">
      <c r="A1263" s="15"/>
      <c r="B1263" s="272"/>
      <c r="C1263" s="273"/>
      <c r="D1263" s="251" t="s">
        <v>260</v>
      </c>
      <c r="E1263" s="274" t="s">
        <v>1</v>
      </c>
      <c r="F1263" s="275" t="s">
        <v>378</v>
      </c>
      <c r="G1263" s="273"/>
      <c r="H1263" s="274" t="s">
        <v>1</v>
      </c>
      <c r="I1263" s="276"/>
      <c r="J1263" s="273"/>
      <c r="K1263" s="273"/>
      <c r="L1263" s="277"/>
      <c r="M1263" s="278"/>
      <c r="N1263" s="279"/>
      <c r="O1263" s="279"/>
      <c r="P1263" s="279"/>
      <c r="Q1263" s="279"/>
      <c r="R1263" s="279"/>
      <c r="S1263" s="279"/>
      <c r="T1263" s="280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81" t="s">
        <v>260</v>
      </c>
      <c r="AU1263" s="281" t="s">
        <v>93</v>
      </c>
      <c r="AV1263" s="15" t="s">
        <v>91</v>
      </c>
      <c r="AW1263" s="15" t="s">
        <v>40</v>
      </c>
      <c r="AX1263" s="15" t="s">
        <v>84</v>
      </c>
      <c r="AY1263" s="281" t="s">
        <v>251</v>
      </c>
    </row>
    <row r="1264" s="15" customFormat="1">
      <c r="A1264" s="15"/>
      <c r="B1264" s="272"/>
      <c r="C1264" s="273"/>
      <c r="D1264" s="251" t="s">
        <v>260</v>
      </c>
      <c r="E1264" s="274" t="s">
        <v>1</v>
      </c>
      <c r="F1264" s="275" t="s">
        <v>379</v>
      </c>
      <c r="G1264" s="273"/>
      <c r="H1264" s="274" t="s">
        <v>1</v>
      </c>
      <c r="I1264" s="276"/>
      <c r="J1264" s="273"/>
      <c r="K1264" s="273"/>
      <c r="L1264" s="277"/>
      <c r="M1264" s="278"/>
      <c r="N1264" s="279"/>
      <c r="O1264" s="279"/>
      <c r="P1264" s="279"/>
      <c r="Q1264" s="279"/>
      <c r="R1264" s="279"/>
      <c r="S1264" s="279"/>
      <c r="T1264" s="28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81" t="s">
        <v>260</v>
      </c>
      <c r="AU1264" s="281" t="s">
        <v>93</v>
      </c>
      <c r="AV1264" s="15" t="s">
        <v>91</v>
      </c>
      <c r="AW1264" s="15" t="s">
        <v>40</v>
      </c>
      <c r="AX1264" s="15" t="s">
        <v>84</v>
      </c>
      <c r="AY1264" s="281" t="s">
        <v>251</v>
      </c>
    </row>
    <row r="1265" s="13" customFormat="1">
      <c r="A1265" s="13"/>
      <c r="B1265" s="249"/>
      <c r="C1265" s="250"/>
      <c r="D1265" s="251" t="s">
        <v>260</v>
      </c>
      <c r="E1265" s="252" t="s">
        <v>1</v>
      </c>
      <c r="F1265" s="253" t="s">
        <v>1055</v>
      </c>
      <c r="G1265" s="250"/>
      <c r="H1265" s="254">
        <v>9.4979999999999993</v>
      </c>
      <c r="I1265" s="255"/>
      <c r="J1265" s="250"/>
      <c r="K1265" s="250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0" t="s">
        <v>260</v>
      </c>
      <c r="AU1265" s="260" t="s">
        <v>93</v>
      </c>
      <c r="AV1265" s="13" t="s">
        <v>93</v>
      </c>
      <c r="AW1265" s="13" t="s">
        <v>40</v>
      </c>
      <c r="AX1265" s="13" t="s">
        <v>84</v>
      </c>
      <c r="AY1265" s="260" t="s">
        <v>251</v>
      </c>
    </row>
    <row r="1266" s="13" customFormat="1">
      <c r="A1266" s="13"/>
      <c r="B1266" s="249"/>
      <c r="C1266" s="250"/>
      <c r="D1266" s="251" t="s">
        <v>260</v>
      </c>
      <c r="E1266" s="252" t="s">
        <v>1</v>
      </c>
      <c r="F1266" s="253" t="s">
        <v>1056</v>
      </c>
      <c r="G1266" s="250"/>
      <c r="H1266" s="254">
        <v>663.17999999999995</v>
      </c>
      <c r="I1266" s="255"/>
      <c r="J1266" s="250"/>
      <c r="K1266" s="250"/>
      <c r="L1266" s="256"/>
      <c r="M1266" s="257"/>
      <c r="N1266" s="258"/>
      <c r="O1266" s="258"/>
      <c r="P1266" s="258"/>
      <c r="Q1266" s="258"/>
      <c r="R1266" s="258"/>
      <c r="S1266" s="258"/>
      <c r="T1266" s="25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0" t="s">
        <v>260</v>
      </c>
      <c r="AU1266" s="260" t="s">
        <v>93</v>
      </c>
      <c r="AV1266" s="13" t="s">
        <v>93</v>
      </c>
      <c r="AW1266" s="13" t="s">
        <v>40</v>
      </c>
      <c r="AX1266" s="13" t="s">
        <v>84</v>
      </c>
      <c r="AY1266" s="260" t="s">
        <v>251</v>
      </c>
    </row>
    <row r="1267" s="13" customFormat="1">
      <c r="A1267" s="13"/>
      <c r="B1267" s="249"/>
      <c r="C1267" s="250"/>
      <c r="D1267" s="251" t="s">
        <v>260</v>
      </c>
      <c r="E1267" s="252" t="s">
        <v>1</v>
      </c>
      <c r="F1267" s="253" t="s">
        <v>1057</v>
      </c>
      <c r="G1267" s="250"/>
      <c r="H1267" s="254">
        <v>48.759999999999998</v>
      </c>
      <c r="I1267" s="255"/>
      <c r="J1267" s="250"/>
      <c r="K1267" s="250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0" t="s">
        <v>260</v>
      </c>
      <c r="AU1267" s="260" t="s">
        <v>93</v>
      </c>
      <c r="AV1267" s="13" t="s">
        <v>93</v>
      </c>
      <c r="AW1267" s="13" t="s">
        <v>40</v>
      </c>
      <c r="AX1267" s="13" t="s">
        <v>84</v>
      </c>
      <c r="AY1267" s="260" t="s">
        <v>251</v>
      </c>
    </row>
    <row r="1268" s="13" customFormat="1">
      <c r="A1268" s="13"/>
      <c r="B1268" s="249"/>
      <c r="C1268" s="250"/>
      <c r="D1268" s="251" t="s">
        <v>260</v>
      </c>
      <c r="E1268" s="252" t="s">
        <v>1</v>
      </c>
      <c r="F1268" s="253" t="s">
        <v>1058</v>
      </c>
      <c r="G1268" s="250"/>
      <c r="H1268" s="254">
        <v>19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260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251</v>
      </c>
    </row>
    <row r="1269" s="13" customFormat="1">
      <c r="A1269" s="13"/>
      <c r="B1269" s="249"/>
      <c r="C1269" s="250"/>
      <c r="D1269" s="251" t="s">
        <v>260</v>
      </c>
      <c r="E1269" s="252" t="s">
        <v>1</v>
      </c>
      <c r="F1269" s="253" t="s">
        <v>1059</v>
      </c>
      <c r="G1269" s="250"/>
      <c r="H1269" s="254">
        <v>309.25999999999999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260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251</v>
      </c>
    </row>
    <row r="1270" s="13" customFormat="1">
      <c r="A1270" s="13"/>
      <c r="B1270" s="249"/>
      <c r="C1270" s="250"/>
      <c r="D1270" s="251" t="s">
        <v>260</v>
      </c>
      <c r="E1270" s="252" t="s">
        <v>1</v>
      </c>
      <c r="F1270" s="253" t="s">
        <v>1060</v>
      </c>
      <c r="G1270" s="250"/>
      <c r="H1270" s="254">
        <v>46.340000000000003</v>
      </c>
      <c r="I1270" s="255"/>
      <c r="J1270" s="250"/>
      <c r="K1270" s="250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260</v>
      </c>
      <c r="AU1270" s="260" t="s">
        <v>93</v>
      </c>
      <c r="AV1270" s="13" t="s">
        <v>93</v>
      </c>
      <c r="AW1270" s="13" t="s">
        <v>40</v>
      </c>
      <c r="AX1270" s="13" t="s">
        <v>84</v>
      </c>
      <c r="AY1270" s="260" t="s">
        <v>251</v>
      </c>
    </row>
    <row r="1271" s="14" customFormat="1">
      <c r="A1271" s="14"/>
      <c r="B1271" s="261"/>
      <c r="C1271" s="262"/>
      <c r="D1271" s="251" t="s">
        <v>260</v>
      </c>
      <c r="E1271" s="263" t="s">
        <v>1</v>
      </c>
      <c r="F1271" s="264" t="s">
        <v>262</v>
      </c>
      <c r="G1271" s="262"/>
      <c r="H1271" s="265">
        <v>1096.038</v>
      </c>
      <c r="I1271" s="266"/>
      <c r="J1271" s="262"/>
      <c r="K1271" s="262"/>
      <c r="L1271" s="267"/>
      <c r="M1271" s="268"/>
      <c r="N1271" s="269"/>
      <c r="O1271" s="269"/>
      <c r="P1271" s="269"/>
      <c r="Q1271" s="269"/>
      <c r="R1271" s="269"/>
      <c r="S1271" s="269"/>
      <c r="T1271" s="27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71" t="s">
        <v>260</v>
      </c>
      <c r="AU1271" s="271" t="s">
        <v>93</v>
      </c>
      <c r="AV1271" s="14" t="s">
        <v>257</v>
      </c>
      <c r="AW1271" s="14" t="s">
        <v>40</v>
      </c>
      <c r="AX1271" s="14" t="s">
        <v>84</v>
      </c>
      <c r="AY1271" s="271" t="s">
        <v>251</v>
      </c>
    </row>
    <row r="1272" s="13" customFormat="1">
      <c r="A1272" s="13"/>
      <c r="B1272" s="249"/>
      <c r="C1272" s="250"/>
      <c r="D1272" s="251" t="s">
        <v>260</v>
      </c>
      <c r="E1272" s="252" t="s">
        <v>1</v>
      </c>
      <c r="F1272" s="253" t="s">
        <v>1345</v>
      </c>
      <c r="G1272" s="250"/>
      <c r="H1272" s="254">
        <v>1205.6420000000001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260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251</v>
      </c>
    </row>
    <row r="1273" s="14" customFormat="1">
      <c r="A1273" s="14"/>
      <c r="B1273" s="261"/>
      <c r="C1273" s="262"/>
      <c r="D1273" s="251" t="s">
        <v>260</v>
      </c>
      <c r="E1273" s="263" t="s">
        <v>1</v>
      </c>
      <c r="F1273" s="264" t="s">
        <v>262</v>
      </c>
      <c r="G1273" s="262"/>
      <c r="H1273" s="265">
        <v>1205.6420000000001</v>
      </c>
      <c r="I1273" s="266"/>
      <c r="J1273" s="262"/>
      <c r="K1273" s="262"/>
      <c r="L1273" s="267"/>
      <c r="M1273" s="268"/>
      <c r="N1273" s="269"/>
      <c r="O1273" s="269"/>
      <c r="P1273" s="269"/>
      <c r="Q1273" s="269"/>
      <c r="R1273" s="269"/>
      <c r="S1273" s="269"/>
      <c r="T1273" s="27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1" t="s">
        <v>260</v>
      </c>
      <c r="AU1273" s="271" t="s">
        <v>93</v>
      </c>
      <c r="AV1273" s="14" t="s">
        <v>257</v>
      </c>
      <c r="AW1273" s="14" t="s">
        <v>40</v>
      </c>
      <c r="AX1273" s="14" t="s">
        <v>91</v>
      </c>
      <c r="AY1273" s="271" t="s">
        <v>251</v>
      </c>
    </row>
    <row r="1274" s="2" customFormat="1" ht="49.05" customHeight="1">
      <c r="A1274" s="41"/>
      <c r="B1274" s="42"/>
      <c r="C1274" s="294" t="s">
        <v>1346</v>
      </c>
      <c r="D1274" s="294" t="s">
        <v>338</v>
      </c>
      <c r="E1274" s="295" t="s">
        <v>1347</v>
      </c>
      <c r="F1274" s="296" t="s">
        <v>1348</v>
      </c>
      <c r="G1274" s="297" t="s">
        <v>389</v>
      </c>
      <c r="H1274" s="298">
        <v>2411.2829999999999</v>
      </c>
      <c r="I1274" s="299"/>
      <c r="J1274" s="300">
        <f>ROUND(I1274*H1274,2)</f>
        <v>0</v>
      </c>
      <c r="K1274" s="301"/>
      <c r="L1274" s="302"/>
      <c r="M1274" s="303" t="s">
        <v>1</v>
      </c>
      <c r="N1274" s="304" t="s">
        <v>49</v>
      </c>
      <c r="O1274" s="94"/>
      <c r="P1274" s="240">
        <f>O1274*H1274</f>
        <v>0</v>
      </c>
      <c r="Q1274" s="240">
        <v>0.0053</v>
      </c>
      <c r="R1274" s="240">
        <f>Q1274*H1274</f>
        <v>12.779799899999999</v>
      </c>
      <c r="S1274" s="240">
        <v>0</v>
      </c>
      <c r="T1274" s="241">
        <f>S1274*H1274</f>
        <v>0</v>
      </c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R1274" s="242" t="s">
        <v>364</v>
      </c>
      <c r="AT1274" s="242" t="s">
        <v>338</v>
      </c>
      <c r="AU1274" s="242" t="s">
        <v>93</v>
      </c>
      <c r="AY1274" s="19" t="s">
        <v>251</v>
      </c>
      <c r="BE1274" s="243">
        <f>IF(N1274="základní",J1274,0)</f>
        <v>0</v>
      </c>
      <c r="BF1274" s="243">
        <f>IF(N1274="snížená",J1274,0)</f>
        <v>0</v>
      </c>
      <c r="BG1274" s="243">
        <f>IF(N1274="zákl. přenesená",J1274,0)</f>
        <v>0</v>
      </c>
      <c r="BH1274" s="243">
        <f>IF(N1274="sníž. přenesená",J1274,0)</f>
        <v>0</v>
      </c>
      <c r="BI1274" s="243">
        <f>IF(N1274="nulová",J1274,0)</f>
        <v>0</v>
      </c>
      <c r="BJ1274" s="19" t="s">
        <v>91</v>
      </c>
      <c r="BK1274" s="243">
        <f>ROUND(I1274*H1274,2)</f>
        <v>0</v>
      </c>
      <c r="BL1274" s="19" t="s">
        <v>304</v>
      </c>
      <c r="BM1274" s="242" t="s">
        <v>1349</v>
      </c>
    </row>
    <row r="1275" s="2" customFormat="1">
      <c r="A1275" s="41"/>
      <c r="B1275" s="42"/>
      <c r="C1275" s="43"/>
      <c r="D1275" s="251" t="s">
        <v>289</v>
      </c>
      <c r="E1275" s="43"/>
      <c r="F1275" s="282" t="s">
        <v>342</v>
      </c>
      <c r="G1275" s="43"/>
      <c r="H1275" s="43"/>
      <c r="I1275" s="246"/>
      <c r="J1275" s="43"/>
      <c r="K1275" s="43"/>
      <c r="L1275" s="47"/>
      <c r="M1275" s="247"/>
      <c r="N1275" s="248"/>
      <c r="O1275" s="94"/>
      <c r="P1275" s="94"/>
      <c r="Q1275" s="94"/>
      <c r="R1275" s="94"/>
      <c r="S1275" s="94"/>
      <c r="T1275" s="95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19" t="s">
        <v>289</v>
      </c>
      <c r="AU1275" s="19" t="s">
        <v>93</v>
      </c>
    </row>
    <row r="1276" s="15" customFormat="1">
      <c r="A1276" s="15"/>
      <c r="B1276" s="272"/>
      <c r="C1276" s="273"/>
      <c r="D1276" s="251" t="s">
        <v>260</v>
      </c>
      <c r="E1276" s="274" t="s">
        <v>1</v>
      </c>
      <c r="F1276" s="275" t="s">
        <v>1350</v>
      </c>
      <c r="G1276" s="273"/>
      <c r="H1276" s="274" t="s">
        <v>1</v>
      </c>
      <c r="I1276" s="276"/>
      <c r="J1276" s="273"/>
      <c r="K1276" s="273"/>
      <c r="L1276" s="277"/>
      <c r="M1276" s="278"/>
      <c r="N1276" s="279"/>
      <c r="O1276" s="279"/>
      <c r="P1276" s="279"/>
      <c r="Q1276" s="279"/>
      <c r="R1276" s="279"/>
      <c r="S1276" s="279"/>
      <c r="T1276" s="280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1" t="s">
        <v>260</v>
      </c>
      <c r="AU1276" s="281" t="s">
        <v>93</v>
      </c>
      <c r="AV1276" s="15" t="s">
        <v>91</v>
      </c>
      <c r="AW1276" s="15" t="s">
        <v>40</v>
      </c>
      <c r="AX1276" s="15" t="s">
        <v>84</v>
      </c>
      <c r="AY1276" s="281" t="s">
        <v>251</v>
      </c>
    </row>
    <row r="1277" s="15" customFormat="1">
      <c r="A1277" s="15"/>
      <c r="B1277" s="272"/>
      <c r="C1277" s="273"/>
      <c r="D1277" s="251" t="s">
        <v>260</v>
      </c>
      <c r="E1277" s="274" t="s">
        <v>1</v>
      </c>
      <c r="F1277" s="275" t="s">
        <v>379</v>
      </c>
      <c r="G1277" s="273"/>
      <c r="H1277" s="274" t="s">
        <v>1</v>
      </c>
      <c r="I1277" s="276"/>
      <c r="J1277" s="273"/>
      <c r="K1277" s="273"/>
      <c r="L1277" s="277"/>
      <c r="M1277" s="278"/>
      <c r="N1277" s="279"/>
      <c r="O1277" s="279"/>
      <c r="P1277" s="279"/>
      <c r="Q1277" s="279"/>
      <c r="R1277" s="279"/>
      <c r="S1277" s="279"/>
      <c r="T1277" s="280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81" t="s">
        <v>260</v>
      </c>
      <c r="AU1277" s="281" t="s">
        <v>93</v>
      </c>
      <c r="AV1277" s="15" t="s">
        <v>91</v>
      </c>
      <c r="AW1277" s="15" t="s">
        <v>40</v>
      </c>
      <c r="AX1277" s="15" t="s">
        <v>84</v>
      </c>
      <c r="AY1277" s="281" t="s">
        <v>251</v>
      </c>
    </row>
    <row r="1278" s="15" customFormat="1">
      <c r="A1278" s="15"/>
      <c r="B1278" s="272"/>
      <c r="C1278" s="273"/>
      <c r="D1278" s="251" t="s">
        <v>260</v>
      </c>
      <c r="E1278" s="274" t="s">
        <v>1</v>
      </c>
      <c r="F1278" s="275" t="s">
        <v>1351</v>
      </c>
      <c r="G1278" s="273"/>
      <c r="H1278" s="274" t="s">
        <v>1</v>
      </c>
      <c r="I1278" s="276"/>
      <c r="J1278" s="273"/>
      <c r="K1278" s="273"/>
      <c r="L1278" s="277"/>
      <c r="M1278" s="278"/>
      <c r="N1278" s="279"/>
      <c r="O1278" s="279"/>
      <c r="P1278" s="279"/>
      <c r="Q1278" s="279"/>
      <c r="R1278" s="279"/>
      <c r="S1278" s="279"/>
      <c r="T1278" s="280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1" t="s">
        <v>260</v>
      </c>
      <c r="AU1278" s="281" t="s">
        <v>93</v>
      </c>
      <c r="AV1278" s="15" t="s">
        <v>91</v>
      </c>
      <c r="AW1278" s="15" t="s">
        <v>40</v>
      </c>
      <c r="AX1278" s="15" t="s">
        <v>84</v>
      </c>
      <c r="AY1278" s="281" t="s">
        <v>251</v>
      </c>
    </row>
    <row r="1279" s="13" customFormat="1">
      <c r="A1279" s="13"/>
      <c r="B1279" s="249"/>
      <c r="C1279" s="250"/>
      <c r="D1279" s="251" t="s">
        <v>260</v>
      </c>
      <c r="E1279" s="252" t="s">
        <v>1</v>
      </c>
      <c r="F1279" s="253" t="s">
        <v>1352</v>
      </c>
      <c r="G1279" s="250"/>
      <c r="H1279" s="254">
        <v>18.995000000000001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260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251</v>
      </c>
    </row>
    <row r="1280" s="13" customFormat="1">
      <c r="A1280" s="13"/>
      <c r="B1280" s="249"/>
      <c r="C1280" s="250"/>
      <c r="D1280" s="251" t="s">
        <v>260</v>
      </c>
      <c r="E1280" s="252" t="s">
        <v>1</v>
      </c>
      <c r="F1280" s="253" t="s">
        <v>1353</v>
      </c>
      <c r="G1280" s="250"/>
      <c r="H1280" s="254">
        <v>1326.3599999999999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260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251</v>
      </c>
    </row>
    <row r="1281" s="13" customFormat="1">
      <c r="A1281" s="13"/>
      <c r="B1281" s="249"/>
      <c r="C1281" s="250"/>
      <c r="D1281" s="251" t="s">
        <v>260</v>
      </c>
      <c r="E1281" s="252" t="s">
        <v>1</v>
      </c>
      <c r="F1281" s="253" t="s">
        <v>1354</v>
      </c>
      <c r="G1281" s="250"/>
      <c r="H1281" s="254">
        <v>97.519999999999996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260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251</v>
      </c>
    </row>
    <row r="1282" s="13" customFormat="1">
      <c r="A1282" s="13"/>
      <c r="B1282" s="249"/>
      <c r="C1282" s="250"/>
      <c r="D1282" s="251" t="s">
        <v>260</v>
      </c>
      <c r="E1282" s="252" t="s">
        <v>1</v>
      </c>
      <c r="F1282" s="253" t="s">
        <v>1355</v>
      </c>
      <c r="G1282" s="250"/>
      <c r="H1282" s="254">
        <v>38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260</v>
      </c>
      <c r="AU1282" s="260" t="s">
        <v>93</v>
      </c>
      <c r="AV1282" s="13" t="s">
        <v>93</v>
      </c>
      <c r="AW1282" s="13" t="s">
        <v>40</v>
      </c>
      <c r="AX1282" s="13" t="s">
        <v>84</v>
      </c>
      <c r="AY1282" s="260" t="s">
        <v>251</v>
      </c>
    </row>
    <row r="1283" s="13" customFormat="1">
      <c r="A1283" s="13"/>
      <c r="B1283" s="249"/>
      <c r="C1283" s="250"/>
      <c r="D1283" s="251" t="s">
        <v>260</v>
      </c>
      <c r="E1283" s="252" t="s">
        <v>1</v>
      </c>
      <c r="F1283" s="253" t="s">
        <v>1356</v>
      </c>
      <c r="G1283" s="250"/>
      <c r="H1283" s="254">
        <v>618.51999999999998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260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251</v>
      </c>
    </row>
    <row r="1284" s="13" customFormat="1">
      <c r="A1284" s="13"/>
      <c r="B1284" s="249"/>
      <c r="C1284" s="250"/>
      <c r="D1284" s="251" t="s">
        <v>260</v>
      </c>
      <c r="E1284" s="252" t="s">
        <v>1</v>
      </c>
      <c r="F1284" s="253" t="s">
        <v>1357</v>
      </c>
      <c r="G1284" s="250"/>
      <c r="H1284" s="254">
        <v>92.680000000000007</v>
      </c>
      <c r="I1284" s="255"/>
      <c r="J1284" s="250"/>
      <c r="K1284" s="250"/>
      <c r="L1284" s="256"/>
      <c r="M1284" s="257"/>
      <c r="N1284" s="258"/>
      <c r="O1284" s="258"/>
      <c r="P1284" s="258"/>
      <c r="Q1284" s="258"/>
      <c r="R1284" s="258"/>
      <c r="S1284" s="258"/>
      <c r="T1284" s="25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0" t="s">
        <v>260</v>
      </c>
      <c r="AU1284" s="260" t="s">
        <v>93</v>
      </c>
      <c r="AV1284" s="13" t="s">
        <v>93</v>
      </c>
      <c r="AW1284" s="13" t="s">
        <v>40</v>
      </c>
      <c r="AX1284" s="13" t="s">
        <v>84</v>
      </c>
      <c r="AY1284" s="260" t="s">
        <v>251</v>
      </c>
    </row>
    <row r="1285" s="14" customFormat="1">
      <c r="A1285" s="14"/>
      <c r="B1285" s="261"/>
      <c r="C1285" s="262"/>
      <c r="D1285" s="251" t="s">
        <v>260</v>
      </c>
      <c r="E1285" s="263" t="s">
        <v>1</v>
      </c>
      <c r="F1285" s="264" t="s">
        <v>262</v>
      </c>
      <c r="G1285" s="262"/>
      <c r="H1285" s="265">
        <v>2192.0749999999998</v>
      </c>
      <c r="I1285" s="266"/>
      <c r="J1285" s="262"/>
      <c r="K1285" s="262"/>
      <c r="L1285" s="267"/>
      <c r="M1285" s="268"/>
      <c r="N1285" s="269"/>
      <c r="O1285" s="269"/>
      <c r="P1285" s="269"/>
      <c r="Q1285" s="269"/>
      <c r="R1285" s="269"/>
      <c r="S1285" s="269"/>
      <c r="T1285" s="27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1" t="s">
        <v>260</v>
      </c>
      <c r="AU1285" s="271" t="s">
        <v>93</v>
      </c>
      <c r="AV1285" s="14" t="s">
        <v>257</v>
      </c>
      <c r="AW1285" s="14" t="s">
        <v>40</v>
      </c>
      <c r="AX1285" s="14" t="s">
        <v>84</v>
      </c>
      <c r="AY1285" s="271" t="s">
        <v>251</v>
      </c>
    </row>
    <row r="1286" s="13" customFormat="1">
      <c r="A1286" s="13"/>
      <c r="B1286" s="249"/>
      <c r="C1286" s="250"/>
      <c r="D1286" s="251" t="s">
        <v>260</v>
      </c>
      <c r="E1286" s="252" t="s">
        <v>1</v>
      </c>
      <c r="F1286" s="253" t="s">
        <v>1358</v>
      </c>
      <c r="G1286" s="250"/>
      <c r="H1286" s="254">
        <v>2411.2829999999999</v>
      </c>
      <c r="I1286" s="255"/>
      <c r="J1286" s="250"/>
      <c r="K1286" s="250"/>
      <c r="L1286" s="256"/>
      <c r="M1286" s="257"/>
      <c r="N1286" s="258"/>
      <c r="O1286" s="258"/>
      <c r="P1286" s="258"/>
      <c r="Q1286" s="258"/>
      <c r="R1286" s="258"/>
      <c r="S1286" s="258"/>
      <c r="T1286" s="25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0" t="s">
        <v>260</v>
      </c>
      <c r="AU1286" s="260" t="s">
        <v>93</v>
      </c>
      <c r="AV1286" s="13" t="s">
        <v>93</v>
      </c>
      <c r="AW1286" s="13" t="s">
        <v>40</v>
      </c>
      <c r="AX1286" s="13" t="s">
        <v>84</v>
      </c>
      <c r="AY1286" s="260" t="s">
        <v>251</v>
      </c>
    </row>
    <row r="1287" s="14" customFormat="1">
      <c r="A1287" s="14"/>
      <c r="B1287" s="261"/>
      <c r="C1287" s="262"/>
      <c r="D1287" s="251" t="s">
        <v>260</v>
      </c>
      <c r="E1287" s="263" t="s">
        <v>1</v>
      </c>
      <c r="F1287" s="264" t="s">
        <v>262</v>
      </c>
      <c r="G1287" s="262"/>
      <c r="H1287" s="265">
        <v>2411.2829999999999</v>
      </c>
      <c r="I1287" s="266"/>
      <c r="J1287" s="262"/>
      <c r="K1287" s="262"/>
      <c r="L1287" s="267"/>
      <c r="M1287" s="268"/>
      <c r="N1287" s="269"/>
      <c r="O1287" s="269"/>
      <c r="P1287" s="269"/>
      <c r="Q1287" s="269"/>
      <c r="R1287" s="269"/>
      <c r="S1287" s="269"/>
      <c r="T1287" s="27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71" t="s">
        <v>260</v>
      </c>
      <c r="AU1287" s="271" t="s">
        <v>93</v>
      </c>
      <c r="AV1287" s="14" t="s">
        <v>257</v>
      </c>
      <c r="AW1287" s="14" t="s">
        <v>40</v>
      </c>
      <c r="AX1287" s="14" t="s">
        <v>91</v>
      </c>
      <c r="AY1287" s="271" t="s">
        <v>251</v>
      </c>
    </row>
    <row r="1288" s="2" customFormat="1" ht="24.15" customHeight="1">
      <c r="A1288" s="41"/>
      <c r="B1288" s="42"/>
      <c r="C1288" s="230" t="s">
        <v>822</v>
      </c>
      <c r="D1288" s="230" t="s">
        <v>253</v>
      </c>
      <c r="E1288" s="231" t="s">
        <v>1359</v>
      </c>
      <c r="F1288" s="232" t="s">
        <v>1360</v>
      </c>
      <c r="G1288" s="233" t="s">
        <v>389</v>
      </c>
      <c r="H1288" s="234">
        <v>3214.4409999999998</v>
      </c>
      <c r="I1288" s="235"/>
      <c r="J1288" s="236">
        <f>ROUND(I1288*H1288,2)</f>
        <v>0</v>
      </c>
      <c r="K1288" s="237"/>
      <c r="L1288" s="47"/>
      <c r="M1288" s="238" t="s">
        <v>1</v>
      </c>
      <c r="N1288" s="239" t="s">
        <v>49</v>
      </c>
      <c r="O1288" s="94"/>
      <c r="P1288" s="240">
        <f>O1288*H1288</f>
        <v>0</v>
      </c>
      <c r="Q1288" s="240">
        <v>0.00039825</v>
      </c>
      <c r="R1288" s="240">
        <f>Q1288*H1288</f>
        <v>1.28015112825</v>
      </c>
      <c r="S1288" s="240">
        <v>0</v>
      </c>
      <c r="T1288" s="241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42" t="s">
        <v>304</v>
      </c>
      <c r="AT1288" s="242" t="s">
        <v>253</v>
      </c>
      <c r="AU1288" s="242" t="s">
        <v>93</v>
      </c>
      <c r="AY1288" s="19" t="s">
        <v>251</v>
      </c>
      <c r="BE1288" s="243">
        <f>IF(N1288="základní",J1288,0)</f>
        <v>0</v>
      </c>
      <c r="BF1288" s="243">
        <f>IF(N1288="snížená",J1288,0)</f>
        <v>0</v>
      </c>
      <c r="BG1288" s="243">
        <f>IF(N1288="zákl. přenesená",J1288,0)</f>
        <v>0</v>
      </c>
      <c r="BH1288" s="243">
        <f>IF(N1288="sníž. přenesená",J1288,0)</f>
        <v>0</v>
      </c>
      <c r="BI1288" s="243">
        <f>IF(N1288="nulová",J1288,0)</f>
        <v>0</v>
      </c>
      <c r="BJ1288" s="19" t="s">
        <v>91</v>
      </c>
      <c r="BK1288" s="243">
        <f>ROUND(I1288*H1288,2)</f>
        <v>0</v>
      </c>
      <c r="BL1288" s="19" t="s">
        <v>304</v>
      </c>
      <c r="BM1288" s="242" t="s">
        <v>1361</v>
      </c>
    </row>
    <row r="1289" s="2" customFormat="1">
      <c r="A1289" s="41"/>
      <c r="B1289" s="42"/>
      <c r="C1289" s="43"/>
      <c r="D1289" s="244" t="s">
        <v>258</v>
      </c>
      <c r="E1289" s="43"/>
      <c r="F1289" s="245" t="s">
        <v>1362</v>
      </c>
      <c r="G1289" s="43"/>
      <c r="H1289" s="43"/>
      <c r="I1289" s="246"/>
      <c r="J1289" s="43"/>
      <c r="K1289" s="43"/>
      <c r="L1289" s="47"/>
      <c r="M1289" s="247"/>
      <c r="N1289" s="248"/>
      <c r="O1289" s="94"/>
      <c r="P1289" s="94"/>
      <c r="Q1289" s="94"/>
      <c r="R1289" s="94"/>
      <c r="S1289" s="94"/>
      <c r="T1289" s="95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19" t="s">
        <v>258</v>
      </c>
      <c r="AU1289" s="19" t="s">
        <v>93</v>
      </c>
    </row>
    <row r="1290" s="13" customFormat="1">
      <c r="A1290" s="13"/>
      <c r="B1290" s="249"/>
      <c r="C1290" s="250"/>
      <c r="D1290" s="251" t="s">
        <v>260</v>
      </c>
      <c r="E1290" s="252" t="s">
        <v>1</v>
      </c>
      <c r="F1290" s="253" t="s">
        <v>1363</v>
      </c>
      <c r="G1290" s="250"/>
      <c r="H1290" s="254">
        <v>945.42100000000005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260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251</v>
      </c>
    </row>
    <row r="1291" s="13" customFormat="1">
      <c r="A1291" s="13"/>
      <c r="B1291" s="249"/>
      <c r="C1291" s="250"/>
      <c r="D1291" s="251" t="s">
        <v>260</v>
      </c>
      <c r="E1291" s="252" t="s">
        <v>1</v>
      </c>
      <c r="F1291" s="253" t="s">
        <v>1364</v>
      </c>
      <c r="G1291" s="250"/>
      <c r="H1291" s="254">
        <v>958.524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260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251</v>
      </c>
    </row>
    <row r="1292" s="13" customFormat="1">
      <c r="A1292" s="13"/>
      <c r="B1292" s="249"/>
      <c r="C1292" s="250"/>
      <c r="D1292" s="251" t="s">
        <v>260</v>
      </c>
      <c r="E1292" s="252" t="s">
        <v>1</v>
      </c>
      <c r="F1292" s="253" t="s">
        <v>1365</v>
      </c>
      <c r="G1292" s="250"/>
      <c r="H1292" s="254">
        <v>606.35500000000002</v>
      </c>
      <c r="I1292" s="255"/>
      <c r="J1292" s="250"/>
      <c r="K1292" s="250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0" t="s">
        <v>260</v>
      </c>
      <c r="AU1292" s="260" t="s">
        <v>93</v>
      </c>
      <c r="AV1292" s="13" t="s">
        <v>93</v>
      </c>
      <c r="AW1292" s="13" t="s">
        <v>40</v>
      </c>
      <c r="AX1292" s="13" t="s">
        <v>84</v>
      </c>
      <c r="AY1292" s="260" t="s">
        <v>251</v>
      </c>
    </row>
    <row r="1293" s="13" customFormat="1">
      <c r="A1293" s="13"/>
      <c r="B1293" s="249"/>
      <c r="C1293" s="250"/>
      <c r="D1293" s="251" t="s">
        <v>260</v>
      </c>
      <c r="E1293" s="252" t="s">
        <v>1</v>
      </c>
      <c r="F1293" s="253" t="s">
        <v>987</v>
      </c>
      <c r="G1293" s="250"/>
      <c r="H1293" s="254">
        <v>78.971000000000004</v>
      </c>
      <c r="I1293" s="255"/>
      <c r="J1293" s="250"/>
      <c r="K1293" s="250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0" t="s">
        <v>260</v>
      </c>
      <c r="AU1293" s="260" t="s">
        <v>93</v>
      </c>
      <c r="AV1293" s="13" t="s">
        <v>93</v>
      </c>
      <c r="AW1293" s="13" t="s">
        <v>40</v>
      </c>
      <c r="AX1293" s="13" t="s">
        <v>84</v>
      </c>
      <c r="AY1293" s="260" t="s">
        <v>251</v>
      </c>
    </row>
    <row r="1294" s="13" customFormat="1">
      <c r="A1294" s="13"/>
      <c r="B1294" s="249"/>
      <c r="C1294" s="250"/>
      <c r="D1294" s="251" t="s">
        <v>260</v>
      </c>
      <c r="E1294" s="252" t="s">
        <v>1</v>
      </c>
      <c r="F1294" s="253" t="s">
        <v>1366</v>
      </c>
      <c r="G1294" s="250"/>
      <c r="H1294" s="254">
        <v>600.49800000000005</v>
      </c>
      <c r="I1294" s="255"/>
      <c r="J1294" s="250"/>
      <c r="K1294" s="250"/>
      <c r="L1294" s="256"/>
      <c r="M1294" s="257"/>
      <c r="N1294" s="258"/>
      <c r="O1294" s="258"/>
      <c r="P1294" s="258"/>
      <c r="Q1294" s="258"/>
      <c r="R1294" s="258"/>
      <c r="S1294" s="258"/>
      <c r="T1294" s="25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0" t="s">
        <v>260</v>
      </c>
      <c r="AU1294" s="260" t="s">
        <v>93</v>
      </c>
      <c r="AV1294" s="13" t="s">
        <v>93</v>
      </c>
      <c r="AW1294" s="13" t="s">
        <v>40</v>
      </c>
      <c r="AX1294" s="13" t="s">
        <v>84</v>
      </c>
      <c r="AY1294" s="260" t="s">
        <v>251</v>
      </c>
    </row>
    <row r="1295" s="13" customFormat="1">
      <c r="A1295" s="13"/>
      <c r="B1295" s="249"/>
      <c r="C1295" s="250"/>
      <c r="D1295" s="251" t="s">
        <v>260</v>
      </c>
      <c r="E1295" s="252" t="s">
        <v>1</v>
      </c>
      <c r="F1295" s="253" t="s">
        <v>1367</v>
      </c>
      <c r="G1295" s="250"/>
      <c r="H1295" s="254">
        <v>24.672000000000001</v>
      </c>
      <c r="I1295" s="255"/>
      <c r="J1295" s="250"/>
      <c r="K1295" s="250"/>
      <c r="L1295" s="256"/>
      <c r="M1295" s="257"/>
      <c r="N1295" s="258"/>
      <c r="O1295" s="258"/>
      <c r="P1295" s="258"/>
      <c r="Q1295" s="258"/>
      <c r="R1295" s="258"/>
      <c r="S1295" s="258"/>
      <c r="T1295" s="25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0" t="s">
        <v>260</v>
      </c>
      <c r="AU1295" s="260" t="s">
        <v>93</v>
      </c>
      <c r="AV1295" s="13" t="s">
        <v>93</v>
      </c>
      <c r="AW1295" s="13" t="s">
        <v>40</v>
      </c>
      <c r="AX1295" s="13" t="s">
        <v>84</v>
      </c>
      <c r="AY1295" s="260" t="s">
        <v>251</v>
      </c>
    </row>
    <row r="1296" s="14" customFormat="1">
      <c r="A1296" s="14"/>
      <c r="B1296" s="261"/>
      <c r="C1296" s="262"/>
      <c r="D1296" s="251" t="s">
        <v>260</v>
      </c>
      <c r="E1296" s="263" t="s">
        <v>1</v>
      </c>
      <c r="F1296" s="264" t="s">
        <v>262</v>
      </c>
      <c r="G1296" s="262"/>
      <c r="H1296" s="265">
        <v>3214.4409999999998</v>
      </c>
      <c r="I1296" s="266"/>
      <c r="J1296" s="262"/>
      <c r="K1296" s="262"/>
      <c r="L1296" s="267"/>
      <c r="M1296" s="268"/>
      <c r="N1296" s="269"/>
      <c r="O1296" s="269"/>
      <c r="P1296" s="269"/>
      <c r="Q1296" s="269"/>
      <c r="R1296" s="269"/>
      <c r="S1296" s="269"/>
      <c r="T1296" s="27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1" t="s">
        <v>260</v>
      </c>
      <c r="AU1296" s="271" t="s">
        <v>93</v>
      </c>
      <c r="AV1296" s="14" t="s">
        <v>257</v>
      </c>
      <c r="AW1296" s="14" t="s">
        <v>40</v>
      </c>
      <c r="AX1296" s="14" t="s">
        <v>91</v>
      </c>
      <c r="AY1296" s="271" t="s">
        <v>251</v>
      </c>
    </row>
    <row r="1297" s="2" customFormat="1" ht="44.25" customHeight="1">
      <c r="A1297" s="41"/>
      <c r="B1297" s="42"/>
      <c r="C1297" s="294" t="s">
        <v>1368</v>
      </c>
      <c r="D1297" s="294" t="s">
        <v>338</v>
      </c>
      <c r="E1297" s="295" t="s">
        <v>1342</v>
      </c>
      <c r="F1297" s="296" t="s">
        <v>1343</v>
      </c>
      <c r="G1297" s="297" t="s">
        <v>389</v>
      </c>
      <c r="H1297" s="298">
        <v>1083.0150000000001</v>
      </c>
      <c r="I1297" s="299"/>
      <c r="J1297" s="300">
        <f>ROUND(I1297*H1297,2)</f>
        <v>0</v>
      </c>
      <c r="K1297" s="301"/>
      <c r="L1297" s="302"/>
      <c r="M1297" s="303" t="s">
        <v>1</v>
      </c>
      <c r="N1297" s="304" t="s">
        <v>49</v>
      </c>
      <c r="O1297" s="94"/>
      <c r="P1297" s="240">
        <f>O1297*H1297</f>
        <v>0</v>
      </c>
      <c r="Q1297" s="240">
        <v>0.0054000000000000003</v>
      </c>
      <c r="R1297" s="240">
        <f>Q1297*H1297</f>
        <v>5.848281000000001</v>
      </c>
      <c r="S1297" s="240">
        <v>0</v>
      </c>
      <c r="T1297" s="241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42" t="s">
        <v>364</v>
      </c>
      <c r="AT1297" s="242" t="s">
        <v>338</v>
      </c>
      <c r="AU1297" s="242" t="s">
        <v>93</v>
      </c>
      <c r="AY1297" s="19" t="s">
        <v>251</v>
      </c>
      <c r="BE1297" s="243">
        <f>IF(N1297="základní",J1297,0)</f>
        <v>0</v>
      </c>
      <c r="BF1297" s="243">
        <f>IF(N1297="snížená",J1297,0)</f>
        <v>0</v>
      </c>
      <c r="BG1297" s="243">
        <f>IF(N1297="zákl. přenesená",J1297,0)</f>
        <v>0</v>
      </c>
      <c r="BH1297" s="243">
        <f>IF(N1297="sníž. přenesená",J1297,0)</f>
        <v>0</v>
      </c>
      <c r="BI1297" s="243">
        <f>IF(N1297="nulová",J1297,0)</f>
        <v>0</v>
      </c>
      <c r="BJ1297" s="19" t="s">
        <v>91</v>
      </c>
      <c r="BK1297" s="243">
        <f>ROUND(I1297*H1297,2)</f>
        <v>0</v>
      </c>
      <c r="BL1297" s="19" t="s">
        <v>304</v>
      </c>
      <c r="BM1297" s="242" t="s">
        <v>1369</v>
      </c>
    </row>
    <row r="1298" s="2" customFormat="1">
      <c r="A1298" s="41"/>
      <c r="B1298" s="42"/>
      <c r="C1298" s="43"/>
      <c r="D1298" s="251" t="s">
        <v>289</v>
      </c>
      <c r="E1298" s="43"/>
      <c r="F1298" s="282" t="s">
        <v>342</v>
      </c>
      <c r="G1298" s="43"/>
      <c r="H1298" s="43"/>
      <c r="I1298" s="246"/>
      <c r="J1298" s="43"/>
      <c r="K1298" s="43"/>
      <c r="L1298" s="47"/>
      <c r="M1298" s="247"/>
      <c r="N1298" s="248"/>
      <c r="O1298" s="94"/>
      <c r="P1298" s="94"/>
      <c r="Q1298" s="94"/>
      <c r="R1298" s="94"/>
      <c r="S1298" s="94"/>
      <c r="T1298" s="95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19" t="s">
        <v>289</v>
      </c>
      <c r="AU1298" s="19" t="s">
        <v>93</v>
      </c>
    </row>
    <row r="1299" s="13" customFormat="1">
      <c r="A1299" s="13"/>
      <c r="B1299" s="249"/>
      <c r="C1299" s="250"/>
      <c r="D1299" s="251" t="s">
        <v>260</v>
      </c>
      <c r="E1299" s="252" t="s">
        <v>1</v>
      </c>
      <c r="F1299" s="253" t="s">
        <v>984</v>
      </c>
      <c r="G1299" s="250"/>
      <c r="H1299" s="254">
        <v>315.13999999999999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260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251</v>
      </c>
    </row>
    <row r="1300" s="13" customFormat="1">
      <c r="A1300" s="13"/>
      <c r="B1300" s="249"/>
      <c r="C1300" s="250"/>
      <c r="D1300" s="251" t="s">
        <v>260</v>
      </c>
      <c r="E1300" s="252" t="s">
        <v>1</v>
      </c>
      <c r="F1300" s="253" t="s">
        <v>985</v>
      </c>
      <c r="G1300" s="250"/>
      <c r="H1300" s="254">
        <v>319.50799999999998</v>
      </c>
      <c r="I1300" s="255"/>
      <c r="J1300" s="250"/>
      <c r="K1300" s="250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260</v>
      </c>
      <c r="AU1300" s="260" t="s">
        <v>93</v>
      </c>
      <c r="AV1300" s="13" t="s">
        <v>93</v>
      </c>
      <c r="AW1300" s="13" t="s">
        <v>40</v>
      </c>
      <c r="AX1300" s="13" t="s">
        <v>84</v>
      </c>
      <c r="AY1300" s="260" t="s">
        <v>251</v>
      </c>
    </row>
    <row r="1301" s="13" customFormat="1">
      <c r="A1301" s="13"/>
      <c r="B1301" s="249"/>
      <c r="C1301" s="250"/>
      <c r="D1301" s="251" t="s">
        <v>260</v>
      </c>
      <c r="E1301" s="252" t="s">
        <v>1</v>
      </c>
      <c r="F1301" s="253" t="s">
        <v>986</v>
      </c>
      <c r="G1301" s="250"/>
      <c r="H1301" s="254">
        <v>202.118</v>
      </c>
      <c r="I1301" s="255"/>
      <c r="J1301" s="250"/>
      <c r="K1301" s="250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260</v>
      </c>
      <c r="AU1301" s="260" t="s">
        <v>93</v>
      </c>
      <c r="AV1301" s="13" t="s">
        <v>93</v>
      </c>
      <c r="AW1301" s="13" t="s">
        <v>40</v>
      </c>
      <c r="AX1301" s="13" t="s">
        <v>84</v>
      </c>
      <c r="AY1301" s="260" t="s">
        <v>251</v>
      </c>
    </row>
    <row r="1302" s="13" customFormat="1">
      <c r="A1302" s="13"/>
      <c r="B1302" s="249"/>
      <c r="C1302" s="250"/>
      <c r="D1302" s="251" t="s">
        <v>260</v>
      </c>
      <c r="E1302" s="252" t="s">
        <v>1</v>
      </c>
      <c r="F1302" s="253" t="s">
        <v>485</v>
      </c>
      <c r="G1302" s="250"/>
      <c r="H1302" s="254">
        <v>39.485999999999997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260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251</v>
      </c>
    </row>
    <row r="1303" s="13" customFormat="1">
      <c r="A1303" s="13"/>
      <c r="B1303" s="249"/>
      <c r="C1303" s="250"/>
      <c r="D1303" s="251" t="s">
        <v>260</v>
      </c>
      <c r="E1303" s="252" t="s">
        <v>1</v>
      </c>
      <c r="F1303" s="253" t="s">
        <v>1370</v>
      </c>
      <c r="G1303" s="250"/>
      <c r="H1303" s="254">
        <v>100.083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260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251</v>
      </c>
    </row>
    <row r="1304" s="13" customFormat="1">
      <c r="A1304" s="13"/>
      <c r="B1304" s="249"/>
      <c r="C1304" s="250"/>
      <c r="D1304" s="251" t="s">
        <v>260</v>
      </c>
      <c r="E1304" s="252" t="s">
        <v>1</v>
      </c>
      <c r="F1304" s="253" t="s">
        <v>487</v>
      </c>
      <c r="G1304" s="250"/>
      <c r="H1304" s="254">
        <v>8.2240000000000002</v>
      </c>
      <c r="I1304" s="255"/>
      <c r="J1304" s="250"/>
      <c r="K1304" s="250"/>
      <c r="L1304" s="256"/>
      <c r="M1304" s="257"/>
      <c r="N1304" s="258"/>
      <c r="O1304" s="258"/>
      <c r="P1304" s="258"/>
      <c r="Q1304" s="258"/>
      <c r="R1304" s="258"/>
      <c r="S1304" s="258"/>
      <c r="T1304" s="25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0" t="s">
        <v>260</v>
      </c>
      <c r="AU1304" s="260" t="s">
        <v>93</v>
      </c>
      <c r="AV1304" s="13" t="s">
        <v>93</v>
      </c>
      <c r="AW1304" s="13" t="s">
        <v>40</v>
      </c>
      <c r="AX1304" s="13" t="s">
        <v>84</v>
      </c>
      <c r="AY1304" s="260" t="s">
        <v>251</v>
      </c>
    </row>
    <row r="1305" s="14" customFormat="1">
      <c r="A1305" s="14"/>
      <c r="B1305" s="261"/>
      <c r="C1305" s="262"/>
      <c r="D1305" s="251" t="s">
        <v>260</v>
      </c>
      <c r="E1305" s="263" t="s">
        <v>1</v>
      </c>
      <c r="F1305" s="264" t="s">
        <v>262</v>
      </c>
      <c r="G1305" s="262"/>
      <c r="H1305" s="265">
        <v>984.55899999999997</v>
      </c>
      <c r="I1305" s="266"/>
      <c r="J1305" s="262"/>
      <c r="K1305" s="262"/>
      <c r="L1305" s="267"/>
      <c r="M1305" s="268"/>
      <c r="N1305" s="269"/>
      <c r="O1305" s="269"/>
      <c r="P1305" s="269"/>
      <c r="Q1305" s="269"/>
      <c r="R1305" s="269"/>
      <c r="S1305" s="269"/>
      <c r="T1305" s="27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1" t="s">
        <v>260</v>
      </c>
      <c r="AU1305" s="271" t="s">
        <v>93</v>
      </c>
      <c r="AV1305" s="14" t="s">
        <v>257</v>
      </c>
      <c r="AW1305" s="14" t="s">
        <v>40</v>
      </c>
      <c r="AX1305" s="14" t="s">
        <v>84</v>
      </c>
      <c r="AY1305" s="271" t="s">
        <v>251</v>
      </c>
    </row>
    <row r="1306" s="13" customFormat="1">
      <c r="A1306" s="13"/>
      <c r="B1306" s="249"/>
      <c r="C1306" s="250"/>
      <c r="D1306" s="251" t="s">
        <v>260</v>
      </c>
      <c r="E1306" s="252" t="s">
        <v>1</v>
      </c>
      <c r="F1306" s="253" t="s">
        <v>1371</v>
      </c>
      <c r="G1306" s="250"/>
      <c r="H1306" s="254">
        <v>1083.0150000000001</v>
      </c>
      <c r="I1306" s="255"/>
      <c r="J1306" s="250"/>
      <c r="K1306" s="250"/>
      <c r="L1306" s="256"/>
      <c r="M1306" s="257"/>
      <c r="N1306" s="258"/>
      <c r="O1306" s="258"/>
      <c r="P1306" s="258"/>
      <c r="Q1306" s="258"/>
      <c r="R1306" s="258"/>
      <c r="S1306" s="258"/>
      <c r="T1306" s="25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0" t="s">
        <v>260</v>
      </c>
      <c r="AU1306" s="260" t="s">
        <v>93</v>
      </c>
      <c r="AV1306" s="13" t="s">
        <v>93</v>
      </c>
      <c r="AW1306" s="13" t="s">
        <v>40</v>
      </c>
      <c r="AX1306" s="13" t="s">
        <v>84</v>
      </c>
      <c r="AY1306" s="260" t="s">
        <v>251</v>
      </c>
    </row>
    <row r="1307" s="14" customFormat="1">
      <c r="A1307" s="14"/>
      <c r="B1307" s="261"/>
      <c r="C1307" s="262"/>
      <c r="D1307" s="251" t="s">
        <v>260</v>
      </c>
      <c r="E1307" s="263" t="s">
        <v>1</v>
      </c>
      <c r="F1307" s="264" t="s">
        <v>262</v>
      </c>
      <c r="G1307" s="262"/>
      <c r="H1307" s="265">
        <v>1083.0150000000001</v>
      </c>
      <c r="I1307" s="266"/>
      <c r="J1307" s="262"/>
      <c r="K1307" s="262"/>
      <c r="L1307" s="267"/>
      <c r="M1307" s="268"/>
      <c r="N1307" s="269"/>
      <c r="O1307" s="269"/>
      <c r="P1307" s="269"/>
      <c r="Q1307" s="269"/>
      <c r="R1307" s="269"/>
      <c r="S1307" s="269"/>
      <c r="T1307" s="27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1" t="s">
        <v>260</v>
      </c>
      <c r="AU1307" s="271" t="s">
        <v>93</v>
      </c>
      <c r="AV1307" s="14" t="s">
        <v>257</v>
      </c>
      <c r="AW1307" s="14" t="s">
        <v>40</v>
      </c>
      <c r="AX1307" s="14" t="s">
        <v>91</v>
      </c>
      <c r="AY1307" s="271" t="s">
        <v>251</v>
      </c>
    </row>
    <row r="1308" s="2" customFormat="1" ht="49.05" customHeight="1">
      <c r="A1308" s="41"/>
      <c r="B1308" s="42"/>
      <c r="C1308" s="294" t="s">
        <v>845</v>
      </c>
      <c r="D1308" s="294" t="s">
        <v>338</v>
      </c>
      <c r="E1308" s="295" t="s">
        <v>1347</v>
      </c>
      <c r="F1308" s="296" t="s">
        <v>1348</v>
      </c>
      <c r="G1308" s="297" t="s">
        <v>389</v>
      </c>
      <c r="H1308" s="298">
        <v>2342.7800000000002</v>
      </c>
      <c r="I1308" s="299"/>
      <c r="J1308" s="300">
        <f>ROUND(I1308*H1308,2)</f>
        <v>0</v>
      </c>
      <c r="K1308" s="301"/>
      <c r="L1308" s="302"/>
      <c r="M1308" s="303" t="s">
        <v>1</v>
      </c>
      <c r="N1308" s="304" t="s">
        <v>49</v>
      </c>
      <c r="O1308" s="94"/>
      <c r="P1308" s="240">
        <f>O1308*H1308</f>
        <v>0</v>
      </c>
      <c r="Q1308" s="240">
        <v>0.0053</v>
      </c>
      <c r="R1308" s="240">
        <f>Q1308*H1308</f>
        <v>12.416734000000002</v>
      </c>
      <c r="S1308" s="240">
        <v>0</v>
      </c>
      <c r="T1308" s="241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42" t="s">
        <v>364</v>
      </c>
      <c r="AT1308" s="242" t="s">
        <v>338</v>
      </c>
      <c r="AU1308" s="242" t="s">
        <v>93</v>
      </c>
      <c r="AY1308" s="19" t="s">
        <v>251</v>
      </c>
      <c r="BE1308" s="243">
        <f>IF(N1308="základní",J1308,0)</f>
        <v>0</v>
      </c>
      <c r="BF1308" s="243">
        <f>IF(N1308="snížená",J1308,0)</f>
        <v>0</v>
      </c>
      <c r="BG1308" s="243">
        <f>IF(N1308="zákl. přenesená",J1308,0)</f>
        <v>0</v>
      </c>
      <c r="BH1308" s="243">
        <f>IF(N1308="sníž. přenesená",J1308,0)</f>
        <v>0</v>
      </c>
      <c r="BI1308" s="243">
        <f>IF(N1308="nulová",J1308,0)</f>
        <v>0</v>
      </c>
      <c r="BJ1308" s="19" t="s">
        <v>91</v>
      </c>
      <c r="BK1308" s="243">
        <f>ROUND(I1308*H1308,2)</f>
        <v>0</v>
      </c>
      <c r="BL1308" s="19" t="s">
        <v>304</v>
      </c>
      <c r="BM1308" s="242" t="s">
        <v>1372</v>
      </c>
    </row>
    <row r="1309" s="2" customFormat="1">
      <c r="A1309" s="41"/>
      <c r="B1309" s="42"/>
      <c r="C1309" s="43"/>
      <c r="D1309" s="251" t="s">
        <v>289</v>
      </c>
      <c r="E1309" s="43"/>
      <c r="F1309" s="282" t="s">
        <v>342</v>
      </c>
      <c r="G1309" s="43"/>
      <c r="H1309" s="43"/>
      <c r="I1309" s="246"/>
      <c r="J1309" s="43"/>
      <c r="K1309" s="43"/>
      <c r="L1309" s="47"/>
      <c r="M1309" s="247"/>
      <c r="N1309" s="248"/>
      <c r="O1309" s="94"/>
      <c r="P1309" s="94"/>
      <c r="Q1309" s="94"/>
      <c r="R1309" s="94"/>
      <c r="S1309" s="94"/>
      <c r="T1309" s="95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19" t="s">
        <v>289</v>
      </c>
      <c r="AU1309" s="19" t="s">
        <v>93</v>
      </c>
    </row>
    <row r="1310" s="13" customFormat="1">
      <c r="A1310" s="13"/>
      <c r="B1310" s="249"/>
      <c r="C1310" s="250"/>
      <c r="D1310" s="251" t="s">
        <v>260</v>
      </c>
      <c r="E1310" s="252" t="s">
        <v>1</v>
      </c>
      <c r="F1310" s="253" t="s">
        <v>1373</v>
      </c>
      <c r="G1310" s="250"/>
      <c r="H1310" s="254">
        <v>630.28099999999995</v>
      </c>
      <c r="I1310" s="255"/>
      <c r="J1310" s="250"/>
      <c r="K1310" s="250"/>
      <c r="L1310" s="256"/>
      <c r="M1310" s="257"/>
      <c r="N1310" s="258"/>
      <c r="O1310" s="258"/>
      <c r="P1310" s="258"/>
      <c r="Q1310" s="258"/>
      <c r="R1310" s="258"/>
      <c r="S1310" s="258"/>
      <c r="T1310" s="25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60" t="s">
        <v>260</v>
      </c>
      <c r="AU1310" s="260" t="s">
        <v>93</v>
      </c>
      <c r="AV1310" s="13" t="s">
        <v>93</v>
      </c>
      <c r="AW1310" s="13" t="s">
        <v>40</v>
      </c>
      <c r="AX1310" s="13" t="s">
        <v>84</v>
      </c>
      <c r="AY1310" s="260" t="s">
        <v>251</v>
      </c>
    </row>
    <row r="1311" s="13" customFormat="1">
      <c r="A1311" s="13"/>
      <c r="B1311" s="249"/>
      <c r="C1311" s="250"/>
      <c r="D1311" s="251" t="s">
        <v>260</v>
      </c>
      <c r="E1311" s="252" t="s">
        <v>1</v>
      </c>
      <c r="F1311" s="253" t="s">
        <v>1374</v>
      </c>
      <c r="G1311" s="250"/>
      <c r="H1311" s="254">
        <v>639.01599999999996</v>
      </c>
      <c r="I1311" s="255"/>
      <c r="J1311" s="250"/>
      <c r="K1311" s="250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60" t="s">
        <v>260</v>
      </c>
      <c r="AU1311" s="260" t="s">
        <v>93</v>
      </c>
      <c r="AV1311" s="13" t="s">
        <v>93</v>
      </c>
      <c r="AW1311" s="13" t="s">
        <v>40</v>
      </c>
      <c r="AX1311" s="13" t="s">
        <v>84</v>
      </c>
      <c r="AY1311" s="260" t="s">
        <v>251</v>
      </c>
    </row>
    <row r="1312" s="13" customFormat="1">
      <c r="A1312" s="13"/>
      <c r="B1312" s="249"/>
      <c r="C1312" s="250"/>
      <c r="D1312" s="251" t="s">
        <v>260</v>
      </c>
      <c r="E1312" s="252" t="s">
        <v>1</v>
      </c>
      <c r="F1312" s="253" t="s">
        <v>1375</v>
      </c>
      <c r="G1312" s="250"/>
      <c r="H1312" s="254">
        <v>404.23700000000002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260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251</v>
      </c>
    </row>
    <row r="1313" s="13" customFormat="1">
      <c r="A1313" s="13"/>
      <c r="B1313" s="249"/>
      <c r="C1313" s="250"/>
      <c r="D1313" s="251" t="s">
        <v>260</v>
      </c>
      <c r="E1313" s="252" t="s">
        <v>1</v>
      </c>
      <c r="F1313" s="253" t="s">
        <v>485</v>
      </c>
      <c r="G1313" s="250"/>
      <c r="H1313" s="254">
        <v>39.485999999999997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260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251</v>
      </c>
    </row>
    <row r="1314" s="13" customFormat="1">
      <c r="A1314" s="13"/>
      <c r="B1314" s="249"/>
      <c r="C1314" s="250"/>
      <c r="D1314" s="251" t="s">
        <v>260</v>
      </c>
      <c r="E1314" s="252" t="s">
        <v>1</v>
      </c>
      <c r="F1314" s="253" t="s">
        <v>1376</v>
      </c>
      <c r="G1314" s="250"/>
      <c r="H1314" s="254">
        <v>400.33199999999999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260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251</v>
      </c>
    </row>
    <row r="1315" s="13" customFormat="1">
      <c r="A1315" s="13"/>
      <c r="B1315" s="249"/>
      <c r="C1315" s="250"/>
      <c r="D1315" s="251" t="s">
        <v>260</v>
      </c>
      <c r="E1315" s="252" t="s">
        <v>1</v>
      </c>
      <c r="F1315" s="253" t="s">
        <v>1377</v>
      </c>
      <c r="G1315" s="250"/>
      <c r="H1315" s="254">
        <v>16.448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260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251</v>
      </c>
    </row>
    <row r="1316" s="14" customFormat="1">
      <c r="A1316" s="14"/>
      <c r="B1316" s="261"/>
      <c r="C1316" s="262"/>
      <c r="D1316" s="251" t="s">
        <v>260</v>
      </c>
      <c r="E1316" s="263" t="s">
        <v>1</v>
      </c>
      <c r="F1316" s="264" t="s">
        <v>262</v>
      </c>
      <c r="G1316" s="262"/>
      <c r="H1316" s="265">
        <v>2129.8000000000002</v>
      </c>
      <c r="I1316" s="266"/>
      <c r="J1316" s="262"/>
      <c r="K1316" s="262"/>
      <c r="L1316" s="267"/>
      <c r="M1316" s="268"/>
      <c r="N1316" s="269"/>
      <c r="O1316" s="269"/>
      <c r="P1316" s="269"/>
      <c r="Q1316" s="269"/>
      <c r="R1316" s="269"/>
      <c r="S1316" s="269"/>
      <c r="T1316" s="27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1" t="s">
        <v>260</v>
      </c>
      <c r="AU1316" s="271" t="s">
        <v>93</v>
      </c>
      <c r="AV1316" s="14" t="s">
        <v>257</v>
      </c>
      <c r="AW1316" s="14" t="s">
        <v>40</v>
      </c>
      <c r="AX1316" s="14" t="s">
        <v>84</v>
      </c>
      <c r="AY1316" s="271" t="s">
        <v>251</v>
      </c>
    </row>
    <row r="1317" s="13" customFormat="1">
      <c r="A1317" s="13"/>
      <c r="B1317" s="249"/>
      <c r="C1317" s="250"/>
      <c r="D1317" s="251" t="s">
        <v>260</v>
      </c>
      <c r="E1317" s="252" t="s">
        <v>1</v>
      </c>
      <c r="F1317" s="253" t="s">
        <v>1378</v>
      </c>
      <c r="G1317" s="250"/>
      <c r="H1317" s="254">
        <v>2342.7800000000002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260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251</v>
      </c>
    </row>
    <row r="1318" s="14" customFormat="1">
      <c r="A1318" s="14"/>
      <c r="B1318" s="261"/>
      <c r="C1318" s="262"/>
      <c r="D1318" s="251" t="s">
        <v>260</v>
      </c>
      <c r="E1318" s="263" t="s">
        <v>1</v>
      </c>
      <c r="F1318" s="264" t="s">
        <v>262</v>
      </c>
      <c r="G1318" s="262"/>
      <c r="H1318" s="265">
        <v>2342.7800000000002</v>
      </c>
      <c r="I1318" s="266"/>
      <c r="J1318" s="262"/>
      <c r="K1318" s="262"/>
      <c r="L1318" s="267"/>
      <c r="M1318" s="268"/>
      <c r="N1318" s="269"/>
      <c r="O1318" s="269"/>
      <c r="P1318" s="269"/>
      <c r="Q1318" s="269"/>
      <c r="R1318" s="269"/>
      <c r="S1318" s="269"/>
      <c r="T1318" s="27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1" t="s">
        <v>260</v>
      </c>
      <c r="AU1318" s="271" t="s">
        <v>93</v>
      </c>
      <c r="AV1318" s="14" t="s">
        <v>257</v>
      </c>
      <c r="AW1318" s="14" t="s">
        <v>40</v>
      </c>
      <c r="AX1318" s="14" t="s">
        <v>91</v>
      </c>
      <c r="AY1318" s="271" t="s">
        <v>251</v>
      </c>
    </row>
    <row r="1319" s="2" customFormat="1" ht="24.15" customHeight="1">
      <c r="A1319" s="41"/>
      <c r="B1319" s="42"/>
      <c r="C1319" s="230" t="s">
        <v>1379</v>
      </c>
      <c r="D1319" s="230" t="s">
        <v>253</v>
      </c>
      <c r="E1319" s="231" t="s">
        <v>1380</v>
      </c>
      <c r="F1319" s="232" t="s">
        <v>1381</v>
      </c>
      <c r="G1319" s="233" t="s">
        <v>389</v>
      </c>
      <c r="H1319" s="234">
        <v>780</v>
      </c>
      <c r="I1319" s="235"/>
      <c r="J1319" s="236">
        <f>ROUND(I1319*H1319,2)</f>
        <v>0</v>
      </c>
      <c r="K1319" s="237"/>
      <c r="L1319" s="47"/>
      <c r="M1319" s="238" t="s">
        <v>1</v>
      </c>
      <c r="N1319" s="239" t="s">
        <v>49</v>
      </c>
      <c r="O1319" s="94"/>
      <c r="P1319" s="240">
        <f>O1319*H1319</f>
        <v>0</v>
      </c>
      <c r="Q1319" s="240">
        <v>0.00079750000000000003</v>
      </c>
      <c r="R1319" s="240">
        <f>Q1319*H1319</f>
        <v>0.62204999999999999</v>
      </c>
      <c r="S1319" s="240">
        <v>0</v>
      </c>
      <c r="T1319" s="241">
        <f>S1319*H1319</f>
        <v>0</v>
      </c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R1319" s="242" t="s">
        <v>304</v>
      </c>
      <c r="AT1319" s="242" t="s">
        <v>253</v>
      </c>
      <c r="AU1319" s="242" t="s">
        <v>93</v>
      </c>
      <c r="AY1319" s="19" t="s">
        <v>251</v>
      </c>
      <c r="BE1319" s="243">
        <f>IF(N1319="základní",J1319,0)</f>
        <v>0</v>
      </c>
      <c r="BF1319" s="243">
        <f>IF(N1319="snížená",J1319,0)</f>
        <v>0</v>
      </c>
      <c r="BG1319" s="243">
        <f>IF(N1319="zákl. přenesená",J1319,0)</f>
        <v>0</v>
      </c>
      <c r="BH1319" s="243">
        <f>IF(N1319="sníž. přenesená",J1319,0)</f>
        <v>0</v>
      </c>
      <c r="BI1319" s="243">
        <f>IF(N1319="nulová",J1319,0)</f>
        <v>0</v>
      </c>
      <c r="BJ1319" s="19" t="s">
        <v>91</v>
      </c>
      <c r="BK1319" s="243">
        <f>ROUND(I1319*H1319,2)</f>
        <v>0</v>
      </c>
      <c r="BL1319" s="19" t="s">
        <v>304</v>
      </c>
      <c r="BM1319" s="242" t="s">
        <v>1382</v>
      </c>
    </row>
    <row r="1320" s="2" customFormat="1">
      <c r="A1320" s="41"/>
      <c r="B1320" s="42"/>
      <c r="C1320" s="43"/>
      <c r="D1320" s="244" t="s">
        <v>258</v>
      </c>
      <c r="E1320" s="43"/>
      <c r="F1320" s="245" t="s">
        <v>1383</v>
      </c>
      <c r="G1320" s="43"/>
      <c r="H1320" s="43"/>
      <c r="I1320" s="246"/>
      <c r="J1320" s="43"/>
      <c r="K1320" s="43"/>
      <c r="L1320" s="47"/>
      <c r="M1320" s="247"/>
      <c r="N1320" s="248"/>
      <c r="O1320" s="94"/>
      <c r="P1320" s="94"/>
      <c r="Q1320" s="94"/>
      <c r="R1320" s="94"/>
      <c r="S1320" s="94"/>
      <c r="T1320" s="95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19" t="s">
        <v>258</v>
      </c>
      <c r="AU1320" s="19" t="s">
        <v>93</v>
      </c>
    </row>
    <row r="1321" s="2" customFormat="1" ht="24.15" customHeight="1">
      <c r="A1321" s="41"/>
      <c r="B1321" s="42"/>
      <c r="C1321" s="230" t="s">
        <v>849</v>
      </c>
      <c r="D1321" s="230" t="s">
        <v>253</v>
      </c>
      <c r="E1321" s="231" t="s">
        <v>1384</v>
      </c>
      <c r="F1321" s="232" t="s">
        <v>1385</v>
      </c>
      <c r="G1321" s="233" t="s">
        <v>389</v>
      </c>
      <c r="H1321" s="234">
        <v>1096.038</v>
      </c>
      <c r="I1321" s="235"/>
      <c r="J1321" s="236">
        <f>ROUND(I1321*H1321,2)</f>
        <v>0</v>
      </c>
      <c r="K1321" s="237"/>
      <c r="L1321" s="47"/>
      <c r="M1321" s="238" t="s">
        <v>1</v>
      </c>
      <c r="N1321" s="239" t="s">
        <v>49</v>
      </c>
      <c r="O1321" s="94"/>
      <c r="P1321" s="240">
        <f>O1321*H1321</f>
        <v>0</v>
      </c>
      <c r="Q1321" s="240">
        <v>0</v>
      </c>
      <c r="R1321" s="240">
        <f>Q1321*H1321</f>
        <v>0</v>
      </c>
      <c r="S1321" s="240">
        <v>0</v>
      </c>
      <c r="T1321" s="241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42" t="s">
        <v>304</v>
      </c>
      <c r="AT1321" s="242" t="s">
        <v>253</v>
      </c>
      <c r="AU1321" s="242" t="s">
        <v>93</v>
      </c>
      <c r="AY1321" s="19" t="s">
        <v>251</v>
      </c>
      <c r="BE1321" s="243">
        <f>IF(N1321="základní",J1321,0)</f>
        <v>0</v>
      </c>
      <c r="BF1321" s="243">
        <f>IF(N1321="snížená",J1321,0)</f>
        <v>0</v>
      </c>
      <c r="BG1321" s="243">
        <f>IF(N1321="zákl. přenesená",J1321,0)</f>
        <v>0</v>
      </c>
      <c r="BH1321" s="243">
        <f>IF(N1321="sníž. přenesená",J1321,0)</f>
        <v>0</v>
      </c>
      <c r="BI1321" s="243">
        <f>IF(N1321="nulová",J1321,0)</f>
        <v>0</v>
      </c>
      <c r="BJ1321" s="19" t="s">
        <v>91</v>
      </c>
      <c r="BK1321" s="243">
        <f>ROUND(I1321*H1321,2)</f>
        <v>0</v>
      </c>
      <c r="BL1321" s="19" t="s">
        <v>304</v>
      </c>
      <c r="BM1321" s="242" t="s">
        <v>1386</v>
      </c>
    </row>
    <row r="1322" s="2" customFormat="1">
      <c r="A1322" s="41"/>
      <c r="B1322" s="42"/>
      <c r="C1322" s="43"/>
      <c r="D1322" s="244" t="s">
        <v>258</v>
      </c>
      <c r="E1322" s="43"/>
      <c r="F1322" s="245" t="s">
        <v>1387</v>
      </c>
      <c r="G1322" s="43"/>
      <c r="H1322" s="43"/>
      <c r="I1322" s="246"/>
      <c r="J1322" s="43"/>
      <c r="K1322" s="43"/>
      <c r="L1322" s="47"/>
      <c r="M1322" s="247"/>
      <c r="N1322" s="248"/>
      <c r="O1322" s="94"/>
      <c r="P1322" s="94"/>
      <c r="Q1322" s="94"/>
      <c r="R1322" s="94"/>
      <c r="S1322" s="94"/>
      <c r="T1322" s="95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19" t="s">
        <v>258</v>
      </c>
      <c r="AU1322" s="19" t="s">
        <v>93</v>
      </c>
    </row>
    <row r="1323" s="15" customFormat="1">
      <c r="A1323" s="15"/>
      <c r="B1323" s="272"/>
      <c r="C1323" s="273"/>
      <c r="D1323" s="251" t="s">
        <v>260</v>
      </c>
      <c r="E1323" s="274" t="s">
        <v>1</v>
      </c>
      <c r="F1323" s="275" t="s">
        <v>378</v>
      </c>
      <c r="G1323" s="273"/>
      <c r="H1323" s="274" t="s">
        <v>1</v>
      </c>
      <c r="I1323" s="276"/>
      <c r="J1323" s="273"/>
      <c r="K1323" s="273"/>
      <c r="L1323" s="277"/>
      <c r="M1323" s="278"/>
      <c r="N1323" s="279"/>
      <c r="O1323" s="279"/>
      <c r="P1323" s="279"/>
      <c r="Q1323" s="279"/>
      <c r="R1323" s="279"/>
      <c r="S1323" s="279"/>
      <c r="T1323" s="280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1" t="s">
        <v>260</v>
      </c>
      <c r="AU1323" s="281" t="s">
        <v>93</v>
      </c>
      <c r="AV1323" s="15" t="s">
        <v>91</v>
      </c>
      <c r="AW1323" s="15" t="s">
        <v>40</v>
      </c>
      <c r="AX1323" s="15" t="s">
        <v>84</v>
      </c>
      <c r="AY1323" s="281" t="s">
        <v>251</v>
      </c>
    </row>
    <row r="1324" s="15" customFormat="1">
      <c r="A1324" s="15"/>
      <c r="B1324" s="272"/>
      <c r="C1324" s="273"/>
      <c r="D1324" s="251" t="s">
        <v>260</v>
      </c>
      <c r="E1324" s="274" t="s">
        <v>1</v>
      </c>
      <c r="F1324" s="275" t="s">
        <v>379</v>
      </c>
      <c r="G1324" s="273"/>
      <c r="H1324" s="274" t="s">
        <v>1</v>
      </c>
      <c r="I1324" s="276"/>
      <c r="J1324" s="273"/>
      <c r="K1324" s="273"/>
      <c r="L1324" s="277"/>
      <c r="M1324" s="278"/>
      <c r="N1324" s="279"/>
      <c r="O1324" s="279"/>
      <c r="P1324" s="279"/>
      <c r="Q1324" s="279"/>
      <c r="R1324" s="279"/>
      <c r="S1324" s="279"/>
      <c r="T1324" s="280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81" t="s">
        <v>260</v>
      </c>
      <c r="AU1324" s="281" t="s">
        <v>93</v>
      </c>
      <c r="AV1324" s="15" t="s">
        <v>91</v>
      </c>
      <c r="AW1324" s="15" t="s">
        <v>40</v>
      </c>
      <c r="AX1324" s="15" t="s">
        <v>84</v>
      </c>
      <c r="AY1324" s="281" t="s">
        <v>251</v>
      </c>
    </row>
    <row r="1325" s="13" customFormat="1">
      <c r="A1325" s="13"/>
      <c r="B1325" s="249"/>
      <c r="C1325" s="250"/>
      <c r="D1325" s="251" t="s">
        <v>260</v>
      </c>
      <c r="E1325" s="252" t="s">
        <v>1</v>
      </c>
      <c r="F1325" s="253" t="s">
        <v>1055</v>
      </c>
      <c r="G1325" s="250"/>
      <c r="H1325" s="254">
        <v>9.4979999999999993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260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251</v>
      </c>
    </row>
    <row r="1326" s="13" customFormat="1">
      <c r="A1326" s="13"/>
      <c r="B1326" s="249"/>
      <c r="C1326" s="250"/>
      <c r="D1326" s="251" t="s">
        <v>260</v>
      </c>
      <c r="E1326" s="252" t="s">
        <v>1</v>
      </c>
      <c r="F1326" s="253" t="s">
        <v>1056</v>
      </c>
      <c r="G1326" s="250"/>
      <c r="H1326" s="254">
        <v>663.17999999999995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260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251</v>
      </c>
    </row>
    <row r="1327" s="13" customFormat="1">
      <c r="A1327" s="13"/>
      <c r="B1327" s="249"/>
      <c r="C1327" s="250"/>
      <c r="D1327" s="251" t="s">
        <v>260</v>
      </c>
      <c r="E1327" s="252" t="s">
        <v>1</v>
      </c>
      <c r="F1327" s="253" t="s">
        <v>1057</v>
      </c>
      <c r="G1327" s="250"/>
      <c r="H1327" s="254">
        <v>48.759999999999998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260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251</v>
      </c>
    </row>
    <row r="1328" s="13" customFormat="1">
      <c r="A1328" s="13"/>
      <c r="B1328" s="249"/>
      <c r="C1328" s="250"/>
      <c r="D1328" s="251" t="s">
        <v>260</v>
      </c>
      <c r="E1328" s="252" t="s">
        <v>1</v>
      </c>
      <c r="F1328" s="253" t="s">
        <v>1058</v>
      </c>
      <c r="G1328" s="250"/>
      <c r="H1328" s="254">
        <v>19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260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251</v>
      </c>
    </row>
    <row r="1329" s="13" customFormat="1">
      <c r="A1329" s="13"/>
      <c r="B1329" s="249"/>
      <c r="C1329" s="250"/>
      <c r="D1329" s="251" t="s">
        <v>260</v>
      </c>
      <c r="E1329" s="252" t="s">
        <v>1</v>
      </c>
      <c r="F1329" s="253" t="s">
        <v>1059</v>
      </c>
      <c r="G1329" s="250"/>
      <c r="H1329" s="254">
        <v>309.25999999999999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260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251</v>
      </c>
    </row>
    <row r="1330" s="13" customFormat="1">
      <c r="A1330" s="13"/>
      <c r="B1330" s="249"/>
      <c r="C1330" s="250"/>
      <c r="D1330" s="251" t="s">
        <v>260</v>
      </c>
      <c r="E1330" s="252" t="s">
        <v>1</v>
      </c>
      <c r="F1330" s="253" t="s">
        <v>1060</v>
      </c>
      <c r="G1330" s="250"/>
      <c r="H1330" s="254">
        <v>46.340000000000003</v>
      </c>
      <c r="I1330" s="255"/>
      <c r="J1330" s="250"/>
      <c r="K1330" s="250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260</v>
      </c>
      <c r="AU1330" s="260" t="s">
        <v>93</v>
      </c>
      <c r="AV1330" s="13" t="s">
        <v>93</v>
      </c>
      <c r="AW1330" s="13" t="s">
        <v>40</v>
      </c>
      <c r="AX1330" s="13" t="s">
        <v>84</v>
      </c>
      <c r="AY1330" s="260" t="s">
        <v>251</v>
      </c>
    </row>
    <row r="1331" s="14" customFormat="1">
      <c r="A1331" s="14"/>
      <c r="B1331" s="261"/>
      <c r="C1331" s="262"/>
      <c r="D1331" s="251" t="s">
        <v>260</v>
      </c>
      <c r="E1331" s="263" t="s">
        <v>1</v>
      </c>
      <c r="F1331" s="264" t="s">
        <v>262</v>
      </c>
      <c r="G1331" s="262"/>
      <c r="H1331" s="265">
        <v>1096.038</v>
      </c>
      <c r="I1331" s="266"/>
      <c r="J1331" s="262"/>
      <c r="K1331" s="262"/>
      <c r="L1331" s="267"/>
      <c r="M1331" s="268"/>
      <c r="N1331" s="269"/>
      <c r="O1331" s="269"/>
      <c r="P1331" s="269"/>
      <c r="Q1331" s="269"/>
      <c r="R1331" s="269"/>
      <c r="S1331" s="269"/>
      <c r="T1331" s="27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1" t="s">
        <v>260</v>
      </c>
      <c r="AU1331" s="271" t="s">
        <v>93</v>
      </c>
      <c r="AV1331" s="14" t="s">
        <v>257</v>
      </c>
      <c r="AW1331" s="14" t="s">
        <v>40</v>
      </c>
      <c r="AX1331" s="14" t="s">
        <v>91</v>
      </c>
      <c r="AY1331" s="271" t="s">
        <v>251</v>
      </c>
    </row>
    <row r="1332" s="2" customFormat="1" ht="24.15" customHeight="1">
      <c r="A1332" s="41"/>
      <c r="B1332" s="42"/>
      <c r="C1332" s="294" t="s">
        <v>1388</v>
      </c>
      <c r="D1332" s="294" t="s">
        <v>338</v>
      </c>
      <c r="E1332" s="295" t="s">
        <v>1389</v>
      </c>
      <c r="F1332" s="296" t="s">
        <v>1390</v>
      </c>
      <c r="G1332" s="297" t="s">
        <v>389</v>
      </c>
      <c r="H1332" s="298">
        <v>1315.2460000000001</v>
      </c>
      <c r="I1332" s="299"/>
      <c r="J1332" s="300">
        <f>ROUND(I1332*H1332,2)</f>
        <v>0</v>
      </c>
      <c r="K1332" s="301"/>
      <c r="L1332" s="302"/>
      <c r="M1332" s="303" t="s">
        <v>1</v>
      </c>
      <c r="N1332" s="304" t="s">
        <v>49</v>
      </c>
      <c r="O1332" s="94"/>
      <c r="P1332" s="240">
        <f>O1332*H1332</f>
        <v>0</v>
      </c>
      <c r="Q1332" s="240">
        <v>0.00050000000000000001</v>
      </c>
      <c r="R1332" s="240">
        <f>Q1332*H1332</f>
        <v>0.65762300000000007</v>
      </c>
      <c r="S1332" s="240">
        <v>0</v>
      </c>
      <c r="T1332" s="241">
        <f>S1332*H1332</f>
        <v>0</v>
      </c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R1332" s="242" t="s">
        <v>364</v>
      </c>
      <c r="AT1332" s="242" t="s">
        <v>338</v>
      </c>
      <c r="AU1332" s="242" t="s">
        <v>93</v>
      </c>
      <c r="AY1332" s="19" t="s">
        <v>251</v>
      </c>
      <c r="BE1332" s="243">
        <f>IF(N1332="základní",J1332,0)</f>
        <v>0</v>
      </c>
      <c r="BF1332" s="243">
        <f>IF(N1332="snížená",J1332,0)</f>
        <v>0</v>
      </c>
      <c r="BG1332" s="243">
        <f>IF(N1332="zákl. přenesená",J1332,0)</f>
        <v>0</v>
      </c>
      <c r="BH1332" s="243">
        <f>IF(N1332="sníž. přenesená",J1332,0)</f>
        <v>0</v>
      </c>
      <c r="BI1332" s="243">
        <f>IF(N1332="nulová",J1332,0)</f>
        <v>0</v>
      </c>
      <c r="BJ1332" s="19" t="s">
        <v>91</v>
      </c>
      <c r="BK1332" s="243">
        <f>ROUND(I1332*H1332,2)</f>
        <v>0</v>
      </c>
      <c r="BL1332" s="19" t="s">
        <v>304</v>
      </c>
      <c r="BM1332" s="242" t="s">
        <v>1391</v>
      </c>
    </row>
    <row r="1333" s="2" customFormat="1">
      <c r="A1333" s="41"/>
      <c r="B1333" s="42"/>
      <c r="C1333" s="43"/>
      <c r="D1333" s="251" t="s">
        <v>289</v>
      </c>
      <c r="E1333" s="43"/>
      <c r="F1333" s="282" t="s">
        <v>1392</v>
      </c>
      <c r="G1333" s="43"/>
      <c r="H1333" s="43"/>
      <c r="I1333" s="246"/>
      <c r="J1333" s="43"/>
      <c r="K1333" s="43"/>
      <c r="L1333" s="47"/>
      <c r="M1333" s="247"/>
      <c r="N1333" s="248"/>
      <c r="O1333" s="94"/>
      <c r="P1333" s="94"/>
      <c r="Q1333" s="94"/>
      <c r="R1333" s="94"/>
      <c r="S1333" s="94"/>
      <c r="T1333" s="95"/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T1333" s="19" t="s">
        <v>289</v>
      </c>
      <c r="AU1333" s="19" t="s">
        <v>93</v>
      </c>
    </row>
    <row r="1334" s="15" customFormat="1">
      <c r="A1334" s="15"/>
      <c r="B1334" s="272"/>
      <c r="C1334" s="273"/>
      <c r="D1334" s="251" t="s">
        <v>260</v>
      </c>
      <c r="E1334" s="274" t="s">
        <v>1</v>
      </c>
      <c r="F1334" s="275" t="s">
        <v>378</v>
      </c>
      <c r="G1334" s="273"/>
      <c r="H1334" s="274" t="s">
        <v>1</v>
      </c>
      <c r="I1334" s="276"/>
      <c r="J1334" s="273"/>
      <c r="K1334" s="273"/>
      <c r="L1334" s="277"/>
      <c r="M1334" s="278"/>
      <c r="N1334" s="279"/>
      <c r="O1334" s="279"/>
      <c r="P1334" s="279"/>
      <c r="Q1334" s="279"/>
      <c r="R1334" s="279"/>
      <c r="S1334" s="279"/>
      <c r="T1334" s="280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1" t="s">
        <v>260</v>
      </c>
      <c r="AU1334" s="281" t="s">
        <v>93</v>
      </c>
      <c r="AV1334" s="15" t="s">
        <v>91</v>
      </c>
      <c r="AW1334" s="15" t="s">
        <v>40</v>
      </c>
      <c r="AX1334" s="15" t="s">
        <v>84</v>
      </c>
      <c r="AY1334" s="281" t="s">
        <v>251</v>
      </c>
    </row>
    <row r="1335" s="15" customFormat="1">
      <c r="A1335" s="15"/>
      <c r="B1335" s="272"/>
      <c r="C1335" s="273"/>
      <c r="D1335" s="251" t="s">
        <v>260</v>
      </c>
      <c r="E1335" s="274" t="s">
        <v>1</v>
      </c>
      <c r="F1335" s="275" t="s">
        <v>379</v>
      </c>
      <c r="G1335" s="273"/>
      <c r="H1335" s="274" t="s">
        <v>1</v>
      </c>
      <c r="I1335" s="276"/>
      <c r="J1335" s="273"/>
      <c r="K1335" s="273"/>
      <c r="L1335" s="277"/>
      <c r="M1335" s="278"/>
      <c r="N1335" s="279"/>
      <c r="O1335" s="279"/>
      <c r="P1335" s="279"/>
      <c r="Q1335" s="279"/>
      <c r="R1335" s="279"/>
      <c r="S1335" s="279"/>
      <c r="T1335" s="280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81" t="s">
        <v>260</v>
      </c>
      <c r="AU1335" s="281" t="s">
        <v>93</v>
      </c>
      <c r="AV1335" s="15" t="s">
        <v>91</v>
      </c>
      <c r="AW1335" s="15" t="s">
        <v>40</v>
      </c>
      <c r="AX1335" s="15" t="s">
        <v>84</v>
      </c>
      <c r="AY1335" s="281" t="s">
        <v>251</v>
      </c>
    </row>
    <row r="1336" s="13" customFormat="1">
      <c r="A1336" s="13"/>
      <c r="B1336" s="249"/>
      <c r="C1336" s="250"/>
      <c r="D1336" s="251" t="s">
        <v>260</v>
      </c>
      <c r="E1336" s="252" t="s">
        <v>1</v>
      </c>
      <c r="F1336" s="253" t="s">
        <v>1055</v>
      </c>
      <c r="G1336" s="250"/>
      <c r="H1336" s="254">
        <v>9.4979999999999993</v>
      </c>
      <c r="I1336" s="255"/>
      <c r="J1336" s="250"/>
      <c r="K1336" s="250"/>
      <c r="L1336" s="256"/>
      <c r="M1336" s="257"/>
      <c r="N1336" s="258"/>
      <c r="O1336" s="258"/>
      <c r="P1336" s="258"/>
      <c r="Q1336" s="258"/>
      <c r="R1336" s="258"/>
      <c r="S1336" s="258"/>
      <c r="T1336" s="25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0" t="s">
        <v>260</v>
      </c>
      <c r="AU1336" s="260" t="s">
        <v>93</v>
      </c>
      <c r="AV1336" s="13" t="s">
        <v>93</v>
      </c>
      <c r="AW1336" s="13" t="s">
        <v>40</v>
      </c>
      <c r="AX1336" s="13" t="s">
        <v>84</v>
      </c>
      <c r="AY1336" s="260" t="s">
        <v>251</v>
      </c>
    </row>
    <row r="1337" s="13" customFormat="1">
      <c r="A1337" s="13"/>
      <c r="B1337" s="249"/>
      <c r="C1337" s="250"/>
      <c r="D1337" s="251" t="s">
        <v>260</v>
      </c>
      <c r="E1337" s="252" t="s">
        <v>1</v>
      </c>
      <c r="F1337" s="253" t="s">
        <v>1056</v>
      </c>
      <c r="G1337" s="250"/>
      <c r="H1337" s="254">
        <v>663.17999999999995</v>
      </c>
      <c r="I1337" s="255"/>
      <c r="J1337" s="250"/>
      <c r="K1337" s="250"/>
      <c r="L1337" s="256"/>
      <c r="M1337" s="257"/>
      <c r="N1337" s="258"/>
      <c r="O1337" s="258"/>
      <c r="P1337" s="258"/>
      <c r="Q1337" s="258"/>
      <c r="R1337" s="258"/>
      <c r="S1337" s="258"/>
      <c r="T1337" s="25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60" t="s">
        <v>260</v>
      </c>
      <c r="AU1337" s="260" t="s">
        <v>93</v>
      </c>
      <c r="AV1337" s="13" t="s">
        <v>93</v>
      </c>
      <c r="AW1337" s="13" t="s">
        <v>40</v>
      </c>
      <c r="AX1337" s="13" t="s">
        <v>84</v>
      </c>
      <c r="AY1337" s="260" t="s">
        <v>251</v>
      </c>
    </row>
    <row r="1338" s="13" customFormat="1">
      <c r="A1338" s="13"/>
      <c r="B1338" s="249"/>
      <c r="C1338" s="250"/>
      <c r="D1338" s="251" t="s">
        <v>260</v>
      </c>
      <c r="E1338" s="252" t="s">
        <v>1</v>
      </c>
      <c r="F1338" s="253" t="s">
        <v>1057</v>
      </c>
      <c r="G1338" s="250"/>
      <c r="H1338" s="254">
        <v>48.759999999999998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260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251</v>
      </c>
    </row>
    <row r="1339" s="13" customFormat="1">
      <c r="A1339" s="13"/>
      <c r="B1339" s="249"/>
      <c r="C1339" s="250"/>
      <c r="D1339" s="251" t="s">
        <v>260</v>
      </c>
      <c r="E1339" s="252" t="s">
        <v>1</v>
      </c>
      <c r="F1339" s="253" t="s">
        <v>1058</v>
      </c>
      <c r="G1339" s="250"/>
      <c r="H1339" s="254">
        <v>19</v>
      </c>
      <c r="I1339" s="255"/>
      <c r="J1339" s="250"/>
      <c r="K1339" s="250"/>
      <c r="L1339" s="256"/>
      <c r="M1339" s="257"/>
      <c r="N1339" s="258"/>
      <c r="O1339" s="258"/>
      <c r="P1339" s="258"/>
      <c r="Q1339" s="258"/>
      <c r="R1339" s="258"/>
      <c r="S1339" s="258"/>
      <c r="T1339" s="25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60" t="s">
        <v>260</v>
      </c>
      <c r="AU1339" s="260" t="s">
        <v>93</v>
      </c>
      <c r="AV1339" s="13" t="s">
        <v>93</v>
      </c>
      <c r="AW1339" s="13" t="s">
        <v>40</v>
      </c>
      <c r="AX1339" s="13" t="s">
        <v>84</v>
      </c>
      <c r="AY1339" s="260" t="s">
        <v>251</v>
      </c>
    </row>
    <row r="1340" s="13" customFormat="1">
      <c r="A1340" s="13"/>
      <c r="B1340" s="249"/>
      <c r="C1340" s="250"/>
      <c r="D1340" s="251" t="s">
        <v>260</v>
      </c>
      <c r="E1340" s="252" t="s">
        <v>1</v>
      </c>
      <c r="F1340" s="253" t="s">
        <v>1059</v>
      </c>
      <c r="G1340" s="250"/>
      <c r="H1340" s="254">
        <v>309.25999999999999</v>
      </c>
      <c r="I1340" s="255"/>
      <c r="J1340" s="250"/>
      <c r="K1340" s="250"/>
      <c r="L1340" s="256"/>
      <c r="M1340" s="257"/>
      <c r="N1340" s="258"/>
      <c r="O1340" s="258"/>
      <c r="P1340" s="258"/>
      <c r="Q1340" s="258"/>
      <c r="R1340" s="258"/>
      <c r="S1340" s="258"/>
      <c r="T1340" s="25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0" t="s">
        <v>260</v>
      </c>
      <c r="AU1340" s="260" t="s">
        <v>93</v>
      </c>
      <c r="AV1340" s="13" t="s">
        <v>93</v>
      </c>
      <c r="AW1340" s="13" t="s">
        <v>40</v>
      </c>
      <c r="AX1340" s="13" t="s">
        <v>84</v>
      </c>
      <c r="AY1340" s="260" t="s">
        <v>251</v>
      </c>
    </row>
    <row r="1341" s="13" customFormat="1">
      <c r="A1341" s="13"/>
      <c r="B1341" s="249"/>
      <c r="C1341" s="250"/>
      <c r="D1341" s="251" t="s">
        <v>260</v>
      </c>
      <c r="E1341" s="252" t="s">
        <v>1</v>
      </c>
      <c r="F1341" s="253" t="s">
        <v>1060</v>
      </c>
      <c r="G1341" s="250"/>
      <c r="H1341" s="254">
        <v>46.340000000000003</v>
      </c>
      <c r="I1341" s="255"/>
      <c r="J1341" s="250"/>
      <c r="K1341" s="250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260</v>
      </c>
      <c r="AU1341" s="260" t="s">
        <v>93</v>
      </c>
      <c r="AV1341" s="13" t="s">
        <v>93</v>
      </c>
      <c r="AW1341" s="13" t="s">
        <v>40</v>
      </c>
      <c r="AX1341" s="13" t="s">
        <v>84</v>
      </c>
      <c r="AY1341" s="260" t="s">
        <v>251</v>
      </c>
    </row>
    <row r="1342" s="14" customFormat="1">
      <c r="A1342" s="14"/>
      <c r="B1342" s="261"/>
      <c r="C1342" s="262"/>
      <c r="D1342" s="251" t="s">
        <v>260</v>
      </c>
      <c r="E1342" s="263" t="s">
        <v>1</v>
      </c>
      <c r="F1342" s="264" t="s">
        <v>262</v>
      </c>
      <c r="G1342" s="262"/>
      <c r="H1342" s="265">
        <v>1096.038</v>
      </c>
      <c r="I1342" s="266"/>
      <c r="J1342" s="262"/>
      <c r="K1342" s="262"/>
      <c r="L1342" s="267"/>
      <c r="M1342" s="268"/>
      <c r="N1342" s="269"/>
      <c r="O1342" s="269"/>
      <c r="P1342" s="269"/>
      <c r="Q1342" s="269"/>
      <c r="R1342" s="269"/>
      <c r="S1342" s="269"/>
      <c r="T1342" s="27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1" t="s">
        <v>260</v>
      </c>
      <c r="AU1342" s="271" t="s">
        <v>93</v>
      </c>
      <c r="AV1342" s="14" t="s">
        <v>257</v>
      </c>
      <c r="AW1342" s="14" t="s">
        <v>40</v>
      </c>
      <c r="AX1342" s="14" t="s">
        <v>84</v>
      </c>
      <c r="AY1342" s="271" t="s">
        <v>251</v>
      </c>
    </row>
    <row r="1343" s="13" customFormat="1">
      <c r="A1343" s="13"/>
      <c r="B1343" s="249"/>
      <c r="C1343" s="250"/>
      <c r="D1343" s="251" t="s">
        <v>260</v>
      </c>
      <c r="E1343" s="252" t="s">
        <v>1</v>
      </c>
      <c r="F1343" s="253" t="s">
        <v>1393</v>
      </c>
      <c r="G1343" s="250"/>
      <c r="H1343" s="254">
        <v>1315.2460000000001</v>
      </c>
      <c r="I1343" s="255"/>
      <c r="J1343" s="250"/>
      <c r="K1343" s="250"/>
      <c r="L1343" s="256"/>
      <c r="M1343" s="257"/>
      <c r="N1343" s="258"/>
      <c r="O1343" s="258"/>
      <c r="P1343" s="258"/>
      <c r="Q1343" s="258"/>
      <c r="R1343" s="258"/>
      <c r="S1343" s="258"/>
      <c r="T1343" s="25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0" t="s">
        <v>260</v>
      </c>
      <c r="AU1343" s="260" t="s">
        <v>93</v>
      </c>
      <c r="AV1343" s="13" t="s">
        <v>93</v>
      </c>
      <c r="AW1343" s="13" t="s">
        <v>40</v>
      </c>
      <c r="AX1343" s="13" t="s">
        <v>84</v>
      </c>
      <c r="AY1343" s="260" t="s">
        <v>251</v>
      </c>
    </row>
    <row r="1344" s="14" customFormat="1">
      <c r="A1344" s="14"/>
      <c r="B1344" s="261"/>
      <c r="C1344" s="262"/>
      <c r="D1344" s="251" t="s">
        <v>260</v>
      </c>
      <c r="E1344" s="263" t="s">
        <v>1</v>
      </c>
      <c r="F1344" s="264" t="s">
        <v>262</v>
      </c>
      <c r="G1344" s="262"/>
      <c r="H1344" s="265">
        <v>1315.2460000000001</v>
      </c>
      <c r="I1344" s="266"/>
      <c r="J1344" s="262"/>
      <c r="K1344" s="262"/>
      <c r="L1344" s="267"/>
      <c r="M1344" s="268"/>
      <c r="N1344" s="269"/>
      <c r="O1344" s="269"/>
      <c r="P1344" s="269"/>
      <c r="Q1344" s="269"/>
      <c r="R1344" s="269"/>
      <c r="S1344" s="269"/>
      <c r="T1344" s="270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1" t="s">
        <v>260</v>
      </c>
      <c r="AU1344" s="271" t="s">
        <v>93</v>
      </c>
      <c r="AV1344" s="14" t="s">
        <v>257</v>
      </c>
      <c r="AW1344" s="14" t="s">
        <v>40</v>
      </c>
      <c r="AX1344" s="14" t="s">
        <v>91</v>
      </c>
      <c r="AY1344" s="271" t="s">
        <v>251</v>
      </c>
    </row>
    <row r="1345" s="2" customFormat="1" ht="24.15" customHeight="1">
      <c r="A1345" s="41"/>
      <c r="B1345" s="42"/>
      <c r="C1345" s="230" t="s">
        <v>855</v>
      </c>
      <c r="D1345" s="230" t="s">
        <v>253</v>
      </c>
      <c r="E1345" s="231" t="s">
        <v>1394</v>
      </c>
      <c r="F1345" s="232" t="s">
        <v>1395</v>
      </c>
      <c r="G1345" s="233" t="s">
        <v>389</v>
      </c>
      <c r="H1345" s="234">
        <v>2035.531</v>
      </c>
      <c r="I1345" s="235"/>
      <c r="J1345" s="236">
        <f>ROUND(I1345*H1345,2)</f>
        <v>0</v>
      </c>
      <c r="K1345" s="237"/>
      <c r="L1345" s="47"/>
      <c r="M1345" s="238" t="s">
        <v>1</v>
      </c>
      <c r="N1345" s="239" t="s">
        <v>49</v>
      </c>
      <c r="O1345" s="94"/>
      <c r="P1345" s="240">
        <f>O1345*H1345</f>
        <v>0</v>
      </c>
      <c r="Q1345" s="240">
        <v>0</v>
      </c>
      <c r="R1345" s="240">
        <f>Q1345*H1345</f>
        <v>0</v>
      </c>
      <c r="S1345" s="240">
        <v>0</v>
      </c>
      <c r="T1345" s="241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42" t="s">
        <v>304</v>
      </c>
      <c r="AT1345" s="242" t="s">
        <v>253</v>
      </c>
      <c r="AU1345" s="242" t="s">
        <v>93</v>
      </c>
      <c r="AY1345" s="19" t="s">
        <v>251</v>
      </c>
      <c r="BE1345" s="243">
        <f>IF(N1345="základní",J1345,0)</f>
        <v>0</v>
      </c>
      <c r="BF1345" s="243">
        <f>IF(N1345="snížená",J1345,0)</f>
        <v>0</v>
      </c>
      <c r="BG1345" s="243">
        <f>IF(N1345="zákl. přenesená",J1345,0)</f>
        <v>0</v>
      </c>
      <c r="BH1345" s="243">
        <f>IF(N1345="sníž. přenesená",J1345,0)</f>
        <v>0</v>
      </c>
      <c r="BI1345" s="243">
        <f>IF(N1345="nulová",J1345,0)</f>
        <v>0</v>
      </c>
      <c r="BJ1345" s="19" t="s">
        <v>91</v>
      </c>
      <c r="BK1345" s="243">
        <f>ROUND(I1345*H1345,2)</f>
        <v>0</v>
      </c>
      <c r="BL1345" s="19" t="s">
        <v>304</v>
      </c>
      <c r="BM1345" s="242" t="s">
        <v>1396</v>
      </c>
    </row>
    <row r="1346" s="2" customFormat="1">
      <c r="A1346" s="41"/>
      <c r="B1346" s="42"/>
      <c r="C1346" s="43"/>
      <c r="D1346" s="244" t="s">
        <v>258</v>
      </c>
      <c r="E1346" s="43"/>
      <c r="F1346" s="245" t="s">
        <v>1397</v>
      </c>
      <c r="G1346" s="43"/>
      <c r="H1346" s="43"/>
      <c r="I1346" s="246"/>
      <c r="J1346" s="43"/>
      <c r="K1346" s="43"/>
      <c r="L1346" s="47"/>
      <c r="M1346" s="247"/>
      <c r="N1346" s="248"/>
      <c r="O1346" s="94"/>
      <c r="P1346" s="94"/>
      <c r="Q1346" s="94"/>
      <c r="R1346" s="94"/>
      <c r="S1346" s="94"/>
      <c r="T1346" s="95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19" t="s">
        <v>258</v>
      </c>
      <c r="AU1346" s="19" t="s">
        <v>93</v>
      </c>
    </row>
    <row r="1347" s="13" customFormat="1">
      <c r="A1347" s="13"/>
      <c r="B1347" s="249"/>
      <c r="C1347" s="250"/>
      <c r="D1347" s="251" t="s">
        <v>260</v>
      </c>
      <c r="E1347" s="252" t="s">
        <v>1</v>
      </c>
      <c r="F1347" s="253" t="s">
        <v>1373</v>
      </c>
      <c r="G1347" s="250"/>
      <c r="H1347" s="254">
        <v>630.28099999999995</v>
      </c>
      <c r="I1347" s="255"/>
      <c r="J1347" s="250"/>
      <c r="K1347" s="250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260</v>
      </c>
      <c r="AU1347" s="260" t="s">
        <v>93</v>
      </c>
      <c r="AV1347" s="13" t="s">
        <v>93</v>
      </c>
      <c r="AW1347" s="13" t="s">
        <v>40</v>
      </c>
      <c r="AX1347" s="13" t="s">
        <v>84</v>
      </c>
      <c r="AY1347" s="260" t="s">
        <v>251</v>
      </c>
    </row>
    <row r="1348" s="13" customFormat="1">
      <c r="A1348" s="13"/>
      <c r="B1348" s="249"/>
      <c r="C1348" s="250"/>
      <c r="D1348" s="251" t="s">
        <v>260</v>
      </c>
      <c r="E1348" s="252" t="s">
        <v>1</v>
      </c>
      <c r="F1348" s="253" t="s">
        <v>1374</v>
      </c>
      <c r="G1348" s="250"/>
      <c r="H1348" s="254">
        <v>639.01599999999996</v>
      </c>
      <c r="I1348" s="255"/>
      <c r="J1348" s="250"/>
      <c r="K1348" s="250"/>
      <c r="L1348" s="256"/>
      <c r="M1348" s="257"/>
      <c r="N1348" s="258"/>
      <c r="O1348" s="258"/>
      <c r="P1348" s="258"/>
      <c r="Q1348" s="258"/>
      <c r="R1348" s="258"/>
      <c r="S1348" s="258"/>
      <c r="T1348" s="25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0" t="s">
        <v>260</v>
      </c>
      <c r="AU1348" s="260" t="s">
        <v>93</v>
      </c>
      <c r="AV1348" s="13" t="s">
        <v>93</v>
      </c>
      <c r="AW1348" s="13" t="s">
        <v>40</v>
      </c>
      <c r="AX1348" s="13" t="s">
        <v>84</v>
      </c>
      <c r="AY1348" s="260" t="s">
        <v>251</v>
      </c>
    </row>
    <row r="1349" s="13" customFormat="1">
      <c r="A1349" s="13"/>
      <c r="B1349" s="249"/>
      <c r="C1349" s="250"/>
      <c r="D1349" s="251" t="s">
        <v>260</v>
      </c>
      <c r="E1349" s="252" t="s">
        <v>1</v>
      </c>
      <c r="F1349" s="253" t="s">
        <v>1375</v>
      </c>
      <c r="G1349" s="250"/>
      <c r="H1349" s="254">
        <v>404.23700000000002</v>
      </c>
      <c r="I1349" s="255"/>
      <c r="J1349" s="250"/>
      <c r="K1349" s="250"/>
      <c r="L1349" s="256"/>
      <c r="M1349" s="257"/>
      <c r="N1349" s="258"/>
      <c r="O1349" s="258"/>
      <c r="P1349" s="258"/>
      <c r="Q1349" s="258"/>
      <c r="R1349" s="258"/>
      <c r="S1349" s="258"/>
      <c r="T1349" s="25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0" t="s">
        <v>260</v>
      </c>
      <c r="AU1349" s="260" t="s">
        <v>93</v>
      </c>
      <c r="AV1349" s="13" t="s">
        <v>93</v>
      </c>
      <c r="AW1349" s="13" t="s">
        <v>40</v>
      </c>
      <c r="AX1349" s="13" t="s">
        <v>84</v>
      </c>
      <c r="AY1349" s="260" t="s">
        <v>251</v>
      </c>
    </row>
    <row r="1350" s="13" customFormat="1">
      <c r="A1350" s="13"/>
      <c r="B1350" s="249"/>
      <c r="C1350" s="250"/>
      <c r="D1350" s="251" t="s">
        <v>260</v>
      </c>
      <c r="E1350" s="252" t="s">
        <v>1</v>
      </c>
      <c r="F1350" s="253" t="s">
        <v>1398</v>
      </c>
      <c r="G1350" s="250"/>
      <c r="H1350" s="254">
        <v>157.94300000000001</v>
      </c>
      <c r="I1350" s="255"/>
      <c r="J1350" s="250"/>
      <c r="K1350" s="250"/>
      <c r="L1350" s="256"/>
      <c r="M1350" s="257"/>
      <c r="N1350" s="258"/>
      <c r="O1350" s="258"/>
      <c r="P1350" s="258"/>
      <c r="Q1350" s="258"/>
      <c r="R1350" s="258"/>
      <c r="S1350" s="258"/>
      <c r="T1350" s="25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0" t="s">
        <v>260</v>
      </c>
      <c r="AU1350" s="260" t="s">
        <v>93</v>
      </c>
      <c r="AV1350" s="13" t="s">
        <v>93</v>
      </c>
      <c r="AW1350" s="13" t="s">
        <v>40</v>
      </c>
      <c r="AX1350" s="13" t="s">
        <v>84</v>
      </c>
      <c r="AY1350" s="260" t="s">
        <v>251</v>
      </c>
    </row>
    <row r="1351" s="13" customFormat="1">
      <c r="A1351" s="13"/>
      <c r="B1351" s="249"/>
      <c r="C1351" s="250"/>
      <c r="D1351" s="251" t="s">
        <v>260</v>
      </c>
      <c r="E1351" s="252" t="s">
        <v>1</v>
      </c>
      <c r="F1351" s="253" t="s">
        <v>1376</v>
      </c>
      <c r="G1351" s="250"/>
      <c r="H1351" s="254">
        <v>400.33199999999999</v>
      </c>
      <c r="I1351" s="255"/>
      <c r="J1351" s="250"/>
      <c r="K1351" s="250"/>
      <c r="L1351" s="256"/>
      <c r="M1351" s="257"/>
      <c r="N1351" s="258"/>
      <c r="O1351" s="258"/>
      <c r="P1351" s="258"/>
      <c r="Q1351" s="258"/>
      <c r="R1351" s="258"/>
      <c r="S1351" s="258"/>
      <c r="T1351" s="25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0" t="s">
        <v>260</v>
      </c>
      <c r="AU1351" s="260" t="s">
        <v>93</v>
      </c>
      <c r="AV1351" s="13" t="s">
        <v>93</v>
      </c>
      <c r="AW1351" s="13" t="s">
        <v>40</v>
      </c>
      <c r="AX1351" s="13" t="s">
        <v>84</v>
      </c>
      <c r="AY1351" s="260" t="s">
        <v>251</v>
      </c>
    </row>
    <row r="1352" s="13" customFormat="1">
      <c r="A1352" s="13"/>
      <c r="B1352" s="249"/>
      <c r="C1352" s="250"/>
      <c r="D1352" s="251" t="s">
        <v>260</v>
      </c>
      <c r="E1352" s="252" t="s">
        <v>1</v>
      </c>
      <c r="F1352" s="253" t="s">
        <v>1377</v>
      </c>
      <c r="G1352" s="250"/>
      <c r="H1352" s="254">
        <v>16.448</v>
      </c>
      <c r="I1352" s="255"/>
      <c r="J1352" s="250"/>
      <c r="K1352" s="250"/>
      <c r="L1352" s="256"/>
      <c r="M1352" s="257"/>
      <c r="N1352" s="258"/>
      <c r="O1352" s="258"/>
      <c r="P1352" s="258"/>
      <c r="Q1352" s="258"/>
      <c r="R1352" s="258"/>
      <c r="S1352" s="258"/>
      <c r="T1352" s="25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60" t="s">
        <v>260</v>
      </c>
      <c r="AU1352" s="260" t="s">
        <v>93</v>
      </c>
      <c r="AV1352" s="13" t="s">
        <v>93</v>
      </c>
      <c r="AW1352" s="13" t="s">
        <v>40</v>
      </c>
      <c r="AX1352" s="13" t="s">
        <v>84</v>
      </c>
      <c r="AY1352" s="260" t="s">
        <v>251</v>
      </c>
    </row>
    <row r="1353" s="13" customFormat="1">
      <c r="A1353" s="13"/>
      <c r="B1353" s="249"/>
      <c r="C1353" s="250"/>
      <c r="D1353" s="251" t="s">
        <v>260</v>
      </c>
      <c r="E1353" s="252" t="s">
        <v>1</v>
      </c>
      <c r="F1353" s="253" t="s">
        <v>1399</v>
      </c>
      <c r="G1353" s="250"/>
      <c r="H1353" s="254">
        <v>-212.726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260</v>
      </c>
      <c r="AU1353" s="260" t="s">
        <v>93</v>
      </c>
      <c r="AV1353" s="13" t="s">
        <v>93</v>
      </c>
      <c r="AW1353" s="13" t="s">
        <v>40</v>
      </c>
      <c r="AX1353" s="13" t="s">
        <v>84</v>
      </c>
      <c r="AY1353" s="260" t="s">
        <v>251</v>
      </c>
    </row>
    <row r="1354" s="14" customFormat="1">
      <c r="A1354" s="14"/>
      <c r="B1354" s="261"/>
      <c r="C1354" s="262"/>
      <c r="D1354" s="251" t="s">
        <v>260</v>
      </c>
      <c r="E1354" s="263" t="s">
        <v>1</v>
      </c>
      <c r="F1354" s="264" t="s">
        <v>262</v>
      </c>
      <c r="G1354" s="262"/>
      <c r="H1354" s="265">
        <v>2035.531</v>
      </c>
      <c r="I1354" s="266"/>
      <c r="J1354" s="262"/>
      <c r="K1354" s="262"/>
      <c r="L1354" s="267"/>
      <c r="M1354" s="268"/>
      <c r="N1354" s="269"/>
      <c r="O1354" s="269"/>
      <c r="P1354" s="269"/>
      <c r="Q1354" s="269"/>
      <c r="R1354" s="269"/>
      <c r="S1354" s="269"/>
      <c r="T1354" s="270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1" t="s">
        <v>260</v>
      </c>
      <c r="AU1354" s="271" t="s">
        <v>93</v>
      </c>
      <c r="AV1354" s="14" t="s">
        <v>257</v>
      </c>
      <c r="AW1354" s="14" t="s">
        <v>40</v>
      </c>
      <c r="AX1354" s="14" t="s">
        <v>91</v>
      </c>
      <c r="AY1354" s="271" t="s">
        <v>251</v>
      </c>
    </row>
    <row r="1355" s="2" customFormat="1" ht="24.15" customHeight="1">
      <c r="A1355" s="41"/>
      <c r="B1355" s="42"/>
      <c r="C1355" s="294" t="s">
        <v>1400</v>
      </c>
      <c r="D1355" s="294" t="s">
        <v>338</v>
      </c>
      <c r="E1355" s="295" t="s">
        <v>1401</v>
      </c>
      <c r="F1355" s="296" t="s">
        <v>1402</v>
      </c>
      <c r="G1355" s="297" t="s">
        <v>389</v>
      </c>
      <c r="H1355" s="298">
        <v>212.726</v>
      </c>
      <c r="I1355" s="299"/>
      <c r="J1355" s="300">
        <f>ROUND(I1355*H1355,2)</f>
        <v>0</v>
      </c>
      <c r="K1355" s="301"/>
      <c r="L1355" s="302"/>
      <c r="M1355" s="303" t="s">
        <v>1</v>
      </c>
      <c r="N1355" s="304" t="s">
        <v>49</v>
      </c>
      <c r="O1355" s="94"/>
      <c r="P1355" s="240">
        <f>O1355*H1355</f>
        <v>0</v>
      </c>
      <c r="Q1355" s="240">
        <v>0.00029999999999999997</v>
      </c>
      <c r="R1355" s="240">
        <f>Q1355*H1355</f>
        <v>0.063817799999999994</v>
      </c>
      <c r="S1355" s="240">
        <v>0</v>
      </c>
      <c r="T1355" s="241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42" t="s">
        <v>364</v>
      </c>
      <c r="AT1355" s="242" t="s">
        <v>338</v>
      </c>
      <c r="AU1355" s="242" t="s">
        <v>93</v>
      </c>
      <c r="AY1355" s="19" t="s">
        <v>251</v>
      </c>
      <c r="BE1355" s="243">
        <f>IF(N1355="základní",J1355,0)</f>
        <v>0</v>
      </c>
      <c r="BF1355" s="243">
        <f>IF(N1355="snížená",J1355,0)</f>
        <v>0</v>
      </c>
      <c r="BG1355" s="243">
        <f>IF(N1355="zákl. přenesená",J1355,0)</f>
        <v>0</v>
      </c>
      <c r="BH1355" s="243">
        <f>IF(N1355="sníž. přenesená",J1355,0)</f>
        <v>0</v>
      </c>
      <c r="BI1355" s="243">
        <f>IF(N1355="nulová",J1355,0)</f>
        <v>0</v>
      </c>
      <c r="BJ1355" s="19" t="s">
        <v>91</v>
      </c>
      <c r="BK1355" s="243">
        <f>ROUND(I1355*H1355,2)</f>
        <v>0</v>
      </c>
      <c r="BL1355" s="19" t="s">
        <v>304</v>
      </c>
      <c r="BM1355" s="242" t="s">
        <v>1403</v>
      </c>
    </row>
    <row r="1356" s="13" customFormat="1">
      <c r="A1356" s="13"/>
      <c r="B1356" s="249"/>
      <c r="C1356" s="250"/>
      <c r="D1356" s="251" t="s">
        <v>260</v>
      </c>
      <c r="E1356" s="252" t="s">
        <v>1</v>
      </c>
      <c r="F1356" s="253" t="s">
        <v>482</v>
      </c>
      <c r="G1356" s="250"/>
      <c r="H1356" s="254">
        <v>48.412999999999997</v>
      </c>
      <c r="I1356" s="255"/>
      <c r="J1356" s="250"/>
      <c r="K1356" s="250"/>
      <c r="L1356" s="256"/>
      <c r="M1356" s="257"/>
      <c r="N1356" s="258"/>
      <c r="O1356" s="258"/>
      <c r="P1356" s="258"/>
      <c r="Q1356" s="258"/>
      <c r="R1356" s="258"/>
      <c r="S1356" s="258"/>
      <c r="T1356" s="25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0" t="s">
        <v>260</v>
      </c>
      <c r="AU1356" s="260" t="s">
        <v>93</v>
      </c>
      <c r="AV1356" s="13" t="s">
        <v>93</v>
      </c>
      <c r="AW1356" s="13" t="s">
        <v>40</v>
      </c>
      <c r="AX1356" s="13" t="s">
        <v>84</v>
      </c>
      <c r="AY1356" s="260" t="s">
        <v>251</v>
      </c>
    </row>
    <row r="1357" s="13" customFormat="1">
      <c r="A1357" s="13"/>
      <c r="B1357" s="249"/>
      <c r="C1357" s="250"/>
      <c r="D1357" s="251" t="s">
        <v>260</v>
      </c>
      <c r="E1357" s="252" t="s">
        <v>1</v>
      </c>
      <c r="F1357" s="253" t="s">
        <v>483</v>
      </c>
      <c r="G1357" s="250"/>
      <c r="H1357" s="254">
        <v>49.084000000000003</v>
      </c>
      <c r="I1357" s="255"/>
      <c r="J1357" s="250"/>
      <c r="K1357" s="250"/>
      <c r="L1357" s="256"/>
      <c r="M1357" s="257"/>
      <c r="N1357" s="258"/>
      <c r="O1357" s="258"/>
      <c r="P1357" s="258"/>
      <c r="Q1357" s="258"/>
      <c r="R1357" s="258"/>
      <c r="S1357" s="258"/>
      <c r="T1357" s="25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0" t="s">
        <v>260</v>
      </c>
      <c r="AU1357" s="260" t="s">
        <v>93</v>
      </c>
      <c r="AV1357" s="13" t="s">
        <v>93</v>
      </c>
      <c r="AW1357" s="13" t="s">
        <v>40</v>
      </c>
      <c r="AX1357" s="13" t="s">
        <v>84</v>
      </c>
      <c r="AY1357" s="260" t="s">
        <v>251</v>
      </c>
    </row>
    <row r="1358" s="13" customFormat="1">
      <c r="A1358" s="13"/>
      <c r="B1358" s="249"/>
      <c r="C1358" s="250"/>
      <c r="D1358" s="251" t="s">
        <v>260</v>
      </c>
      <c r="E1358" s="252" t="s">
        <v>1</v>
      </c>
      <c r="F1358" s="253" t="s">
        <v>484</v>
      </c>
      <c r="G1358" s="250"/>
      <c r="H1358" s="254">
        <v>31.050000000000001</v>
      </c>
      <c r="I1358" s="255"/>
      <c r="J1358" s="250"/>
      <c r="K1358" s="250"/>
      <c r="L1358" s="256"/>
      <c r="M1358" s="257"/>
      <c r="N1358" s="258"/>
      <c r="O1358" s="258"/>
      <c r="P1358" s="258"/>
      <c r="Q1358" s="258"/>
      <c r="R1358" s="258"/>
      <c r="S1358" s="258"/>
      <c r="T1358" s="25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60" t="s">
        <v>260</v>
      </c>
      <c r="AU1358" s="260" t="s">
        <v>93</v>
      </c>
      <c r="AV1358" s="13" t="s">
        <v>93</v>
      </c>
      <c r="AW1358" s="13" t="s">
        <v>40</v>
      </c>
      <c r="AX1358" s="13" t="s">
        <v>84</v>
      </c>
      <c r="AY1358" s="260" t="s">
        <v>251</v>
      </c>
    </row>
    <row r="1359" s="13" customFormat="1">
      <c r="A1359" s="13"/>
      <c r="B1359" s="249"/>
      <c r="C1359" s="250"/>
      <c r="D1359" s="251" t="s">
        <v>260</v>
      </c>
      <c r="E1359" s="252" t="s">
        <v>1</v>
      </c>
      <c r="F1359" s="253" t="s">
        <v>485</v>
      </c>
      <c r="G1359" s="250"/>
      <c r="H1359" s="254">
        <v>39.485999999999997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260</v>
      </c>
      <c r="AU1359" s="260" t="s">
        <v>93</v>
      </c>
      <c r="AV1359" s="13" t="s">
        <v>93</v>
      </c>
      <c r="AW1359" s="13" t="s">
        <v>40</v>
      </c>
      <c r="AX1359" s="13" t="s">
        <v>84</v>
      </c>
      <c r="AY1359" s="260" t="s">
        <v>251</v>
      </c>
    </row>
    <row r="1360" s="13" customFormat="1">
      <c r="A1360" s="13"/>
      <c r="B1360" s="249"/>
      <c r="C1360" s="250"/>
      <c r="D1360" s="251" t="s">
        <v>260</v>
      </c>
      <c r="E1360" s="252" t="s">
        <v>1</v>
      </c>
      <c r="F1360" s="253" t="s">
        <v>486</v>
      </c>
      <c r="G1360" s="250"/>
      <c r="H1360" s="254">
        <v>36.469000000000001</v>
      </c>
      <c r="I1360" s="255"/>
      <c r="J1360" s="250"/>
      <c r="K1360" s="250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60" t="s">
        <v>260</v>
      </c>
      <c r="AU1360" s="260" t="s">
        <v>93</v>
      </c>
      <c r="AV1360" s="13" t="s">
        <v>93</v>
      </c>
      <c r="AW1360" s="13" t="s">
        <v>40</v>
      </c>
      <c r="AX1360" s="13" t="s">
        <v>84</v>
      </c>
      <c r="AY1360" s="260" t="s">
        <v>251</v>
      </c>
    </row>
    <row r="1361" s="13" customFormat="1">
      <c r="A1361" s="13"/>
      <c r="B1361" s="249"/>
      <c r="C1361" s="250"/>
      <c r="D1361" s="251" t="s">
        <v>260</v>
      </c>
      <c r="E1361" s="252" t="s">
        <v>1</v>
      </c>
      <c r="F1361" s="253" t="s">
        <v>487</v>
      </c>
      <c r="G1361" s="250"/>
      <c r="H1361" s="254">
        <v>8.2240000000000002</v>
      </c>
      <c r="I1361" s="255"/>
      <c r="J1361" s="250"/>
      <c r="K1361" s="250"/>
      <c r="L1361" s="256"/>
      <c r="M1361" s="257"/>
      <c r="N1361" s="258"/>
      <c r="O1361" s="258"/>
      <c r="P1361" s="258"/>
      <c r="Q1361" s="258"/>
      <c r="R1361" s="258"/>
      <c r="S1361" s="258"/>
      <c r="T1361" s="25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0" t="s">
        <v>260</v>
      </c>
      <c r="AU1361" s="260" t="s">
        <v>93</v>
      </c>
      <c r="AV1361" s="13" t="s">
        <v>93</v>
      </c>
      <c r="AW1361" s="13" t="s">
        <v>40</v>
      </c>
      <c r="AX1361" s="13" t="s">
        <v>84</v>
      </c>
      <c r="AY1361" s="260" t="s">
        <v>251</v>
      </c>
    </row>
    <row r="1362" s="14" customFormat="1">
      <c r="A1362" s="14"/>
      <c r="B1362" s="261"/>
      <c r="C1362" s="262"/>
      <c r="D1362" s="251" t="s">
        <v>260</v>
      </c>
      <c r="E1362" s="263" t="s">
        <v>1</v>
      </c>
      <c r="F1362" s="264" t="s">
        <v>262</v>
      </c>
      <c r="G1362" s="262"/>
      <c r="H1362" s="265">
        <v>212.726</v>
      </c>
      <c r="I1362" s="266"/>
      <c r="J1362" s="262"/>
      <c r="K1362" s="262"/>
      <c r="L1362" s="267"/>
      <c r="M1362" s="268"/>
      <c r="N1362" s="269"/>
      <c r="O1362" s="269"/>
      <c r="P1362" s="269"/>
      <c r="Q1362" s="269"/>
      <c r="R1362" s="269"/>
      <c r="S1362" s="269"/>
      <c r="T1362" s="270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1" t="s">
        <v>260</v>
      </c>
      <c r="AU1362" s="271" t="s">
        <v>93</v>
      </c>
      <c r="AV1362" s="14" t="s">
        <v>257</v>
      </c>
      <c r="AW1362" s="14" t="s">
        <v>40</v>
      </c>
      <c r="AX1362" s="14" t="s">
        <v>91</v>
      </c>
      <c r="AY1362" s="271" t="s">
        <v>251</v>
      </c>
    </row>
    <row r="1363" s="2" customFormat="1" ht="24.15" customHeight="1">
      <c r="A1363" s="41"/>
      <c r="B1363" s="42"/>
      <c r="C1363" s="294" t="s">
        <v>859</v>
      </c>
      <c r="D1363" s="294" t="s">
        <v>338</v>
      </c>
      <c r="E1363" s="295" t="s">
        <v>1389</v>
      </c>
      <c r="F1363" s="296" t="s">
        <v>1390</v>
      </c>
      <c r="G1363" s="297" t="s">
        <v>389</v>
      </c>
      <c r="H1363" s="298">
        <v>2187.366</v>
      </c>
      <c r="I1363" s="299"/>
      <c r="J1363" s="300">
        <f>ROUND(I1363*H1363,2)</f>
        <v>0</v>
      </c>
      <c r="K1363" s="301"/>
      <c r="L1363" s="302"/>
      <c r="M1363" s="303" t="s">
        <v>1</v>
      </c>
      <c r="N1363" s="304" t="s">
        <v>49</v>
      </c>
      <c r="O1363" s="94"/>
      <c r="P1363" s="240">
        <f>O1363*H1363</f>
        <v>0</v>
      </c>
      <c r="Q1363" s="240">
        <v>0.00050000000000000001</v>
      </c>
      <c r="R1363" s="240">
        <f>Q1363*H1363</f>
        <v>1.093683</v>
      </c>
      <c r="S1363" s="240">
        <v>0</v>
      </c>
      <c r="T1363" s="241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42" t="s">
        <v>364</v>
      </c>
      <c r="AT1363" s="242" t="s">
        <v>338</v>
      </c>
      <c r="AU1363" s="242" t="s">
        <v>93</v>
      </c>
      <c r="AY1363" s="19" t="s">
        <v>251</v>
      </c>
      <c r="BE1363" s="243">
        <f>IF(N1363="základní",J1363,0)</f>
        <v>0</v>
      </c>
      <c r="BF1363" s="243">
        <f>IF(N1363="snížená",J1363,0)</f>
        <v>0</v>
      </c>
      <c r="BG1363" s="243">
        <f>IF(N1363="zákl. přenesená",J1363,0)</f>
        <v>0</v>
      </c>
      <c r="BH1363" s="243">
        <f>IF(N1363="sníž. přenesená",J1363,0)</f>
        <v>0</v>
      </c>
      <c r="BI1363" s="243">
        <f>IF(N1363="nulová",J1363,0)</f>
        <v>0</v>
      </c>
      <c r="BJ1363" s="19" t="s">
        <v>91</v>
      </c>
      <c r="BK1363" s="243">
        <f>ROUND(I1363*H1363,2)</f>
        <v>0</v>
      </c>
      <c r="BL1363" s="19" t="s">
        <v>304</v>
      </c>
      <c r="BM1363" s="242" t="s">
        <v>1404</v>
      </c>
    </row>
    <row r="1364" s="2" customFormat="1">
      <c r="A1364" s="41"/>
      <c r="B1364" s="42"/>
      <c r="C1364" s="43"/>
      <c r="D1364" s="251" t="s">
        <v>289</v>
      </c>
      <c r="E1364" s="43"/>
      <c r="F1364" s="282" t="s">
        <v>1392</v>
      </c>
      <c r="G1364" s="43"/>
      <c r="H1364" s="43"/>
      <c r="I1364" s="246"/>
      <c r="J1364" s="43"/>
      <c r="K1364" s="43"/>
      <c r="L1364" s="47"/>
      <c r="M1364" s="247"/>
      <c r="N1364" s="248"/>
      <c r="O1364" s="94"/>
      <c r="P1364" s="94"/>
      <c r="Q1364" s="94"/>
      <c r="R1364" s="94"/>
      <c r="S1364" s="94"/>
      <c r="T1364" s="95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19" t="s">
        <v>289</v>
      </c>
      <c r="AU1364" s="19" t="s">
        <v>93</v>
      </c>
    </row>
    <row r="1365" s="13" customFormat="1">
      <c r="A1365" s="13"/>
      <c r="B1365" s="249"/>
      <c r="C1365" s="250"/>
      <c r="D1365" s="251" t="s">
        <v>260</v>
      </c>
      <c r="E1365" s="252" t="s">
        <v>1</v>
      </c>
      <c r="F1365" s="253" t="s">
        <v>1373</v>
      </c>
      <c r="G1365" s="250"/>
      <c r="H1365" s="254">
        <v>630.28099999999995</v>
      </c>
      <c r="I1365" s="255"/>
      <c r="J1365" s="250"/>
      <c r="K1365" s="250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260</v>
      </c>
      <c r="AU1365" s="260" t="s">
        <v>93</v>
      </c>
      <c r="AV1365" s="13" t="s">
        <v>93</v>
      </c>
      <c r="AW1365" s="13" t="s">
        <v>40</v>
      </c>
      <c r="AX1365" s="13" t="s">
        <v>84</v>
      </c>
      <c r="AY1365" s="260" t="s">
        <v>251</v>
      </c>
    </row>
    <row r="1366" s="13" customFormat="1">
      <c r="A1366" s="13"/>
      <c r="B1366" s="249"/>
      <c r="C1366" s="250"/>
      <c r="D1366" s="251" t="s">
        <v>260</v>
      </c>
      <c r="E1366" s="252" t="s">
        <v>1</v>
      </c>
      <c r="F1366" s="253" t="s">
        <v>1374</v>
      </c>
      <c r="G1366" s="250"/>
      <c r="H1366" s="254">
        <v>639.01599999999996</v>
      </c>
      <c r="I1366" s="255"/>
      <c r="J1366" s="250"/>
      <c r="K1366" s="250"/>
      <c r="L1366" s="256"/>
      <c r="M1366" s="257"/>
      <c r="N1366" s="258"/>
      <c r="O1366" s="258"/>
      <c r="P1366" s="258"/>
      <c r="Q1366" s="258"/>
      <c r="R1366" s="258"/>
      <c r="S1366" s="258"/>
      <c r="T1366" s="25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0" t="s">
        <v>260</v>
      </c>
      <c r="AU1366" s="260" t="s">
        <v>93</v>
      </c>
      <c r="AV1366" s="13" t="s">
        <v>93</v>
      </c>
      <c r="AW1366" s="13" t="s">
        <v>40</v>
      </c>
      <c r="AX1366" s="13" t="s">
        <v>84</v>
      </c>
      <c r="AY1366" s="260" t="s">
        <v>251</v>
      </c>
    </row>
    <row r="1367" s="13" customFormat="1">
      <c r="A1367" s="13"/>
      <c r="B1367" s="249"/>
      <c r="C1367" s="250"/>
      <c r="D1367" s="251" t="s">
        <v>260</v>
      </c>
      <c r="E1367" s="252" t="s">
        <v>1</v>
      </c>
      <c r="F1367" s="253" t="s">
        <v>1375</v>
      </c>
      <c r="G1367" s="250"/>
      <c r="H1367" s="254">
        <v>404.23700000000002</v>
      </c>
      <c r="I1367" s="255"/>
      <c r="J1367" s="250"/>
      <c r="K1367" s="250"/>
      <c r="L1367" s="256"/>
      <c r="M1367" s="257"/>
      <c r="N1367" s="258"/>
      <c r="O1367" s="258"/>
      <c r="P1367" s="258"/>
      <c r="Q1367" s="258"/>
      <c r="R1367" s="258"/>
      <c r="S1367" s="258"/>
      <c r="T1367" s="25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0" t="s">
        <v>260</v>
      </c>
      <c r="AU1367" s="260" t="s">
        <v>93</v>
      </c>
      <c r="AV1367" s="13" t="s">
        <v>93</v>
      </c>
      <c r="AW1367" s="13" t="s">
        <v>40</v>
      </c>
      <c r="AX1367" s="13" t="s">
        <v>84</v>
      </c>
      <c r="AY1367" s="260" t="s">
        <v>251</v>
      </c>
    </row>
    <row r="1368" s="13" customFormat="1">
      <c r="A1368" s="13"/>
      <c r="B1368" s="249"/>
      <c r="C1368" s="250"/>
      <c r="D1368" s="251" t="s">
        <v>260</v>
      </c>
      <c r="E1368" s="252" t="s">
        <v>1</v>
      </c>
      <c r="F1368" s="253" t="s">
        <v>1398</v>
      </c>
      <c r="G1368" s="250"/>
      <c r="H1368" s="254">
        <v>157.94300000000001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260</v>
      </c>
      <c r="AU1368" s="260" t="s">
        <v>93</v>
      </c>
      <c r="AV1368" s="13" t="s">
        <v>93</v>
      </c>
      <c r="AW1368" s="13" t="s">
        <v>40</v>
      </c>
      <c r="AX1368" s="13" t="s">
        <v>84</v>
      </c>
      <c r="AY1368" s="260" t="s">
        <v>251</v>
      </c>
    </row>
    <row r="1369" s="13" customFormat="1">
      <c r="A1369" s="13"/>
      <c r="B1369" s="249"/>
      <c r="C1369" s="250"/>
      <c r="D1369" s="251" t="s">
        <v>260</v>
      </c>
      <c r="E1369" s="252" t="s">
        <v>1</v>
      </c>
      <c r="F1369" s="253" t="s">
        <v>1376</v>
      </c>
      <c r="G1369" s="250"/>
      <c r="H1369" s="254">
        <v>400.33199999999999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260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251</v>
      </c>
    </row>
    <row r="1370" s="13" customFormat="1">
      <c r="A1370" s="13"/>
      <c r="B1370" s="249"/>
      <c r="C1370" s="250"/>
      <c r="D1370" s="251" t="s">
        <v>260</v>
      </c>
      <c r="E1370" s="252" t="s">
        <v>1</v>
      </c>
      <c r="F1370" s="253" t="s">
        <v>1377</v>
      </c>
      <c r="G1370" s="250"/>
      <c r="H1370" s="254">
        <v>16.448</v>
      </c>
      <c r="I1370" s="255"/>
      <c r="J1370" s="250"/>
      <c r="K1370" s="250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0" t="s">
        <v>260</v>
      </c>
      <c r="AU1370" s="260" t="s">
        <v>93</v>
      </c>
      <c r="AV1370" s="13" t="s">
        <v>93</v>
      </c>
      <c r="AW1370" s="13" t="s">
        <v>40</v>
      </c>
      <c r="AX1370" s="13" t="s">
        <v>84</v>
      </c>
      <c r="AY1370" s="260" t="s">
        <v>251</v>
      </c>
    </row>
    <row r="1371" s="13" customFormat="1">
      <c r="A1371" s="13"/>
      <c r="B1371" s="249"/>
      <c r="C1371" s="250"/>
      <c r="D1371" s="251" t="s">
        <v>260</v>
      </c>
      <c r="E1371" s="252" t="s">
        <v>1</v>
      </c>
      <c r="F1371" s="253" t="s">
        <v>1405</v>
      </c>
      <c r="G1371" s="250"/>
      <c r="H1371" s="254">
        <v>-425.452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260</v>
      </c>
      <c r="AU1371" s="260" t="s">
        <v>93</v>
      </c>
      <c r="AV1371" s="13" t="s">
        <v>93</v>
      </c>
      <c r="AW1371" s="13" t="s">
        <v>40</v>
      </c>
      <c r="AX1371" s="13" t="s">
        <v>84</v>
      </c>
      <c r="AY1371" s="260" t="s">
        <v>251</v>
      </c>
    </row>
    <row r="1372" s="14" customFormat="1">
      <c r="A1372" s="14"/>
      <c r="B1372" s="261"/>
      <c r="C1372" s="262"/>
      <c r="D1372" s="251" t="s">
        <v>260</v>
      </c>
      <c r="E1372" s="263" t="s">
        <v>1</v>
      </c>
      <c r="F1372" s="264" t="s">
        <v>262</v>
      </c>
      <c r="G1372" s="262"/>
      <c r="H1372" s="265">
        <v>1822.8050000000001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260</v>
      </c>
      <c r="AU1372" s="271" t="s">
        <v>93</v>
      </c>
      <c r="AV1372" s="14" t="s">
        <v>257</v>
      </c>
      <c r="AW1372" s="14" t="s">
        <v>40</v>
      </c>
      <c r="AX1372" s="14" t="s">
        <v>84</v>
      </c>
      <c r="AY1372" s="271" t="s">
        <v>251</v>
      </c>
    </row>
    <row r="1373" s="13" customFormat="1">
      <c r="A1373" s="13"/>
      <c r="B1373" s="249"/>
      <c r="C1373" s="250"/>
      <c r="D1373" s="251" t="s">
        <v>260</v>
      </c>
      <c r="E1373" s="252" t="s">
        <v>1</v>
      </c>
      <c r="F1373" s="253" t="s">
        <v>1406</v>
      </c>
      <c r="G1373" s="250"/>
      <c r="H1373" s="254">
        <v>2187.366</v>
      </c>
      <c r="I1373" s="255"/>
      <c r="J1373" s="250"/>
      <c r="K1373" s="250"/>
      <c r="L1373" s="256"/>
      <c r="M1373" s="257"/>
      <c r="N1373" s="258"/>
      <c r="O1373" s="258"/>
      <c r="P1373" s="258"/>
      <c r="Q1373" s="258"/>
      <c r="R1373" s="258"/>
      <c r="S1373" s="258"/>
      <c r="T1373" s="25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0" t="s">
        <v>260</v>
      </c>
      <c r="AU1373" s="260" t="s">
        <v>93</v>
      </c>
      <c r="AV1373" s="13" t="s">
        <v>93</v>
      </c>
      <c r="AW1373" s="13" t="s">
        <v>40</v>
      </c>
      <c r="AX1373" s="13" t="s">
        <v>84</v>
      </c>
      <c r="AY1373" s="260" t="s">
        <v>251</v>
      </c>
    </row>
    <row r="1374" s="14" customFormat="1">
      <c r="A1374" s="14"/>
      <c r="B1374" s="261"/>
      <c r="C1374" s="262"/>
      <c r="D1374" s="251" t="s">
        <v>260</v>
      </c>
      <c r="E1374" s="263" t="s">
        <v>1</v>
      </c>
      <c r="F1374" s="264" t="s">
        <v>262</v>
      </c>
      <c r="G1374" s="262"/>
      <c r="H1374" s="265">
        <v>2187.366</v>
      </c>
      <c r="I1374" s="266"/>
      <c r="J1374" s="262"/>
      <c r="K1374" s="262"/>
      <c r="L1374" s="267"/>
      <c r="M1374" s="268"/>
      <c r="N1374" s="269"/>
      <c r="O1374" s="269"/>
      <c r="P1374" s="269"/>
      <c r="Q1374" s="269"/>
      <c r="R1374" s="269"/>
      <c r="S1374" s="269"/>
      <c r="T1374" s="270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1" t="s">
        <v>260</v>
      </c>
      <c r="AU1374" s="271" t="s">
        <v>93</v>
      </c>
      <c r="AV1374" s="14" t="s">
        <v>257</v>
      </c>
      <c r="AW1374" s="14" t="s">
        <v>40</v>
      </c>
      <c r="AX1374" s="14" t="s">
        <v>91</v>
      </c>
      <c r="AY1374" s="271" t="s">
        <v>251</v>
      </c>
    </row>
    <row r="1375" s="2" customFormat="1" ht="33" customHeight="1">
      <c r="A1375" s="41"/>
      <c r="B1375" s="42"/>
      <c r="C1375" s="230" t="s">
        <v>1407</v>
      </c>
      <c r="D1375" s="230" t="s">
        <v>253</v>
      </c>
      <c r="E1375" s="231" t="s">
        <v>1408</v>
      </c>
      <c r="F1375" s="232" t="s">
        <v>1409</v>
      </c>
      <c r="G1375" s="233" t="s">
        <v>1410</v>
      </c>
      <c r="H1375" s="305"/>
      <c r="I1375" s="235"/>
      <c r="J1375" s="236">
        <f>ROUND(I1375*H1375,2)</f>
        <v>0</v>
      </c>
      <c r="K1375" s="237"/>
      <c r="L1375" s="47"/>
      <c r="M1375" s="238" t="s">
        <v>1</v>
      </c>
      <c r="N1375" s="239" t="s">
        <v>49</v>
      </c>
      <c r="O1375" s="94"/>
      <c r="P1375" s="240">
        <f>O1375*H1375</f>
        <v>0</v>
      </c>
      <c r="Q1375" s="240">
        <v>0</v>
      </c>
      <c r="R1375" s="240">
        <f>Q1375*H1375</f>
        <v>0</v>
      </c>
      <c r="S1375" s="240">
        <v>0</v>
      </c>
      <c r="T1375" s="241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42" t="s">
        <v>304</v>
      </c>
      <c r="AT1375" s="242" t="s">
        <v>253</v>
      </c>
      <c r="AU1375" s="242" t="s">
        <v>93</v>
      </c>
      <c r="AY1375" s="19" t="s">
        <v>251</v>
      </c>
      <c r="BE1375" s="243">
        <f>IF(N1375="základní",J1375,0)</f>
        <v>0</v>
      </c>
      <c r="BF1375" s="243">
        <f>IF(N1375="snížená",J1375,0)</f>
        <v>0</v>
      </c>
      <c r="BG1375" s="243">
        <f>IF(N1375="zákl. přenesená",J1375,0)</f>
        <v>0</v>
      </c>
      <c r="BH1375" s="243">
        <f>IF(N1375="sníž. přenesená",J1375,0)</f>
        <v>0</v>
      </c>
      <c r="BI1375" s="243">
        <f>IF(N1375="nulová",J1375,0)</f>
        <v>0</v>
      </c>
      <c r="BJ1375" s="19" t="s">
        <v>91</v>
      </c>
      <c r="BK1375" s="243">
        <f>ROUND(I1375*H1375,2)</f>
        <v>0</v>
      </c>
      <c r="BL1375" s="19" t="s">
        <v>304</v>
      </c>
      <c r="BM1375" s="242" t="s">
        <v>1411</v>
      </c>
    </row>
    <row r="1376" s="2" customFormat="1">
      <c r="A1376" s="41"/>
      <c r="B1376" s="42"/>
      <c r="C1376" s="43"/>
      <c r="D1376" s="244" t="s">
        <v>258</v>
      </c>
      <c r="E1376" s="43"/>
      <c r="F1376" s="245" t="s">
        <v>1412</v>
      </c>
      <c r="G1376" s="43"/>
      <c r="H1376" s="43"/>
      <c r="I1376" s="246"/>
      <c r="J1376" s="43"/>
      <c r="K1376" s="43"/>
      <c r="L1376" s="47"/>
      <c r="M1376" s="247"/>
      <c r="N1376" s="248"/>
      <c r="O1376" s="94"/>
      <c r="P1376" s="94"/>
      <c r="Q1376" s="94"/>
      <c r="R1376" s="94"/>
      <c r="S1376" s="94"/>
      <c r="T1376" s="95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19" t="s">
        <v>258</v>
      </c>
      <c r="AU1376" s="19" t="s">
        <v>93</v>
      </c>
    </row>
    <row r="1377" s="12" customFormat="1" ht="22.8" customHeight="1">
      <c r="A1377" s="12"/>
      <c r="B1377" s="214"/>
      <c r="C1377" s="215"/>
      <c r="D1377" s="216" t="s">
        <v>83</v>
      </c>
      <c r="E1377" s="228" t="s">
        <v>1413</v>
      </c>
      <c r="F1377" s="228" t="s">
        <v>1414</v>
      </c>
      <c r="G1377" s="215"/>
      <c r="H1377" s="215"/>
      <c r="I1377" s="218"/>
      <c r="J1377" s="229">
        <f>BK1377</f>
        <v>0</v>
      </c>
      <c r="K1377" s="215"/>
      <c r="L1377" s="220"/>
      <c r="M1377" s="221"/>
      <c r="N1377" s="222"/>
      <c r="O1377" s="222"/>
      <c r="P1377" s="223">
        <f>SUM(P1378:P1552)</f>
        <v>0</v>
      </c>
      <c r="Q1377" s="222"/>
      <c r="R1377" s="223">
        <f>SUM(R1378:R1552)</f>
        <v>18.701291426399997</v>
      </c>
      <c r="S1377" s="222"/>
      <c r="T1377" s="224">
        <f>SUM(T1378:T1552)</f>
        <v>0</v>
      </c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R1377" s="225" t="s">
        <v>93</v>
      </c>
      <c r="AT1377" s="226" t="s">
        <v>83</v>
      </c>
      <c r="AU1377" s="226" t="s">
        <v>91</v>
      </c>
      <c r="AY1377" s="225" t="s">
        <v>251</v>
      </c>
      <c r="BK1377" s="227">
        <f>SUM(BK1378:BK1552)</f>
        <v>0</v>
      </c>
    </row>
    <row r="1378" s="2" customFormat="1" ht="24.15" customHeight="1">
      <c r="A1378" s="41"/>
      <c r="B1378" s="42"/>
      <c r="C1378" s="230" t="s">
        <v>866</v>
      </c>
      <c r="D1378" s="230" t="s">
        <v>253</v>
      </c>
      <c r="E1378" s="231" t="s">
        <v>1415</v>
      </c>
      <c r="F1378" s="232" t="s">
        <v>1416</v>
      </c>
      <c r="G1378" s="233" t="s">
        <v>389</v>
      </c>
      <c r="H1378" s="234">
        <v>1338.8</v>
      </c>
      <c r="I1378" s="235"/>
      <c r="J1378" s="236">
        <f>ROUND(I1378*H1378,2)</f>
        <v>0</v>
      </c>
      <c r="K1378" s="237"/>
      <c r="L1378" s="47"/>
      <c r="M1378" s="238" t="s">
        <v>1</v>
      </c>
      <c r="N1378" s="239" t="s">
        <v>49</v>
      </c>
      <c r="O1378" s="94"/>
      <c r="P1378" s="240">
        <f>O1378*H1378</f>
        <v>0</v>
      </c>
      <c r="Q1378" s="240">
        <v>0</v>
      </c>
      <c r="R1378" s="240">
        <f>Q1378*H1378</f>
        <v>0</v>
      </c>
      <c r="S1378" s="240">
        <v>0</v>
      </c>
      <c r="T1378" s="241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42" t="s">
        <v>304</v>
      </c>
      <c r="AT1378" s="242" t="s">
        <v>253</v>
      </c>
      <c r="AU1378" s="242" t="s">
        <v>93</v>
      </c>
      <c r="AY1378" s="19" t="s">
        <v>251</v>
      </c>
      <c r="BE1378" s="243">
        <f>IF(N1378="základní",J1378,0)</f>
        <v>0</v>
      </c>
      <c r="BF1378" s="243">
        <f>IF(N1378="snížená",J1378,0)</f>
        <v>0</v>
      </c>
      <c r="BG1378" s="243">
        <f>IF(N1378="zákl. přenesená",J1378,0)</f>
        <v>0</v>
      </c>
      <c r="BH1378" s="243">
        <f>IF(N1378="sníž. přenesená",J1378,0)</f>
        <v>0</v>
      </c>
      <c r="BI1378" s="243">
        <f>IF(N1378="nulová",J1378,0)</f>
        <v>0</v>
      </c>
      <c r="BJ1378" s="19" t="s">
        <v>91</v>
      </c>
      <c r="BK1378" s="243">
        <f>ROUND(I1378*H1378,2)</f>
        <v>0</v>
      </c>
      <c r="BL1378" s="19" t="s">
        <v>304</v>
      </c>
      <c r="BM1378" s="242" t="s">
        <v>1417</v>
      </c>
    </row>
    <row r="1379" s="2" customFormat="1">
      <c r="A1379" s="41"/>
      <c r="B1379" s="42"/>
      <c r="C1379" s="43"/>
      <c r="D1379" s="244" t="s">
        <v>258</v>
      </c>
      <c r="E1379" s="43"/>
      <c r="F1379" s="245" t="s">
        <v>1418</v>
      </c>
      <c r="G1379" s="43"/>
      <c r="H1379" s="43"/>
      <c r="I1379" s="246"/>
      <c r="J1379" s="43"/>
      <c r="K1379" s="43"/>
      <c r="L1379" s="47"/>
      <c r="M1379" s="247"/>
      <c r="N1379" s="248"/>
      <c r="O1379" s="94"/>
      <c r="P1379" s="94"/>
      <c r="Q1379" s="94"/>
      <c r="R1379" s="94"/>
      <c r="S1379" s="94"/>
      <c r="T1379" s="95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19" t="s">
        <v>258</v>
      </c>
      <c r="AU1379" s="19" t="s">
        <v>93</v>
      </c>
    </row>
    <row r="1380" s="13" customFormat="1">
      <c r="A1380" s="13"/>
      <c r="B1380" s="249"/>
      <c r="C1380" s="250"/>
      <c r="D1380" s="251" t="s">
        <v>260</v>
      </c>
      <c r="E1380" s="252" t="s">
        <v>1</v>
      </c>
      <c r="F1380" s="253" t="s">
        <v>1419</v>
      </c>
      <c r="G1380" s="250"/>
      <c r="H1380" s="254">
        <v>871</v>
      </c>
      <c r="I1380" s="255"/>
      <c r="J1380" s="250"/>
      <c r="K1380" s="250"/>
      <c r="L1380" s="256"/>
      <c r="M1380" s="257"/>
      <c r="N1380" s="258"/>
      <c r="O1380" s="258"/>
      <c r="P1380" s="258"/>
      <c r="Q1380" s="258"/>
      <c r="R1380" s="258"/>
      <c r="S1380" s="258"/>
      <c r="T1380" s="25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0" t="s">
        <v>260</v>
      </c>
      <c r="AU1380" s="260" t="s">
        <v>93</v>
      </c>
      <c r="AV1380" s="13" t="s">
        <v>93</v>
      </c>
      <c r="AW1380" s="13" t="s">
        <v>40</v>
      </c>
      <c r="AX1380" s="13" t="s">
        <v>84</v>
      </c>
      <c r="AY1380" s="260" t="s">
        <v>251</v>
      </c>
    </row>
    <row r="1381" s="13" customFormat="1">
      <c r="A1381" s="13"/>
      <c r="B1381" s="249"/>
      <c r="C1381" s="250"/>
      <c r="D1381" s="251" t="s">
        <v>260</v>
      </c>
      <c r="E1381" s="252" t="s">
        <v>1</v>
      </c>
      <c r="F1381" s="253" t="s">
        <v>1420</v>
      </c>
      <c r="G1381" s="250"/>
      <c r="H1381" s="254">
        <v>1.76</v>
      </c>
      <c r="I1381" s="255"/>
      <c r="J1381" s="250"/>
      <c r="K1381" s="250"/>
      <c r="L1381" s="256"/>
      <c r="M1381" s="257"/>
      <c r="N1381" s="258"/>
      <c r="O1381" s="258"/>
      <c r="P1381" s="258"/>
      <c r="Q1381" s="258"/>
      <c r="R1381" s="258"/>
      <c r="S1381" s="258"/>
      <c r="T1381" s="259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0" t="s">
        <v>260</v>
      </c>
      <c r="AU1381" s="260" t="s">
        <v>93</v>
      </c>
      <c r="AV1381" s="13" t="s">
        <v>93</v>
      </c>
      <c r="AW1381" s="13" t="s">
        <v>40</v>
      </c>
      <c r="AX1381" s="13" t="s">
        <v>84</v>
      </c>
      <c r="AY1381" s="260" t="s">
        <v>251</v>
      </c>
    </row>
    <row r="1382" s="13" customFormat="1">
      <c r="A1382" s="13"/>
      <c r="B1382" s="249"/>
      <c r="C1382" s="250"/>
      <c r="D1382" s="251" t="s">
        <v>260</v>
      </c>
      <c r="E1382" s="252" t="s">
        <v>1</v>
      </c>
      <c r="F1382" s="253" t="s">
        <v>1421</v>
      </c>
      <c r="G1382" s="250"/>
      <c r="H1382" s="254">
        <v>140.71000000000001</v>
      </c>
      <c r="I1382" s="255"/>
      <c r="J1382" s="250"/>
      <c r="K1382" s="250"/>
      <c r="L1382" s="256"/>
      <c r="M1382" s="257"/>
      <c r="N1382" s="258"/>
      <c r="O1382" s="258"/>
      <c r="P1382" s="258"/>
      <c r="Q1382" s="258"/>
      <c r="R1382" s="258"/>
      <c r="S1382" s="258"/>
      <c r="T1382" s="25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0" t="s">
        <v>260</v>
      </c>
      <c r="AU1382" s="260" t="s">
        <v>93</v>
      </c>
      <c r="AV1382" s="13" t="s">
        <v>93</v>
      </c>
      <c r="AW1382" s="13" t="s">
        <v>40</v>
      </c>
      <c r="AX1382" s="13" t="s">
        <v>84</v>
      </c>
      <c r="AY1382" s="260" t="s">
        <v>251</v>
      </c>
    </row>
    <row r="1383" s="13" customFormat="1">
      <c r="A1383" s="13"/>
      <c r="B1383" s="249"/>
      <c r="C1383" s="250"/>
      <c r="D1383" s="251" t="s">
        <v>260</v>
      </c>
      <c r="E1383" s="252" t="s">
        <v>1</v>
      </c>
      <c r="F1383" s="253" t="s">
        <v>1422</v>
      </c>
      <c r="G1383" s="250"/>
      <c r="H1383" s="254">
        <v>7.2699999999999996</v>
      </c>
      <c r="I1383" s="255"/>
      <c r="J1383" s="250"/>
      <c r="K1383" s="250"/>
      <c r="L1383" s="256"/>
      <c r="M1383" s="257"/>
      <c r="N1383" s="258"/>
      <c r="O1383" s="258"/>
      <c r="P1383" s="258"/>
      <c r="Q1383" s="258"/>
      <c r="R1383" s="258"/>
      <c r="S1383" s="258"/>
      <c r="T1383" s="25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60" t="s">
        <v>260</v>
      </c>
      <c r="AU1383" s="260" t="s">
        <v>93</v>
      </c>
      <c r="AV1383" s="13" t="s">
        <v>93</v>
      </c>
      <c r="AW1383" s="13" t="s">
        <v>40</v>
      </c>
      <c r="AX1383" s="13" t="s">
        <v>84</v>
      </c>
      <c r="AY1383" s="260" t="s">
        <v>251</v>
      </c>
    </row>
    <row r="1384" s="13" customFormat="1">
      <c r="A1384" s="13"/>
      <c r="B1384" s="249"/>
      <c r="C1384" s="250"/>
      <c r="D1384" s="251" t="s">
        <v>260</v>
      </c>
      <c r="E1384" s="252" t="s">
        <v>1</v>
      </c>
      <c r="F1384" s="253" t="s">
        <v>1423</v>
      </c>
      <c r="G1384" s="250"/>
      <c r="H1384" s="254">
        <v>33.359999999999999</v>
      </c>
      <c r="I1384" s="255"/>
      <c r="J1384" s="250"/>
      <c r="K1384" s="250"/>
      <c r="L1384" s="256"/>
      <c r="M1384" s="257"/>
      <c r="N1384" s="258"/>
      <c r="O1384" s="258"/>
      <c r="P1384" s="258"/>
      <c r="Q1384" s="258"/>
      <c r="R1384" s="258"/>
      <c r="S1384" s="258"/>
      <c r="T1384" s="25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60" t="s">
        <v>260</v>
      </c>
      <c r="AU1384" s="260" t="s">
        <v>93</v>
      </c>
      <c r="AV1384" s="13" t="s">
        <v>93</v>
      </c>
      <c r="AW1384" s="13" t="s">
        <v>40</v>
      </c>
      <c r="AX1384" s="13" t="s">
        <v>84</v>
      </c>
      <c r="AY1384" s="260" t="s">
        <v>251</v>
      </c>
    </row>
    <row r="1385" s="13" customFormat="1">
      <c r="A1385" s="13"/>
      <c r="B1385" s="249"/>
      <c r="C1385" s="250"/>
      <c r="D1385" s="251" t="s">
        <v>260</v>
      </c>
      <c r="E1385" s="252" t="s">
        <v>1</v>
      </c>
      <c r="F1385" s="253" t="s">
        <v>1424</v>
      </c>
      <c r="G1385" s="250"/>
      <c r="H1385" s="254">
        <v>24.699999999999999</v>
      </c>
      <c r="I1385" s="255"/>
      <c r="J1385" s="250"/>
      <c r="K1385" s="250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260</v>
      </c>
      <c r="AU1385" s="260" t="s">
        <v>93</v>
      </c>
      <c r="AV1385" s="13" t="s">
        <v>93</v>
      </c>
      <c r="AW1385" s="13" t="s">
        <v>40</v>
      </c>
      <c r="AX1385" s="13" t="s">
        <v>84</v>
      </c>
      <c r="AY1385" s="260" t="s">
        <v>251</v>
      </c>
    </row>
    <row r="1386" s="13" customFormat="1">
      <c r="A1386" s="13"/>
      <c r="B1386" s="249"/>
      <c r="C1386" s="250"/>
      <c r="D1386" s="251" t="s">
        <v>260</v>
      </c>
      <c r="E1386" s="252" t="s">
        <v>1</v>
      </c>
      <c r="F1386" s="253" t="s">
        <v>1092</v>
      </c>
      <c r="G1386" s="250"/>
      <c r="H1386" s="254">
        <v>260</v>
      </c>
      <c r="I1386" s="255"/>
      <c r="J1386" s="250"/>
      <c r="K1386" s="250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0" t="s">
        <v>260</v>
      </c>
      <c r="AU1386" s="260" t="s">
        <v>93</v>
      </c>
      <c r="AV1386" s="13" t="s">
        <v>93</v>
      </c>
      <c r="AW1386" s="13" t="s">
        <v>40</v>
      </c>
      <c r="AX1386" s="13" t="s">
        <v>84</v>
      </c>
      <c r="AY1386" s="260" t="s">
        <v>251</v>
      </c>
    </row>
    <row r="1387" s="14" customFormat="1">
      <c r="A1387" s="14"/>
      <c r="B1387" s="261"/>
      <c r="C1387" s="262"/>
      <c r="D1387" s="251" t="s">
        <v>260</v>
      </c>
      <c r="E1387" s="263" t="s">
        <v>1</v>
      </c>
      <c r="F1387" s="264" t="s">
        <v>262</v>
      </c>
      <c r="G1387" s="262"/>
      <c r="H1387" s="265">
        <v>1338.8</v>
      </c>
      <c r="I1387" s="266"/>
      <c r="J1387" s="262"/>
      <c r="K1387" s="262"/>
      <c r="L1387" s="267"/>
      <c r="M1387" s="268"/>
      <c r="N1387" s="269"/>
      <c r="O1387" s="269"/>
      <c r="P1387" s="269"/>
      <c r="Q1387" s="269"/>
      <c r="R1387" s="269"/>
      <c r="S1387" s="269"/>
      <c r="T1387" s="27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71" t="s">
        <v>260</v>
      </c>
      <c r="AU1387" s="271" t="s">
        <v>93</v>
      </c>
      <c r="AV1387" s="14" t="s">
        <v>257</v>
      </c>
      <c r="AW1387" s="14" t="s">
        <v>40</v>
      </c>
      <c r="AX1387" s="14" t="s">
        <v>91</v>
      </c>
      <c r="AY1387" s="271" t="s">
        <v>251</v>
      </c>
    </row>
    <row r="1388" s="2" customFormat="1" ht="16.5" customHeight="1">
      <c r="A1388" s="41"/>
      <c r="B1388" s="42"/>
      <c r="C1388" s="294" t="s">
        <v>1425</v>
      </c>
      <c r="D1388" s="294" t="s">
        <v>338</v>
      </c>
      <c r="E1388" s="295" t="s">
        <v>1297</v>
      </c>
      <c r="F1388" s="296" t="s">
        <v>1298</v>
      </c>
      <c r="G1388" s="297" t="s">
        <v>298</v>
      </c>
      <c r="H1388" s="298">
        <v>0.42799999999999999</v>
      </c>
      <c r="I1388" s="299"/>
      <c r="J1388" s="300">
        <f>ROUND(I1388*H1388,2)</f>
        <v>0</v>
      </c>
      <c r="K1388" s="301"/>
      <c r="L1388" s="302"/>
      <c r="M1388" s="303" t="s">
        <v>1</v>
      </c>
      <c r="N1388" s="304" t="s">
        <v>49</v>
      </c>
      <c r="O1388" s="94"/>
      <c r="P1388" s="240">
        <f>O1388*H1388</f>
        <v>0</v>
      </c>
      <c r="Q1388" s="240">
        <v>1</v>
      </c>
      <c r="R1388" s="240">
        <f>Q1388*H1388</f>
        <v>0.42799999999999999</v>
      </c>
      <c r="S1388" s="240">
        <v>0</v>
      </c>
      <c r="T1388" s="241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42" t="s">
        <v>364</v>
      </c>
      <c r="AT1388" s="242" t="s">
        <v>338</v>
      </c>
      <c r="AU1388" s="242" t="s">
        <v>93</v>
      </c>
      <c r="AY1388" s="19" t="s">
        <v>251</v>
      </c>
      <c r="BE1388" s="243">
        <f>IF(N1388="základní",J1388,0)</f>
        <v>0</v>
      </c>
      <c r="BF1388" s="243">
        <f>IF(N1388="snížená",J1388,0)</f>
        <v>0</v>
      </c>
      <c r="BG1388" s="243">
        <f>IF(N1388="zákl. přenesená",J1388,0)</f>
        <v>0</v>
      </c>
      <c r="BH1388" s="243">
        <f>IF(N1388="sníž. přenesená",J1388,0)</f>
        <v>0</v>
      </c>
      <c r="BI1388" s="243">
        <f>IF(N1388="nulová",J1388,0)</f>
        <v>0</v>
      </c>
      <c r="BJ1388" s="19" t="s">
        <v>91</v>
      </c>
      <c r="BK1388" s="243">
        <f>ROUND(I1388*H1388,2)</f>
        <v>0</v>
      </c>
      <c r="BL1388" s="19" t="s">
        <v>304</v>
      </c>
      <c r="BM1388" s="242" t="s">
        <v>1426</v>
      </c>
    </row>
    <row r="1389" s="13" customFormat="1">
      <c r="A1389" s="13"/>
      <c r="B1389" s="249"/>
      <c r="C1389" s="250"/>
      <c r="D1389" s="251" t="s">
        <v>260</v>
      </c>
      <c r="E1389" s="252" t="s">
        <v>1</v>
      </c>
      <c r="F1389" s="253" t="s">
        <v>1427</v>
      </c>
      <c r="G1389" s="250"/>
      <c r="H1389" s="254">
        <v>0.42799999999999999</v>
      </c>
      <c r="I1389" s="255"/>
      <c r="J1389" s="250"/>
      <c r="K1389" s="250"/>
      <c r="L1389" s="256"/>
      <c r="M1389" s="257"/>
      <c r="N1389" s="258"/>
      <c r="O1389" s="258"/>
      <c r="P1389" s="258"/>
      <c r="Q1389" s="258"/>
      <c r="R1389" s="258"/>
      <c r="S1389" s="258"/>
      <c r="T1389" s="25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0" t="s">
        <v>260</v>
      </c>
      <c r="AU1389" s="260" t="s">
        <v>93</v>
      </c>
      <c r="AV1389" s="13" t="s">
        <v>93</v>
      </c>
      <c r="AW1389" s="13" t="s">
        <v>40</v>
      </c>
      <c r="AX1389" s="13" t="s">
        <v>84</v>
      </c>
      <c r="AY1389" s="260" t="s">
        <v>251</v>
      </c>
    </row>
    <row r="1390" s="14" customFormat="1">
      <c r="A1390" s="14"/>
      <c r="B1390" s="261"/>
      <c r="C1390" s="262"/>
      <c r="D1390" s="251" t="s">
        <v>260</v>
      </c>
      <c r="E1390" s="263" t="s">
        <v>1</v>
      </c>
      <c r="F1390" s="264" t="s">
        <v>262</v>
      </c>
      <c r="G1390" s="262"/>
      <c r="H1390" s="265">
        <v>0.42799999999999999</v>
      </c>
      <c r="I1390" s="266"/>
      <c r="J1390" s="262"/>
      <c r="K1390" s="262"/>
      <c r="L1390" s="267"/>
      <c r="M1390" s="268"/>
      <c r="N1390" s="269"/>
      <c r="O1390" s="269"/>
      <c r="P1390" s="269"/>
      <c r="Q1390" s="269"/>
      <c r="R1390" s="269"/>
      <c r="S1390" s="269"/>
      <c r="T1390" s="270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71" t="s">
        <v>260</v>
      </c>
      <c r="AU1390" s="271" t="s">
        <v>93</v>
      </c>
      <c r="AV1390" s="14" t="s">
        <v>257</v>
      </c>
      <c r="AW1390" s="14" t="s">
        <v>40</v>
      </c>
      <c r="AX1390" s="14" t="s">
        <v>91</v>
      </c>
      <c r="AY1390" s="271" t="s">
        <v>251</v>
      </c>
    </row>
    <row r="1391" s="2" customFormat="1" ht="24.15" customHeight="1">
      <c r="A1391" s="41"/>
      <c r="B1391" s="42"/>
      <c r="C1391" s="230" t="s">
        <v>870</v>
      </c>
      <c r="D1391" s="230" t="s">
        <v>253</v>
      </c>
      <c r="E1391" s="231" t="s">
        <v>1428</v>
      </c>
      <c r="F1391" s="232" t="s">
        <v>1429</v>
      </c>
      <c r="G1391" s="233" t="s">
        <v>389</v>
      </c>
      <c r="H1391" s="234">
        <v>1338.8</v>
      </c>
      <c r="I1391" s="235"/>
      <c r="J1391" s="236">
        <f>ROUND(I1391*H1391,2)</f>
        <v>0</v>
      </c>
      <c r="K1391" s="237"/>
      <c r="L1391" s="47"/>
      <c r="M1391" s="238" t="s">
        <v>1</v>
      </c>
      <c r="N1391" s="239" t="s">
        <v>49</v>
      </c>
      <c r="O1391" s="94"/>
      <c r="P1391" s="240">
        <f>O1391*H1391</f>
        <v>0</v>
      </c>
      <c r="Q1391" s="240">
        <v>0.00088312999999999998</v>
      </c>
      <c r="R1391" s="240">
        <f>Q1391*H1391</f>
        <v>1.1823344439999999</v>
      </c>
      <c r="S1391" s="240">
        <v>0</v>
      </c>
      <c r="T1391" s="241">
        <f>S1391*H1391</f>
        <v>0</v>
      </c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R1391" s="242" t="s">
        <v>304</v>
      </c>
      <c r="AT1391" s="242" t="s">
        <v>253</v>
      </c>
      <c r="AU1391" s="242" t="s">
        <v>93</v>
      </c>
      <c r="AY1391" s="19" t="s">
        <v>251</v>
      </c>
      <c r="BE1391" s="243">
        <f>IF(N1391="základní",J1391,0)</f>
        <v>0</v>
      </c>
      <c r="BF1391" s="243">
        <f>IF(N1391="snížená",J1391,0)</f>
        <v>0</v>
      </c>
      <c r="BG1391" s="243">
        <f>IF(N1391="zákl. přenesená",J1391,0)</f>
        <v>0</v>
      </c>
      <c r="BH1391" s="243">
        <f>IF(N1391="sníž. přenesená",J1391,0)</f>
        <v>0</v>
      </c>
      <c r="BI1391" s="243">
        <f>IF(N1391="nulová",J1391,0)</f>
        <v>0</v>
      </c>
      <c r="BJ1391" s="19" t="s">
        <v>91</v>
      </c>
      <c r="BK1391" s="243">
        <f>ROUND(I1391*H1391,2)</f>
        <v>0</v>
      </c>
      <c r="BL1391" s="19" t="s">
        <v>304</v>
      </c>
      <c r="BM1391" s="242" t="s">
        <v>1430</v>
      </c>
    </row>
    <row r="1392" s="2" customFormat="1">
      <c r="A1392" s="41"/>
      <c r="B1392" s="42"/>
      <c r="C1392" s="43"/>
      <c r="D1392" s="244" t="s">
        <v>258</v>
      </c>
      <c r="E1392" s="43"/>
      <c r="F1392" s="245" t="s">
        <v>1431</v>
      </c>
      <c r="G1392" s="43"/>
      <c r="H1392" s="43"/>
      <c r="I1392" s="246"/>
      <c r="J1392" s="43"/>
      <c r="K1392" s="43"/>
      <c r="L1392" s="47"/>
      <c r="M1392" s="247"/>
      <c r="N1392" s="248"/>
      <c r="O1392" s="94"/>
      <c r="P1392" s="94"/>
      <c r="Q1392" s="94"/>
      <c r="R1392" s="94"/>
      <c r="S1392" s="94"/>
      <c r="T1392" s="95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19" t="s">
        <v>258</v>
      </c>
      <c r="AU1392" s="19" t="s">
        <v>93</v>
      </c>
    </row>
    <row r="1393" s="13" customFormat="1">
      <c r="A1393" s="13"/>
      <c r="B1393" s="249"/>
      <c r="C1393" s="250"/>
      <c r="D1393" s="251" t="s">
        <v>260</v>
      </c>
      <c r="E1393" s="252" t="s">
        <v>1</v>
      </c>
      <c r="F1393" s="253" t="s">
        <v>1419</v>
      </c>
      <c r="G1393" s="250"/>
      <c r="H1393" s="254">
        <v>871</v>
      </c>
      <c r="I1393" s="255"/>
      <c r="J1393" s="250"/>
      <c r="K1393" s="250"/>
      <c r="L1393" s="256"/>
      <c r="M1393" s="257"/>
      <c r="N1393" s="258"/>
      <c r="O1393" s="258"/>
      <c r="P1393" s="258"/>
      <c r="Q1393" s="258"/>
      <c r="R1393" s="258"/>
      <c r="S1393" s="258"/>
      <c r="T1393" s="25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60" t="s">
        <v>260</v>
      </c>
      <c r="AU1393" s="260" t="s">
        <v>93</v>
      </c>
      <c r="AV1393" s="13" t="s">
        <v>93</v>
      </c>
      <c r="AW1393" s="13" t="s">
        <v>40</v>
      </c>
      <c r="AX1393" s="13" t="s">
        <v>84</v>
      </c>
      <c r="AY1393" s="260" t="s">
        <v>251</v>
      </c>
    </row>
    <row r="1394" s="13" customFormat="1">
      <c r="A1394" s="13"/>
      <c r="B1394" s="249"/>
      <c r="C1394" s="250"/>
      <c r="D1394" s="251" t="s">
        <v>260</v>
      </c>
      <c r="E1394" s="252" t="s">
        <v>1</v>
      </c>
      <c r="F1394" s="253" t="s">
        <v>1420</v>
      </c>
      <c r="G1394" s="250"/>
      <c r="H1394" s="254">
        <v>1.76</v>
      </c>
      <c r="I1394" s="255"/>
      <c r="J1394" s="250"/>
      <c r="K1394" s="250"/>
      <c r="L1394" s="256"/>
      <c r="M1394" s="257"/>
      <c r="N1394" s="258"/>
      <c r="O1394" s="258"/>
      <c r="P1394" s="258"/>
      <c r="Q1394" s="258"/>
      <c r="R1394" s="258"/>
      <c r="S1394" s="258"/>
      <c r="T1394" s="25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0" t="s">
        <v>260</v>
      </c>
      <c r="AU1394" s="260" t="s">
        <v>93</v>
      </c>
      <c r="AV1394" s="13" t="s">
        <v>93</v>
      </c>
      <c r="AW1394" s="13" t="s">
        <v>40</v>
      </c>
      <c r="AX1394" s="13" t="s">
        <v>84</v>
      </c>
      <c r="AY1394" s="260" t="s">
        <v>251</v>
      </c>
    </row>
    <row r="1395" s="13" customFormat="1">
      <c r="A1395" s="13"/>
      <c r="B1395" s="249"/>
      <c r="C1395" s="250"/>
      <c r="D1395" s="251" t="s">
        <v>260</v>
      </c>
      <c r="E1395" s="252" t="s">
        <v>1</v>
      </c>
      <c r="F1395" s="253" t="s">
        <v>1421</v>
      </c>
      <c r="G1395" s="250"/>
      <c r="H1395" s="254">
        <v>140.71000000000001</v>
      </c>
      <c r="I1395" s="255"/>
      <c r="J1395" s="250"/>
      <c r="K1395" s="250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260</v>
      </c>
      <c r="AU1395" s="260" t="s">
        <v>93</v>
      </c>
      <c r="AV1395" s="13" t="s">
        <v>93</v>
      </c>
      <c r="AW1395" s="13" t="s">
        <v>40</v>
      </c>
      <c r="AX1395" s="13" t="s">
        <v>84</v>
      </c>
      <c r="AY1395" s="260" t="s">
        <v>251</v>
      </c>
    </row>
    <row r="1396" s="13" customFormat="1">
      <c r="A1396" s="13"/>
      <c r="B1396" s="249"/>
      <c r="C1396" s="250"/>
      <c r="D1396" s="251" t="s">
        <v>260</v>
      </c>
      <c r="E1396" s="252" t="s">
        <v>1</v>
      </c>
      <c r="F1396" s="253" t="s">
        <v>1422</v>
      </c>
      <c r="G1396" s="250"/>
      <c r="H1396" s="254">
        <v>7.2699999999999996</v>
      </c>
      <c r="I1396" s="255"/>
      <c r="J1396" s="250"/>
      <c r="K1396" s="250"/>
      <c r="L1396" s="256"/>
      <c r="M1396" s="257"/>
      <c r="N1396" s="258"/>
      <c r="O1396" s="258"/>
      <c r="P1396" s="258"/>
      <c r="Q1396" s="258"/>
      <c r="R1396" s="258"/>
      <c r="S1396" s="258"/>
      <c r="T1396" s="25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60" t="s">
        <v>260</v>
      </c>
      <c r="AU1396" s="260" t="s">
        <v>93</v>
      </c>
      <c r="AV1396" s="13" t="s">
        <v>93</v>
      </c>
      <c r="AW1396" s="13" t="s">
        <v>40</v>
      </c>
      <c r="AX1396" s="13" t="s">
        <v>84</v>
      </c>
      <c r="AY1396" s="260" t="s">
        <v>251</v>
      </c>
    </row>
    <row r="1397" s="13" customFormat="1">
      <c r="A1397" s="13"/>
      <c r="B1397" s="249"/>
      <c r="C1397" s="250"/>
      <c r="D1397" s="251" t="s">
        <v>260</v>
      </c>
      <c r="E1397" s="252" t="s">
        <v>1</v>
      </c>
      <c r="F1397" s="253" t="s">
        <v>1423</v>
      </c>
      <c r="G1397" s="250"/>
      <c r="H1397" s="254">
        <v>33.359999999999999</v>
      </c>
      <c r="I1397" s="255"/>
      <c r="J1397" s="250"/>
      <c r="K1397" s="250"/>
      <c r="L1397" s="256"/>
      <c r="M1397" s="257"/>
      <c r="N1397" s="258"/>
      <c r="O1397" s="258"/>
      <c r="P1397" s="258"/>
      <c r="Q1397" s="258"/>
      <c r="R1397" s="258"/>
      <c r="S1397" s="258"/>
      <c r="T1397" s="25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0" t="s">
        <v>260</v>
      </c>
      <c r="AU1397" s="260" t="s">
        <v>93</v>
      </c>
      <c r="AV1397" s="13" t="s">
        <v>93</v>
      </c>
      <c r="AW1397" s="13" t="s">
        <v>40</v>
      </c>
      <c r="AX1397" s="13" t="s">
        <v>84</v>
      </c>
      <c r="AY1397" s="260" t="s">
        <v>251</v>
      </c>
    </row>
    <row r="1398" s="13" customFormat="1">
      <c r="A1398" s="13"/>
      <c r="B1398" s="249"/>
      <c r="C1398" s="250"/>
      <c r="D1398" s="251" t="s">
        <v>260</v>
      </c>
      <c r="E1398" s="252" t="s">
        <v>1</v>
      </c>
      <c r="F1398" s="253" t="s">
        <v>1424</v>
      </c>
      <c r="G1398" s="250"/>
      <c r="H1398" s="254">
        <v>24.699999999999999</v>
      </c>
      <c r="I1398" s="255"/>
      <c r="J1398" s="250"/>
      <c r="K1398" s="250"/>
      <c r="L1398" s="256"/>
      <c r="M1398" s="257"/>
      <c r="N1398" s="258"/>
      <c r="O1398" s="258"/>
      <c r="P1398" s="258"/>
      <c r="Q1398" s="258"/>
      <c r="R1398" s="258"/>
      <c r="S1398" s="258"/>
      <c r="T1398" s="25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0" t="s">
        <v>260</v>
      </c>
      <c r="AU1398" s="260" t="s">
        <v>93</v>
      </c>
      <c r="AV1398" s="13" t="s">
        <v>93</v>
      </c>
      <c r="AW1398" s="13" t="s">
        <v>40</v>
      </c>
      <c r="AX1398" s="13" t="s">
        <v>84</v>
      </c>
      <c r="AY1398" s="260" t="s">
        <v>251</v>
      </c>
    </row>
    <row r="1399" s="13" customFormat="1">
      <c r="A1399" s="13"/>
      <c r="B1399" s="249"/>
      <c r="C1399" s="250"/>
      <c r="D1399" s="251" t="s">
        <v>260</v>
      </c>
      <c r="E1399" s="252" t="s">
        <v>1</v>
      </c>
      <c r="F1399" s="253" t="s">
        <v>1092</v>
      </c>
      <c r="G1399" s="250"/>
      <c r="H1399" s="254">
        <v>260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260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251</v>
      </c>
    </row>
    <row r="1400" s="14" customFormat="1">
      <c r="A1400" s="14"/>
      <c r="B1400" s="261"/>
      <c r="C1400" s="262"/>
      <c r="D1400" s="251" t="s">
        <v>260</v>
      </c>
      <c r="E1400" s="263" t="s">
        <v>1</v>
      </c>
      <c r="F1400" s="264" t="s">
        <v>262</v>
      </c>
      <c r="G1400" s="262"/>
      <c r="H1400" s="265">
        <v>1338.8</v>
      </c>
      <c r="I1400" s="266"/>
      <c r="J1400" s="262"/>
      <c r="K1400" s="262"/>
      <c r="L1400" s="267"/>
      <c r="M1400" s="268"/>
      <c r="N1400" s="269"/>
      <c r="O1400" s="269"/>
      <c r="P1400" s="269"/>
      <c r="Q1400" s="269"/>
      <c r="R1400" s="269"/>
      <c r="S1400" s="269"/>
      <c r="T1400" s="270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1" t="s">
        <v>260</v>
      </c>
      <c r="AU1400" s="271" t="s">
        <v>93</v>
      </c>
      <c r="AV1400" s="14" t="s">
        <v>257</v>
      </c>
      <c r="AW1400" s="14" t="s">
        <v>40</v>
      </c>
      <c r="AX1400" s="14" t="s">
        <v>91</v>
      </c>
      <c r="AY1400" s="271" t="s">
        <v>251</v>
      </c>
    </row>
    <row r="1401" s="2" customFormat="1" ht="44.25" customHeight="1">
      <c r="A1401" s="41"/>
      <c r="B1401" s="42"/>
      <c r="C1401" s="294" t="s">
        <v>1432</v>
      </c>
      <c r="D1401" s="294" t="s">
        <v>338</v>
      </c>
      <c r="E1401" s="295" t="s">
        <v>1342</v>
      </c>
      <c r="F1401" s="296" t="s">
        <v>1343</v>
      </c>
      <c r="G1401" s="297" t="s">
        <v>389</v>
      </c>
      <c r="H1401" s="298">
        <v>1560.3710000000001</v>
      </c>
      <c r="I1401" s="299"/>
      <c r="J1401" s="300">
        <f>ROUND(I1401*H1401,2)</f>
        <v>0</v>
      </c>
      <c r="K1401" s="301"/>
      <c r="L1401" s="302"/>
      <c r="M1401" s="303" t="s">
        <v>1</v>
      </c>
      <c r="N1401" s="304" t="s">
        <v>49</v>
      </c>
      <c r="O1401" s="94"/>
      <c r="P1401" s="240">
        <f>O1401*H1401</f>
        <v>0</v>
      </c>
      <c r="Q1401" s="240">
        <v>0.0054000000000000003</v>
      </c>
      <c r="R1401" s="240">
        <f>Q1401*H1401</f>
        <v>8.4260034000000008</v>
      </c>
      <c r="S1401" s="240">
        <v>0</v>
      </c>
      <c r="T1401" s="241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42" t="s">
        <v>364</v>
      </c>
      <c r="AT1401" s="242" t="s">
        <v>338</v>
      </c>
      <c r="AU1401" s="242" t="s">
        <v>93</v>
      </c>
      <c r="AY1401" s="19" t="s">
        <v>251</v>
      </c>
      <c r="BE1401" s="243">
        <f>IF(N1401="základní",J1401,0)</f>
        <v>0</v>
      </c>
      <c r="BF1401" s="243">
        <f>IF(N1401="snížená",J1401,0)</f>
        <v>0</v>
      </c>
      <c r="BG1401" s="243">
        <f>IF(N1401="zákl. přenesená",J1401,0)</f>
        <v>0</v>
      </c>
      <c r="BH1401" s="243">
        <f>IF(N1401="sníž. přenesená",J1401,0)</f>
        <v>0</v>
      </c>
      <c r="BI1401" s="243">
        <f>IF(N1401="nulová",J1401,0)</f>
        <v>0</v>
      </c>
      <c r="BJ1401" s="19" t="s">
        <v>91</v>
      </c>
      <c r="BK1401" s="243">
        <f>ROUND(I1401*H1401,2)</f>
        <v>0</v>
      </c>
      <c r="BL1401" s="19" t="s">
        <v>304</v>
      </c>
      <c r="BM1401" s="242" t="s">
        <v>1433</v>
      </c>
    </row>
    <row r="1402" s="13" customFormat="1">
      <c r="A1402" s="13"/>
      <c r="B1402" s="249"/>
      <c r="C1402" s="250"/>
      <c r="D1402" s="251" t="s">
        <v>260</v>
      </c>
      <c r="E1402" s="252" t="s">
        <v>1</v>
      </c>
      <c r="F1402" s="253" t="s">
        <v>1434</v>
      </c>
      <c r="G1402" s="250"/>
      <c r="H1402" s="254">
        <v>1560.3710000000001</v>
      </c>
      <c r="I1402" s="255"/>
      <c r="J1402" s="250"/>
      <c r="K1402" s="250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260</v>
      </c>
      <c r="AU1402" s="260" t="s">
        <v>93</v>
      </c>
      <c r="AV1402" s="13" t="s">
        <v>93</v>
      </c>
      <c r="AW1402" s="13" t="s">
        <v>40</v>
      </c>
      <c r="AX1402" s="13" t="s">
        <v>84</v>
      </c>
      <c r="AY1402" s="260" t="s">
        <v>251</v>
      </c>
    </row>
    <row r="1403" s="14" customFormat="1">
      <c r="A1403" s="14"/>
      <c r="B1403" s="261"/>
      <c r="C1403" s="262"/>
      <c r="D1403" s="251" t="s">
        <v>260</v>
      </c>
      <c r="E1403" s="263" t="s">
        <v>1</v>
      </c>
      <c r="F1403" s="264" t="s">
        <v>262</v>
      </c>
      <c r="G1403" s="262"/>
      <c r="H1403" s="265">
        <v>1560.3710000000001</v>
      </c>
      <c r="I1403" s="266"/>
      <c r="J1403" s="262"/>
      <c r="K1403" s="262"/>
      <c r="L1403" s="267"/>
      <c r="M1403" s="268"/>
      <c r="N1403" s="269"/>
      <c r="O1403" s="269"/>
      <c r="P1403" s="269"/>
      <c r="Q1403" s="269"/>
      <c r="R1403" s="269"/>
      <c r="S1403" s="269"/>
      <c r="T1403" s="27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71" t="s">
        <v>260</v>
      </c>
      <c r="AU1403" s="271" t="s">
        <v>93</v>
      </c>
      <c r="AV1403" s="14" t="s">
        <v>257</v>
      </c>
      <c r="AW1403" s="14" t="s">
        <v>40</v>
      </c>
      <c r="AX1403" s="14" t="s">
        <v>91</v>
      </c>
      <c r="AY1403" s="271" t="s">
        <v>251</v>
      </c>
    </row>
    <row r="1404" s="2" customFormat="1" ht="24.15" customHeight="1">
      <c r="A1404" s="41"/>
      <c r="B1404" s="42"/>
      <c r="C1404" s="230" t="s">
        <v>888</v>
      </c>
      <c r="D1404" s="230" t="s">
        <v>253</v>
      </c>
      <c r="E1404" s="231" t="s">
        <v>1435</v>
      </c>
      <c r="F1404" s="232" t="s">
        <v>1436</v>
      </c>
      <c r="G1404" s="233" t="s">
        <v>389</v>
      </c>
      <c r="H1404" s="234">
        <v>1062.1099999999999</v>
      </c>
      <c r="I1404" s="235"/>
      <c r="J1404" s="236">
        <f>ROUND(I1404*H1404,2)</f>
        <v>0</v>
      </c>
      <c r="K1404" s="237"/>
      <c r="L1404" s="47"/>
      <c r="M1404" s="238" t="s">
        <v>1</v>
      </c>
      <c r="N1404" s="239" t="s">
        <v>49</v>
      </c>
      <c r="O1404" s="94"/>
      <c r="P1404" s="240">
        <f>O1404*H1404</f>
        <v>0</v>
      </c>
      <c r="Q1404" s="240">
        <v>0.000194</v>
      </c>
      <c r="R1404" s="240">
        <f>Q1404*H1404</f>
        <v>0.20604933999999997</v>
      </c>
      <c r="S1404" s="240">
        <v>0</v>
      </c>
      <c r="T1404" s="241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42" t="s">
        <v>304</v>
      </c>
      <c r="AT1404" s="242" t="s">
        <v>253</v>
      </c>
      <c r="AU1404" s="242" t="s">
        <v>93</v>
      </c>
      <c r="AY1404" s="19" t="s">
        <v>251</v>
      </c>
      <c r="BE1404" s="243">
        <f>IF(N1404="základní",J1404,0)</f>
        <v>0</v>
      </c>
      <c r="BF1404" s="243">
        <f>IF(N1404="snížená",J1404,0)</f>
        <v>0</v>
      </c>
      <c r="BG1404" s="243">
        <f>IF(N1404="zákl. přenesená",J1404,0)</f>
        <v>0</v>
      </c>
      <c r="BH1404" s="243">
        <f>IF(N1404="sníž. přenesená",J1404,0)</f>
        <v>0</v>
      </c>
      <c r="BI1404" s="243">
        <f>IF(N1404="nulová",J1404,0)</f>
        <v>0</v>
      </c>
      <c r="BJ1404" s="19" t="s">
        <v>91</v>
      </c>
      <c r="BK1404" s="243">
        <f>ROUND(I1404*H1404,2)</f>
        <v>0</v>
      </c>
      <c r="BL1404" s="19" t="s">
        <v>304</v>
      </c>
      <c r="BM1404" s="242" t="s">
        <v>1437</v>
      </c>
    </row>
    <row r="1405" s="2" customFormat="1">
      <c r="A1405" s="41"/>
      <c r="B1405" s="42"/>
      <c r="C1405" s="43"/>
      <c r="D1405" s="244" t="s">
        <v>258</v>
      </c>
      <c r="E1405" s="43"/>
      <c r="F1405" s="245" t="s">
        <v>1438</v>
      </c>
      <c r="G1405" s="43"/>
      <c r="H1405" s="43"/>
      <c r="I1405" s="246"/>
      <c r="J1405" s="43"/>
      <c r="K1405" s="43"/>
      <c r="L1405" s="47"/>
      <c r="M1405" s="247"/>
      <c r="N1405" s="248"/>
      <c r="O1405" s="94"/>
      <c r="P1405" s="94"/>
      <c r="Q1405" s="94"/>
      <c r="R1405" s="94"/>
      <c r="S1405" s="94"/>
      <c r="T1405" s="95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T1405" s="19" t="s">
        <v>258</v>
      </c>
      <c r="AU1405" s="19" t="s">
        <v>93</v>
      </c>
    </row>
    <row r="1406" s="13" customFormat="1">
      <c r="A1406" s="13"/>
      <c r="B1406" s="249"/>
      <c r="C1406" s="250"/>
      <c r="D1406" s="251" t="s">
        <v>260</v>
      </c>
      <c r="E1406" s="252" t="s">
        <v>1</v>
      </c>
      <c r="F1406" s="253" t="s">
        <v>1091</v>
      </c>
      <c r="G1406" s="250"/>
      <c r="H1406" s="254">
        <v>483.31999999999999</v>
      </c>
      <c r="I1406" s="255"/>
      <c r="J1406" s="250"/>
      <c r="K1406" s="250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260</v>
      </c>
      <c r="AU1406" s="260" t="s">
        <v>93</v>
      </c>
      <c r="AV1406" s="13" t="s">
        <v>93</v>
      </c>
      <c r="AW1406" s="13" t="s">
        <v>40</v>
      </c>
      <c r="AX1406" s="13" t="s">
        <v>84</v>
      </c>
      <c r="AY1406" s="260" t="s">
        <v>251</v>
      </c>
    </row>
    <row r="1407" s="13" customFormat="1">
      <c r="A1407" s="13"/>
      <c r="B1407" s="249"/>
      <c r="C1407" s="250"/>
      <c r="D1407" s="251" t="s">
        <v>260</v>
      </c>
      <c r="E1407" s="252" t="s">
        <v>1</v>
      </c>
      <c r="F1407" s="253" t="s">
        <v>1097</v>
      </c>
      <c r="G1407" s="250"/>
      <c r="H1407" s="254">
        <v>578.78999999999996</v>
      </c>
      <c r="I1407" s="255"/>
      <c r="J1407" s="250"/>
      <c r="K1407" s="250"/>
      <c r="L1407" s="256"/>
      <c r="M1407" s="257"/>
      <c r="N1407" s="258"/>
      <c r="O1407" s="258"/>
      <c r="P1407" s="258"/>
      <c r="Q1407" s="258"/>
      <c r="R1407" s="258"/>
      <c r="S1407" s="258"/>
      <c r="T1407" s="259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0" t="s">
        <v>260</v>
      </c>
      <c r="AU1407" s="260" t="s">
        <v>93</v>
      </c>
      <c r="AV1407" s="13" t="s">
        <v>93</v>
      </c>
      <c r="AW1407" s="13" t="s">
        <v>40</v>
      </c>
      <c r="AX1407" s="13" t="s">
        <v>84</v>
      </c>
      <c r="AY1407" s="260" t="s">
        <v>251</v>
      </c>
    </row>
    <row r="1408" s="14" customFormat="1">
      <c r="A1408" s="14"/>
      <c r="B1408" s="261"/>
      <c r="C1408" s="262"/>
      <c r="D1408" s="251" t="s">
        <v>260</v>
      </c>
      <c r="E1408" s="263" t="s">
        <v>1</v>
      </c>
      <c r="F1408" s="264" t="s">
        <v>262</v>
      </c>
      <c r="G1408" s="262"/>
      <c r="H1408" s="265">
        <v>1062.1099999999999</v>
      </c>
      <c r="I1408" s="266"/>
      <c r="J1408" s="262"/>
      <c r="K1408" s="262"/>
      <c r="L1408" s="267"/>
      <c r="M1408" s="268"/>
      <c r="N1408" s="269"/>
      <c r="O1408" s="269"/>
      <c r="P1408" s="269"/>
      <c r="Q1408" s="269"/>
      <c r="R1408" s="269"/>
      <c r="S1408" s="269"/>
      <c r="T1408" s="270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1" t="s">
        <v>260</v>
      </c>
      <c r="AU1408" s="271" t="s">
        <v>93</v>
      </c>
      <c r="AV1408" s="14" t="s">
        <v>257</v>
      </c>
      <c r="AW1408" s="14" t="s">
        <v>40</v>
      </c>
      <c r="AX1408" s="14" t="s">
        <v>91</v>
      </c>
      <c r="AY1408" s="271" t="s">
        <v>251</v>
      </c>
    </row>
    <row r="1409" s="2" customFormat="1" ht="33" customHeight="1">
      <c r="A1409" s="41"/>
      <c r="B1409" s="42"/>
      <c r="C1409" s="294" t="s">
        <v>1439</v>
      </c>
      <c r="D1409" s="294" t="s">
        <v>338</v>
      </c>
      <c r="E1409" s="295" t="s">
        <v>1440</v>
      </c>
      <c r="F1409" s="296" t="s">
        <v>1441</v>
      </c>
      <c r="G1409" s="297" t="s">
        <v>389</v>
      </c>
      <c r="H1409" s="298">
        <v>1237.358</v>
      </c>
      <c r="I1409" s="299"/>
      <c r="J1409" s="300">
        <f>ROUND(I1409*H1409,2)</f>
        <v>0</v>
      </c>
      <c r="K1409" s="301"/>
      <c r="L1409" s="302"/>
      <c r="M1409" s="303" t="s">
        <v>1</v>
      </c>
      <c r="N1409" s="304" t="s">
        <v>49</v>
      </c>
      <c r="O1409" s="94"/>
      <c r="P1409" s="240">
        <f>O1409*H1409</f>
        <v>0</v>
      </c>
      <c r="Q1409" s="240">
        <v>0.0019</v>
      </c>
      <c r="R1409" s="240">
        <f>Q1409*H1409</f>
        <v>2.3509802</v>
      </c>
      <c r="S1409" s="240">
        <v>0</v>
      </c>
      <c r="T1409" s="241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42" t="s">
        <v>364</v>
      </c>
      <c r="AT1409" s="242" t="s">
        <v>338</v>
      </c>
      <c r="AU1409" s="242" t="s">
        <v>93</v>
      </c>
      <c r="AY1409" s="19" t="s">
        <v>251</v>
      </c>
      <c r="BE1409" s="243">
        <f>IF(N1409="základní",J1409,0)</f>
        <v>0</v>
      </c>
      <c r="BF1409" s="243">
        <f>IF(N1409="snížená",J1409,0)</f>
        <v>0</v>
      </c>
      <c r="BG1409" s="243">
        <f>IF(N1409="zákl. přenesená",J1409,0)</f>
        <v>0</v>
      </c>
      <c r="BH1409" s="243">
        <f>IF(N1409="sníž. přenesená",J1409,0)</f>
        <v>0</v>
      </c>
      <c r="BI1409" s="243">
        <f>IF(N1409="nulová",J1409,0)</f>
        <v>0</v>
      </c>
      <c r="BJ1409" s="19" t="s">
        <v>91</v>
      </c>
      <c r="BK1409" s="243">
        <f>ROUND(I1409*H1409,2)</f>
        <v>0</v>
      </c>
      <c r="BL1409" s="19" t="s">
        <v>304</v>
      </c>
      <c r="BM1409" s="242" t="s">
        <v>1442</v>
      </c>
    </row>
    <row r="1410" s="2" customFormat="1">
      <c r="A1410" s="41"/>
      <c r="B1410" s="42"/>
      <c r="C1410" s="43"/>
      <c r="D1410" s="251" t="s">
        <v>289</v>
      </c>
      <c r="E1410" s="43"/>
      <c r="F1410" s="282" t="s">
        <v>1443</v>
      </c>
      <c r="G1410" s="43"/>
      <c r="H1410" s="43"/>
      <c r="I1410" s="246"/>
      <c r="J1410" s="43"/>
      <c r="K1410" s="43"/>
      <c r="L1410" s="47"/>
      <c r="M1410" s="247"/>
      <c r="N1410" s="248"/>
      <c r="O1410" s="94"/>
      <c r="P1410" s="94"/>
      <c r="Q1410" s="94"/>
      <c r="R1410" s="94"/>
      <c r="S1410" s="94"/>
      <c r="T1410" s="95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19" t="s">
        <v>289</v>
      </c>
      <c r="AU1410" s="19" t="s">
        <v>93</v>
      </c>
    </row>
    <row r="1411" s="13" customFormat="1">
      <c r="A1411" s="13"/>
      <c r="B1411" s="249"/>
      <c r="C1411" s="250"/>
      <c r="D1411" s="251" t="s">
        <v>260</v>
      </c>
      <c r="E1411" s="252" t="s">
        <v>1</v>
      </c>
      <c r="F1411" s="253" t="s">
        <v>1091</v>
      </c>
      <c r="G1411" s="250"/>
      <c r="H1411" s="254">
        <v>483.31999999999999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260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251</v>
      </c>
    </row>
    <row r="1412" s="13" customFormat="1">
      <c r="A1412" s="13"/>
      <c r="B1412" s="249"/>
      <c r="C1412" s="250"/>
      <c r="D1412" s="251" t="s">
        <v>260</v>
      </c>
      <c r="E1412" s="252" t="s">
        <v>1</v>
      </c>
      <c r="F1412" s="253" t="s">
        <v>1097</v>
      </c>
      <c r="G1412" s="250"/>
      <c r="H1412" s="254">
        <v>578.78999999999996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260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251</v>
      </c>
    </row>
    <row r="1413" s="14" customFormat="1">
      <c r="A1413" s="14"/>
      <c r="B1413" s="261"/>
      <c r="C1413" s="262"/>
      <c r="D1413" s="251" t="s">
        <v>260</v>
      </c>
      <c r="E1413" s="263" t="s">
        <v>1</v>
      </c>
      <c r="F1413" s="264" t="s">
        <v>262</v>
      </c>
      <c r="G1413" s="262"/>
      <c r="H1413" s="265">
        <v>1062.1099999999999</v>
      </c>
      <c r="I1413" s="266"/>
      <c r="J1413" s="262"/>
      <c r="K1413" s="262"/>
      <c r="L1413" s="267"/>
      <c r="M1413" s="268"/>
      <c r="N1413" s="269"/>
      <c r="O1413" s="269"/>
      <c r="P1413" s="269"/>
      <c r="Q1413" s="269"/>
      <c r="R1413" s="269"/>
      <c r="S1413" s="269"/>
      <c r="T1413" s="27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71" t="s">
        <v>260</v>
      </c>
      <c r="AU1413" s="271" t="s">
        <v>93</v>
      </c>
      <c r="AV1413" s="14" t="s">
        <v>257</v>
      </c>
      <c r="AW1413" s="14" t="s">
        <v>40</v>
      </c>
      <c r="AX1413" s="14" t="s">
        <v>91</v>
      </c>
      <c r="AY1413" s="271" t="s">
        <v>251</v>
      </c>
    </row>
    <row r="1414" s="13" customFormat="1">
      <c r="A1414" s="13"/>
      <c r="B1414" s="249"/>
      <c r="C1414" s="250"/>
      <c r="D1414" s="251" t="s">
        <v>260</v>
      </c>
      <c r="E1414" s="250"/>
      <c r="F1414" s="253" t="s">
        <v>1444</v>
      </c>
      <c r="G1414" s="250"/>
      <c r="H1414" s="254">
        <v>1237.358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260</v>
      </c>
      <c r="AU1414" s="260" t="s">
        <v>93</v>
      </c>
      <c r="AV1414" s="13" t="s">
        <v>93</v>
      </c>
      <c r="AW1414" s="13" t="s">
        <v>4</v>
      </c>
      <c r="AX1414" s="13" t="s">
        <v>91</v>
      </c>
      <c r="AY1414" s="260" t="s">
        <v>251</v>
      </c>
    </row>
    <row r="1415" s="2" customFormat="1" ht="49.05" customHeight="1">
      <c r="A1415" s="41"/>
      <c r="B1415" s="42"/>
      <c r="C1415" s="230" t="s">
        <v>894</v>
      </c>
      <c r="D1415" s="230" t="s">
        <v>253</v>
      </c>
      <c r="E1415" s="231" t="s">
        <v>1445</v>
      </c>
      <c r="F1415" s="232" t="s">
        <v>1446</v>
      </c>
      <c r="G1415" s="233" t="s">
        <v>321</v>
      </c>
      <c r="H1415" s="234">
        <v>207.09999999999999</v>
      </c>
      <c r="I1415" s="235"/>
      <c r="J1415" s="236">
        <f>ROUND(I1415*H1415,2)</f>
        <v>0</v>
      </c>
      <c r="K1415" s="237"/>
      <c r="L1415" s="47"/>
      <c r="M1415" s="238" t="s">
        <v>1</v>
      </c>
      <c r="N1415" s="239" t="s">
        <v>49</v>
      </c>
      <c r="O1415" s="94"/>
      <c r="P1415" s="240">
        <f>O1415*H1415</f>
        <v>0</v>
      </c>
      <c r="Q1415" s="240">
        <v>0.0016800000000000001</v>
      </c>
      <c r="R1415" s="240">
        <f>Q1415*H1415</f>
        <v>0.34792800000000002</v>
      </c>
      <c r="S1415" s="240">
        <v>0</v>
      </c>
      <c r="T1415" s="241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42" t="s">
        <v>304</v>
      </c>
      <c r="AT1415" s="242" t="s">
        <v>253</v>
      </c>
      <c r="AU1415" s="242" t="s">
        <v>93</v>
      </c>
      <c r="AY1415" s="19" t="s">
        <v>251</v>
      </c>
      <c r="BE1415" s="243">
        <f>IF(N1415="základní",J1415,0)</f>
        <v>0</v>
      </c>
      <c r="BF1415" s="243">
        <f>IF(N1415="snížená",J1415,0)</f>
        <v>0</v>
      </c>
      <c r="BG1415" s="243">
        <f>IF(N1415="zákl. přenesená",J1415,0)</f>
        <v>0</v>
      </c>
      <c r="BH1415" s="243">
        <f>IF(N1415="sníž. přenesená",J1415,0)</f>
        <v>0</v>
      </c>
      <c r="BI1415" s="243">
        <f>IF(N1415="nulová",J1415,0)</f>
        <v>0</v>
      </c>
      <c r="BJ1415" s="19" t="s">
        <v>91</v>
      </c>
      <c r="BK1415" s="243">
        <f>ROUND(I1415*H1415,2)</f>
        <v>0</v>
      </c>
      <c r="BL1415" s="19" t="s">
        <v>304</v>
      </c>
      <c r="BM1415" s="242" t="s">
        <v>1447</v>
      </c>
    </row>
    <row r="1416" s="13" customFormat="1">
      <c r="A1416" s="13"/>
      <c r="B1416" s="249"/>
      <c r="C1416" s="250"/>
      <c r="D1416" s="251" t="s">
        <v>260</v>
      </c>
      <c r="E1416" s="252" t="s">
        <v>1</v>
      </c>
      <c r="F1416" s="253" t="s">
        <v>1448</v>
      </c>
      <c r="G1416" s="250"/>
      <c r="H1416" s="254">
        <v>207.09999999999999</v>
      </c>
      <c r="I1416" s="255"/>
      <c r="J1416" s="250"/>
      <c r="K1416" s="250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260</v>
      </c>
      <c r="AU1416" s="260" t="s">
        <v>93</v>
      </c>
      <c r="AV1416" s="13" t="s">
        <v>93</v>
      </c>
      <c r="AW1416" s="13" t="s">
        <v>40</v>
      </c>
      <c r="AX1416" s="13" t="s">
        <v>91</v>
      </c>
      <c r="AY1416" s="260" t="s">
        <v>251</v>
      </c>
    </row>
    <row r="1417" s="2" customFormat="1" ht="49.05" customHeight="1">
      <c r="A1417" s="41"/>
      <c r="B1417" s="42"/>
      <c r="C1417" s="230" t="s">
        <v>1449</v>
      </c>
      <c r="D1417" s="230" t="s">
        <v>253</v>
      </c>
      <c r="E1417" s="231" t="s">
        <v>1450</v>
      </c>
      <c r="F1417" s="232" t="s">
        <v>1451</v>
      </c>
      <c r="G1417" s="233" t="s">
        <v>321</v>
      </c>
      <c r="H1417" s="234">
        <v>0.55000000000000004</v>
      </c>
      <c r="I1417" s="235"/>
      <c r="J1417" s="236">
        <f>ROUND(I1417*H1417,2)</f>
        <v>0</v>
      </c>
      <c r="K1417" s="237"/>
      <c r="L1417" s="47"/>
      <c r="M1417" s="238" t="s">
        <v>1</v>
      </c>
      <c r="N1417" s="239" t="s">
        <v>49</v>
      </c>
      <c r="O1417" s="94"/>
      <c r="P1417" s="240">
        <f>O1417*H1417</f>
        <v>0</v>
      </c>
      <c r="Q1417" s="240">
        <v>0.00125</v>
      </c>
      <c r="R1417" s="240">
        <f>Q1417*H1417</f>
        <v>0.00068750000000000007</v>
      </c>
      <c r="S1417" s="240">
        <v>0</v>
      </c>
      <c r="T1417" s="241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42" t="s">
        <v>304</v>
      </c>
      <c r="AT1417" s="242" t="s">
        <v>253</v>
      </c>
      <c r="AU1417" s="242" t="s">
        <v>93</v>
      </c>
      <c r="AY1417" s="19" t="s">
        <v>251</v>
      </c>
      <c r="BE1417" s="243">
        <f>IF(N1417="základní",J1417,0)</f>
        <v>0</v>
      </c>
      <c r="BF1417" s="243">
        <f>IF(N1417="snížená",J1417,0)</f>
        <v>0</v>
      </c>
      <c r="BG1417" s="243">
        <f>IF(N1417="zákl. přenesená",J1417,0)</f>
        <v>0</v>
      </c>
      <c r="BH1417" s="243">
        <f>IF(N1417="sníž. přenesená",J1417,0)</f>
        <v>0</v>
      </c>
      <c r="BI1417" s="243">
        <f>IF(N1417="nulová",J1417,0)</f>
        <v>0</v>
      </c>
      <c r="BJ1417" s="19" t="s">
        <v>91</v>
      </c>
      <c r="BK1417" s="243">
        <f>ROUND(I1417*H1417,2)</f>
        <v>0</v>
      </c>
      <c r="BL1417" s="19" t="s">
        <v>304</v>
      </c>
      <c r="BM1417" s="242" t="s">
        <v>1452</v>
      </c>
    </row>
    <row r="1418" s="15" customFormat="1">
      <c r="A1418" s="15"/>
      <c r="B1418" s="272"/>
      <c r="C1418" s="273"/>
      <c r="D1418" s="251" t="s">
        <v>260</v>
      </c>
      <c r="E1418" s="274" t="s">
        <v>1</v>
      </c>
      <c r="F1418" s="275" t="s">
        <v>1453</v>
      </c>
      <c r="G1418" s="273"/>
      <c r="H1418" s="274" t="s">
        <v>1</v>
      </c>
      <c r="I1418" s="276"/>
      <c r="J1418" s="273"/>
      <c r="K1418" s="273"/>
      <c r="L1418" s="277"/>
      <c r="M1418" s="278"/>
      <c r="N1418" s="279"/>
      <c r="O1418" s="279"/>
      <c r="P1418" s="279"/>
      <c r="Q1418" s="279"/>
      <c r="R1418" s="279"/>
      <c r="S1418" s="279"/>
      <c r="T1418" s="280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81" t="s">
        <v>260</v>
      </c>
      <c r="AU1418" s="281" t="s">
        <v>93</v>
      </c>
      <c r="AV1418" s="15" t="s">
        <v>91</v>
      </c>
      <c r="AW1418" s="15" t="s">
        <v>40</v>
      </c>
      <c r="AX1418" s="15" t="s">
        <v>84</v>
      </c>
      <c r="AY1418" s="281" t="s">
        <v>251</v>
      </c>
    </row>
    <row r="1419" s="13" customFormat="1">
      <c r="A1419" s="13"/>
      <c r="B1419" s="249"/>
      <c r="C1419" s="250"/>
      <c r="D1419" s="251" t="s">
        <v>260</v>
      </c>
      <c r="E1419" s="252" t="s">
        <v>1</v>
      </c>
      <c r="F1419" s="253" t="s">
        <v>1454</v>
      </c>
      <c r="G1419" s="250"/>
      <c r="H1419" s="254">
        <v>0.55000000000000004</v>
      </c>
      <c r="I1419" s="255"/>
      <c r="J1419" s="250"/>
      <c r="K1419" s="250"/>
      <c r="L1419" s="256"/>
      <c r="M1419" s="257"/>
      <c r="N1419" s="258"/>
      <c r="O1419" s="258"/>
      <c r="P1419" s="258"/>
      <c r="Q1419" s="258"/>
      <c r="R1419" s="258"/>
      <c r="S1419" s="258"/>
      <c r="T1419" s="25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60" t="s">
        <v>260</v>
      </c>
      <c r="AU1419" s="260" t="s">
        <v>93</v>
      </c>
      <c r="AV1419" s="13" t="s">
        <v>93</v>
      </c>
      <c r="AW1419" s="13" t="s">
        <v>40</v>
      </c>
      <c r="AX1419" s="13" t="s">
        <v>91</v>
      </c>
      <c r="AY1419" s="260" t="s">
        <v>251</v>
      </c>
    </row>
    <row r="1420" s="2" customFormat="1" ht="49.05" customHeight="1">
      <c r="A1420" s="41"/>
      <c r="B1420" s="42"/>
      <c r="C1420" s="230" t="s">
        <v>899</v>
      </c>
      <c r="D1420" s="230" t="s">
        <v>253</v>
      </c>
      <c r="E1420" s="231" t="s">
        <v>1455</v>
      </c>
      <c r="F1420" s="232" t="s">
        <v>1456</v>
      </c>
      <c r="G1420" s="233" t="s">
        <v>321</v>
      </c>
      <c r="H1420" s="234">
        <v>3.2000000000000002</v>
      </c>
      <c r="I1420" s="235"/>
      <c r="J1420" s="236">
        <f>ROUND(I1420*H1420,2)</f>
        <v>0</v>
      </c>
      <c r="K1420" s="237"/>
      <c r="L1420" s="47"/>
      <c r="M1420" s="238" t="s">
        <v>1</v>
      </c>
      <c r="N1420" s="239" t="s">
        <v>49</v>
      </c>
      <c r="O1420" s="94"/>
      <c r="P1420" s="240">
        <f>O1420*H1420</f>
        <v>0</v>
      </c>
      <c r="Q1420" s="240">
        <v>0.00182</v>
      </c>
      <c r="R1420" s="240">
        <f>Q1420*H1420</f>
        <v>0.0058240000000000002</v>
      </c>
      <c r="S1420" s="240">
        <v>0</v>
      </c>
      <c r="T1420" s="241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42" t="s">
        <v>304</v>
      </c>
      <c r="AT1420" s="242" t="s">
        <v>253</v>
      </c>
      <c r="AU1420" s="242" t="s">
        <v>93</v>
      </c>
      <c r="AY1420" s="19" t="s">
        <v>251</v>
      </c>
      <c r="BE1420" s="243">
        <f>IF(N1420="základní",J1420,0)</f>
        <v>0</v>
      </c>
      <c r="BF1420" s="243">
        <f>IF(N1420="snížená",J1420,0)</f>
        <v>0</v>
      </c>
      <c r="BG1420" s="243">
        <f>IF(N1420="zákl. přenesená",J1420,0)</f>
        <v>0</v>
      </c>
      <c r="BH1420" s="243">
        <f>IF(N1420="sníž. přenesená",J1420,0)</f>
        <v>0</v>
      </c>
      <c r="BI1420" s="243">
        <f>IF(N1420="nulová",J1420,0)</f>
        <v>0</v>
      </c>
      <c r="BJ1420" s="19" t="s">
        <v>91</v>
      </c>
      <c r="BK1420" s="243">
        <f>ROUND(I1420*H1420,2)</f>
        <v>0</v>
      </c>
      <c r="BL1420" s="19" t="s">
        <v>304</v>
      </c>
      <c r="BM1420" s="242" t="s">
        <v>1457</v>
      </c>
    </row>
    <row r="1421" s="15" customFormat="1">
      <c r="A1421" s="15"/>
      <c r="B1421" s="272"/>
      <c r="C1421" s="273"/>
      <c r="D1421" s="251" t="s">
        <v>260</v>
      </c>
      <c r="E1421" s="274" t="s">
        <v>1</v>
      </c>
      <c r="F1421" s="275" t="s">
        <v>1458</v>
      </c>
      <c r="G1421" s="273"/>
      <c r="H1421" s="274" t="s">
        <v>1</v>
      </c>
      <c r="I1421" s="276"/>
      <c r="J1421" s="273"/>
      <c r="K1421" s="273"/>
      <c r="L1421" s="277"/>
      <c r="M1421" s="278"/>
      <c r="N1421" s="279"/>
      <c r="O1421" s="279"/>
      <c r="P1421" s="279"/>
      <c r="Q1421" s="279"/>
      <c r="R1421" s="279"/>
      <c r="S1421" s="279"/>
      <c r="T1421" s="280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81" t="s">
        <v>260</v>
      </c>
      <c r="AU1421" s="281" t="s">
        <v>93</v>
      </c>
      <c r="AV1421" s="15" t="s">
        <v>91</v>
      </c>
      <c r="AW1421" s="15" t="s">
        <v>40</v>
      </c>
      <c r="AX1421" s="15" t="s">
        <v>84</v>
      </c>
      <c r="AY1421" s="281" t="s">
        <v>251</v>
      </c>
    </row>
    <row r="1422" s="13" customFormat="1">
      <c r="A1422" s="13"/>
      <c r="B1422" s="249"/>
      <c r="C1422" s="250"/>
      <c r="D1422" s="251" t="s">
        <v>260</v>
      </c>
      <c r="E1422" s="252" t="s">
        <v>1</v>
      </c>
      <c r="F1422" s="253" t="s">
        <v>1459</v>
      </c>
      <c r="G1422" s="250"/>
      <c r="H1422" s="254">
        <v>3.2000000000000002</v>
      </c>
      <c r="I1422" s="255"/>
      <c r="J1422" s="250"/>
      <c r="K1422" s="250"/>
      <c r="L1422" s="256"/>
      <c r="M1422" s="257"/>
      <c r="N1422" s="258"/>
      <c r="O1422" s="258"/>
      <c r="P1422" s="258"/>
      <c r="Q1422" s="258"/>
      <c r="R1422" s="258"/>
      <c r="S1422" s="258"/>
      <c r="T1422" s="25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0" t="s">
        <v>260</v>
      </c>
      <c r="AU1422" s="260" t="s">
        <v>93</v>
      </c>
      <c r="AV1422" s="13" t="s">
        <v>93</v>
      </c>
      <c r="AW1422" s="13" t="s">
        <v>40</v>
      </c>
      <c r="AX1422" s="13" t="s">
        <v>91</v>
      </c>
      <c r="AY1422" s="260" t="s">
        <v>251</v>
      </c>
    </row>
    <row r="1423" s="2" customFormat="1" ht="49.05" customHeight="1">
      <c r="A1423" s="41"/>
      <c r="B1423" s="42"/>
      <c r="C1423" s="230" t="s">
        <v>1460</v>
      </c>
      <c r="D1423" s="230" t="s">
        <v>253</v>
      </c>
      <c r="E1423" s="231" t="s">
        <v>1461</v>
      </c>
      <c r="F1423" s="232" t="s">
        <v>1462</v>
      </c>
      <c r="G1423" s="233" t="s">
        <v>321</v>
      </c>
      <c r="H1423" s="234">
        <v>21.699999999999999</v>
      </c>
      <c r="I1423" s="235"/>
      <c r="J1423" s="236">
        <f>ROUND(I1423*H1423,2)</f>
        <v>0</v>
      </c>
      <c r="K1423" s="237"/>
      <c r="L1423" s="47"/>
      <c r="M1423" s="238" t="s">
        <v>1</v>
      </c>
      <c r="N1423" s="239" t="s">
        <v>49</v>
      </c>
      <c r="O1423" s="94"/>
      <c r="P1423" s="240">
        <f>O1423*H1423</f>
        <v>0</v>
      </c>
      <c r="Q1423" s="240">
        <v>0.00089999999999999998</v>
      </c>
      <c r="R1423" s="240">
        <f>Q1423*H1423</f>
        <v>0.019529999999999999</v>
      </c>
      <c r="S1423" s="240">
        <v>0</v>
      </c>
      <c r="T1423" s="241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42" t="s">
        <v>304</v>
      </c>
      <c r="AT1423" s="242" t="s">
        <v>253</v>
      </c>
      <c r="AU1423" s="242" t="s">
        <v>93</v>
      </c>
      <c r="AY1423" s="19" t="s">
        <v>251</v>
      </c>
      <c r="BE1423" s="243">
        <f>IF(N1423="základní",J1423,0)</f>
        <v>0</v>
      </c>
      <c r="BF1423" s="243">
        <f>IF(N1423="snížená",J1423,0)</f>
        <v>0</v>
      </c>
      <c r="BG1423" s="243">
        <f>IF(N1423="zákl. přenesená",J1423,0)</f>
        <v>0</v>
      </c>
      <c r="BH1423" s="243">
        <f>IF(N1423="sníž. přenesená",J1423,0)</f>
        <v>0</v>
      </c>
      <c r="BI1423" s="243">
        <f>IF(N1423="nulová",J1423,0)</f>
        <v>0</v>
      </c>
      <c r="BJ1423" s="19" t="s">
        <v>91</v>
      </c>
      <c r="BK1423" s="243">
        <f>ROUND(I1423*H1423,2)</f>
        <v>0</v>
      </c>
      <c r="BL1423" s="19" t="s">
        <v>304</v>
      </c>
      <c r="BM1423" s="242" t="s">
        <v>1463</v>
      </c>
    </row>
    <row r="1424" s="15" customFormat="1">
      <c r="A1424" s="15"/>
      <c r="B1424" s="272"/>
      <c r="C1424" s="273"/>
      <c r="D1424" s="251" t="s">
        <v>260</v>
      </c>
      <c r="E1424" s="274" t="s">
        <v>1</v>
      </c>
      <c r="F1424" s="275" t="s">
        <v>1464</v>
      </c>
      <c r="G1424" s="273"/>
      <c r="H1424" s="274" t="s">
        <v>1</v>
      </c>
      <c r="I1424" s="276"/>
      <c r="J1424" s="273"/>
      <c r="K1424" s="273"/>
      <c r="L1424" s="277"/>
      <c r="M1424" s="278"/>
      <c r="N1424" s="279"/>
      <c r="O1424" s="279"/>
      <c r="P1424" s="279"/>
      <c r="Q1424" s="279"/>
      <c r="R1424" s="279"/>
      <c r="S1424" s="279"/>
      <c r="T1424" s="280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T1424" s="281" t="s">
        <v>260</v>
      </c>
      <c r="AU1424" s="281" t="s">
        <v>93</v>
      </c>
      <c r="AV1424" s="15" t="s">
        <v>91</v>
      </c>
      <c r="AW1424" s="15" t="s">
        <v>40</v>
      </c>
      <c r="AX1424" s="15" t="s">
        <v>84</v>
      </c>
      <c r="AY1424" s="281" t="s">
        <v>251</v>
      </c>
    </row>
    <row r="1425" s="13" customFormat="1">
      <c r="A1425" s="13"/>
      <c r="B1425" s="249"/>
      <c r="C1425" s="250"/>
      <c r="D1425" s="251" t="s">
        <v>260</v>
      </c>
      <c r="E1425" s="252" t="s">
        <v>1</v>
      </c>
      <c r="F1425" s="253" t="s">
        <v>1465</v>
      </c>
      <c r="G1425" s="250"/>
      <c r="H1425" s="254">
        <v>21.699999999999999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260</v>
      </c>
      <c r="AU1425" s="260" t="s">
        <v>93</v>
      </c>
      <c r="AV1425" s="13" t="s">
        <v>93</v>
      </c>
      <c r="AW1425" s="13" t="s">
        <v>40</v>
      </c>
      <c r="AX1425" s="13" t="s">
        <v>91</v>
      </c>
      <c r="AY1425" s="260" t="s">
        <v>251</v>
      </c>
    </row>
    <row r="1426" s="2" customFormat="1" ht="49.05" customHeight="1">
      <c r="A1426" s="41"/>
      <c r="B1426" s="42"/>
      <c r="C1426" s="230" t="s">
        <v>1466</v>
      </c>
      <c r="D1426" s="230" t="s">
        <v>253</v>
      </c>
      <c r="E1426" s="231" t="s">
        <v>1467</v>
      </c>
      <c r="F1426" s="232" t="s">
        <v>1468</v>
      </c>
      <c r="G1426" s="233" t="s">
        <v>321</v>
      </c>
      <c r="H1426" s="234">
        <v>21.100000000000001</v>
      </c>
      <c r="I1426" s="235"/>
      <c r="J1426" s="236">
        <f>ROUND(I1426*H1426,2)</f>
        <v>0</v>
      </c>
      <c r="K1426" s="237"/>
      <c r="L1426" s="47"/>
      <c r="M1426" s="238" t="s">
        <v>1</v>
      </c>
      <c r="N1426" s="239" t="s">
        <v>49</v>
      </c>
      <c r="O1426" s="94"/>
      <c r="P1426" s="240">
        <f>O1426*H1426</f>
        <v>0</v>
      </c>
      <c r="Q1426" s="240">
        <v>0.00096000000000000002</v>
      </c>
      <c r="R1426" s="240">
        <f>Q1426*H1426</f>
        <v>0.020256000000000003</v>
      </c>
      <c r="S1426" s="240">
        <v>0</v>
      </c>
      <c r="T1426" s="241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42" t="s">
        <v>304</v>
      </c>
      <c r="AT1426" s="242" t="s">
        <v>253</v>
      </c>
      <c r="AU1426" s="242" t="s">
        <v>93</v>
      </c>
      <c r="AY1426" s="19" t="s">
        <v>251</v>
      </c>
      <c r="BE1426" s="243">
        <f>IF(N1426="základní",J1426,0)</f>
        <v>0</v>
      </c>
      <c r="BF1426" s="243">
        <f>IF(N1426="snížená",J1426,0)</f>
        <v>0</v>
      </c>
      <c r="BG1426" s="243">
        <f>IF(N1426="zákl. přenesená",J1426,0)</f>
        <v>0</v>
      </c>
      <c r="BH1426" s="243">
        <f>IF(N1426="sníž. přenesená",J1426,0)</f>
        <v>0</v>
      </c>
      <c r="BI1426" s="243">
        <f>IF(N1426="nulová",J1426,0)</f>
        <v>0</v>
      </c>
      <c r="BJ1426" s="19" t="s">
        <v>91</v>
      </c>
      <c r="BK1426" s="243">
        <f>ROUND(I1426*H1426,2)</f>
        <v>0</v>
      </c>
      <c r="BL1426" s="19" t="s">
        <v>304</v>
      </c>
      <c r="BM1426" s="242" t="s">
        <v>1469</v>
      </c>
    </row>
    <row r="1427" s="15" customFormat="1">
      <c r="A1427" s="15"/>
      <c r="B1427" s="272"/>
      <c r="C1427" s="273"/>
      <c r="D1427" s="251" t="s">
        <v>260</v>
      </c>
      <c r="E1427" s="274" t="s">
        <v>1</v>
      </c>
      <c r="F1427" s="275" t="s">
        <v>1464</v>
      </c>
      <c r="G1427" s="273"/>
      <c r="H1427" s="274" t="s">
        <v>1</v>
      </c>
      <c r="I1427" s="276"/>
      <c r="J1427" s="273"/>
      <c r="K1427" s="273"/>
      <c r="L1427" s="277"/>
      <c r="M1427" s="278"/>
      <c r="N1427" s="279"/>
      <c r="O1427" s="279"/>
      <c r="P1427" s="279"/>
      <c r="Q1427" s="279"/>
      <c r="R1427" s="279"/>
      <c r="S1427" s="279"/>
      <c r="T1427" s="280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81" t="s">
        <v>260</v>
      </c>
      <c r="AU1427" s="281" t="s">
        <v>93</v>
      </c>
      <c r="AV1427" s="15" t="s">
        <v>91</v>
      </c>
      <c r="AW1427" s="15" t="s">
        <v>40</v>
      </c>
      <c r="AX1427" s="15" t="s">
        <v>84</v>
      </c>
      <c r="AY1427" s="281" t="s">
        <v>251</v>
      </c>
    </row>
    <row r="1428" s="13" customFormat="1">
      <c r="A1428" s="13"/>
      <c r="B1428" s="249"/>
      <c r="C1428" s="250"/>
      <c r="D1428" s="251" t="s">
        <v>260</v>
      </c>
      <c r="E1428" s="252" t="s">
        <v>1</v>
      </c>
      <c r="F1428" s="253" t="s">
        <v>1470</v>
      </c>
      <c r="G1428" s="250"/>
      <c r="H1428" s="254">
        <v>21.100000000000001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260</v>
      </c>
      <c r="AU1428" s="260" t="s">
        <v>93</v>
      </c>
      <c r="AV1428" s="13" t="s">
        <v>93</v>
      </c>
      <c r="AW1428" s="13" t="s">
        <v>40</v>
      </c>
      <c r="AX1428" s="13" t="s">
        <v>91</v>
      </c>
      <c r="AY1428" s="260" t="s">
        <v>251</v>
      </c>
    </row>
    <row r="1429" s="2" customFormat="1" ht="49.05" customHeight="1">
      <c r="A1429" s="41"/>
      <c r="B1429" s="42"/>
      <c r="C1429" s="230" t="s">
        <v>1471</v>
      </c>
      <c r="D1429" s="230" t="s">
        <v>253</v>
      </c>
      <c r="E1429" s="231" t="s">
        <v>1472</v>
      </c>
      <c r="F1429" s="232" t="s">
        <v>1473</v>
      </c>
      <c r="G1429" s="233" t="s">
        <v>321</v>
      </c>
      <c r="H1429" s="234">
        <v>27.800000000000001</v>
      </c>
      <c r="I1429" s="235"/>
      <c r="J1429" s="236">
        <f>ROUND(I1429*H1429,2)</f>
        <v>0</v>
      </c>
      <c r="K1429" s="237"/>
      <c r="L1429" s="47"/>
      <c r="M1429" s="238" t="s">
        <v>1</v>
      </c>
      <c r="N1429" s="239" t="s">
        <v>49</v>
      </c>
      <c r="O1429" s="94"/>
      <c r="P1429" s="240">
        <f>O1429*H1429</f>
        <v>0</v>
      </c>
      <c r="Q1429" s="240">
        <v>0.00093000000000000005</v>
      </c>
      <c r="R1429" s="240">
        <f>Q1429*H1429</f>
        <v>0.025854000000000002</v>
      </c>
      <c r="S1429" s="240">
        <v>0</v>
      </c>
      <c r="T1429" s="241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42" t="s">
        <v>304</v>
      </c>
      <c r="AT1429" s="242" t="s">
        <v>253</v>
      </c>
      <c r="AU1429" s="242" t="s">
        <v>93</v>
      </c>
      <c r="AY1429" s="19" t="s">
        <v>251</v>
      </c>
      <c r="BE1429" s="243">
        <f>IF(N1429="základní",J1429,0)</f>
        <v>0</v>
      </c>
      <c r="BF1429" s="243">
        <f>IF(N1429="snížená",J1429,0)</f>
        <v>0</v>
      </c>
      <c r="BG1429" s="243">
        <f>IF(N1429="zákl. přenesená",J1429,0)</f>
        <v>0</v>
      </c>
      <c r="BH1429" s="243">
        <f>IF(N1429="sníž. přenesená",J1429,0)</f>
        <v>0</v>
      </c>
      <c r="BI1429" s="243">
        <f>IF(N1429="nulová",J1429,0)</f>
        <v>0</v>
      </c>
      <c r="BJ1429" s="19" t="s">
        <v>91</v>
      </c>
      <c r="BK1429" s="243">
        <f>ROUND(I1429*H1429,2)</f>
        <v>0</v>
      </c>
      <c r="BL1429" s="19" t="s">
        <v>304</v>
      </c>
      <c r="BM1429" s="242" t="s">
        <v>1474</v>
      </c>
    </row>
    <row r="1430" s="15" customFormat="1">
      <c r="A1430" s="15"/>
      <c r="B1430" s="272"/>
      <c r="C1430" s="273"/>
      <c r="D1430" s="251" t="s">
        <v>260</v>
      </c>
      <c r="E1430" s="274" t="s">
        <v>1</v>
      </c>
      <c r="F1430" s="275" t="s">
        <v>1464</v>
      </c>
      <c r="G1430" s="273"/>
      <c r="H1430" s="274" t="s">
        <v>1</v>
      </c>
      <c r="I1430" s="276"/>
      <c r="J1430" s="273"/>
      <c r="K1430" s="273"/>
      <c r="L1430" s="277"/>
      <c r="M1430" s="278"/>
      <c r="N1430" s="279"/>
      <c r="O1430" s="279"/>
      <c r="P1430" s="279"/>
      <c r="Q1430" s="279"/>
      <c r="R1430" s="279"/>
      <c r="S1430" s="279"/>
      <c r="T1430" s="280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81" t="s">
        <v>260</v>
      </c>
      <c r="AU1430" s="281" t="s">
        <v>93</v>
      </c>
      <c r="AV1430" s="15" t="s">
        <v>91</v>
      </c>
      <c r="AW1430" s="15" t="s">
        <v>40</v>
      </c>
      <c r="AX1430" s="15" t="s">
        <v>84</v>
      </c>
      <c r="AY1430" s="281" t="s">
        <v>251</v>
      </c>
    </row>
    <row r="1431" s="13" customFormat="1">
      <c r="A1431" s="13"/>
      <c r="B1431" s="249"/>
      <c r="C1431" s="250"/>
      <c r="D1431" s="251" t="s">
        <v>260</v>
      </c>
      <c r="E1431" s="252" t="s">
        <v>1</v>
      </c>
      <c r="F1431" s="253" t="s">
        <v>1475</v>
      </c>
      <c r="G1431" s="250"/>
      <c r="H1431" s="254">
        <v>27.800000000000001</v>
      </c>
      <c r="I1431" s="255"/>
      <c r="J1431" s="250"/>
      <c r="K1431" s="250"/>
      <c r="L1431" s="256"/>
      <c r="M1431" s="257"/>
      <c r="N1431" s="258"/>
      <c r="O1431" s="258"/>
      <c r="P1431" s="258"/>
      <c r="Q1431" s="258"/>
      <c r="R1431" s="258"/>
      <c r="S1431" s="258"/>
      <c r="T1431" s="25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60" t="s">
        <v>260</v>
      </c>
      <c r="AU1431" s="260" t="s">
        <v>93</v>
      </c>
      <c r="AV1431" s="13" t="s">
        <v>93</v>
      </c>
      <c r="AW1431" s="13" t="s">
        <v>40</v>
      </c>
      <c r="AX1431" s="13" t="s">
        <v>91</v>
      </c>
      <c r="AY1431" s="260" t="s">
        <v>251</v>
      </c>
    </row>
    <row r="1432" s="2" customFormat="1" ht="49.05" customHeight="1">
      <c r="A1432" s="41"/>
      <c r="B1432" s="42"/>
      <c r="C1432" s="230" t="s">
        <v>908</v>
      </c>
      <c r="D1432" s="230" t="s">
        <v>253</v>
      </c>
      <c r="E1432" s="231" t="s">
        <v>1476</v>
      </c>
      <c r="F1432" s="232" t="s">
        <v>1477</v>
      </c>
      <c r="G1432" s="233" t="s">
        <v>321</v>
      </c>
      <c r="H1432" s="234">
        <v>3.7999999999999998</v>
      </c>
      <c r="I1432" s="235"/>
      <c r="J1432" s="236">
        <f>ROUND(I1432*H1432,2)</f>
        <v>0</v>
      </c>
      <c r="K1432" s="237"/>
      <c r="L1432" s="47"/>
      <c r="M1432" s="238" t="s">
        <v>1</v>
      </c>
      <c r="N1432" s="239" t="s">
        <v>49</v>
      </c>
      <c r="O1432" s="94"/>
      <c r="P1432" s="240">
        <f>O1432*H1432</f>
        <v>0</v>
      </c>
      <c r="Q1432" s="240">
        <v>0.0020400000000000001</v>
      </c>
      <c r="R1432" s="240">
        <f>Q1432*H1432</f>
        <v>0.0077520000000000002</v>
      </c>
      <c r="S1432" s="240">
        <v>0</v>
      </c>
      <c r="T1432" s="241">
        <f>S1432*H1432</f>
        <v>0</v>
      </c>
      <c r="U1432" s="41"/>
      <c r="V1432" s="41"/>
      <c r="W1432" s="41"/>
      <c r="X1432" s="41"/>
      <c r="Y1432" s="41"/>
      <c r="Z1432" s="41"/>
      <c r="AA1432" s="41"/>
      <c r="AB1432" s="41"/>
      <c r="AC1432" s="41"/>
      <c r="AD1432" s="41"/>
      <c r="AE1432" s="41"/>
      <c r="AR1432" s="242" t="s">
        <v>304</v>
      </c>
      <c r="AT1432" s="242" t="s">
        <v>253</v>
      </c>
      <c r="AU1432" s="242" t="s">
        <v>93</v>
      </c>
      <c r="AY1432" s="19" t="s">
        <v>251</v>
      </c>
      <c r="BE1432" s="243">
        <f>IF(N1432="základní",J1432,0)</f>
        <v>0</v>
      </c>
      <c r="BF1432" s="243">
        <f>IF(N1432="snížená",J1432,0)</f>
        <v>0</v>
      </c>
      <c r="BG1432" s="243">
        <f>IF(N1432="zákl. přenesená",J1432,0)</f>
        <v>0</v>
      </c>
      <c r="BH1432" s="243">
        <f>IF(N1432="sníž. přenesená",J1432,0)</f>
        <v>0</v>
      </c>
      <c r="BI1432" s="243">
        <f>IF(N1432="nulová",J1432,0)</f>
        <v>0</v>
      </c>
      <c r="BJ1432" s="19" t="s">
        <v>91</v>
      </c>
      <c r="BK1432" s="243">
        <f>ROUND(I1432*H1432,2)</f>
        <v>0</v>
      </c>
      <c r="BL1432" s="19" t="s">
        <v>304</v>
      </c>
      <c r="BM1432" s="242" t="s">
        <v>1478</v>
      </c>
    </row>
    <row r="1433" s="15" customFormat="1">
      <c r="A1433" s="15"/>
      <c r="B1433" s="272"/>
      <c r="C1433" s="273"/>
      <c r="D1433" s="251" t="s">
        <v>260</v>
      </c>
      <c r="E1433" s="274" t="s">
        <v>1</v>
      </c>
      <c r="F1433" s="275" t="s">
        <v>1479</v>
      </c>
      <c r="G1433" s="273"/>
      <c r="H1433" s="274" t="s">
        <v>1</v>
      </c>
      <c r="I1433" s="276"/>
      <c r="J1433" s="273"/>
      <c r="K1433" s="273"/>
      <c r="L1433" s="277"/>
      <c r="M1433" s="278"/>
      <c r="N1433" s="279"/>
      <c r="O1433" s="279"/>
      <c r="P1433" s="279"/>
      <c r="Q1433" s="279"/>
      <c r="R1433" s="279"/>
      <c r="S1433" s="279"/>
      <c r="T1433" s="280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81" t="s">
        <v>260</v>
      </c>
      <c r="AU1433" s="281" t="s">
        <v>93</v>
      </c>
      <c r="AV1433" s="15" t="s">
        <v>91</v>
      </c>
      <c r="AW1433" s="15" t="s">
        <v>40</v>
      </c>
      <c r="AX1433" s="15" t="s">
        <v>84</v>
      </c>
      <c r="AY1433" s="281" t="s">
        <v>251</v>
      </c>
    </row>
    <row r="1434" s="13" customFormat="1">
      <c r="A1434" s="13"/>
      <c r="B1434" s="249"/>
      <c r="C1434" s="250"/>
      <c r="D1434" s="251" t="s">
        <v>260</v>
      </c>
      <c r="E1434" s="252" t="s">
        <v>1</v>
      </c>
      <c r="F1434" s="253" t="s">
        <v>1480</v>
      </c>
      <c r="G1434" s="250"/>
      <c r="H1434" s="254">
        <v>3.7999999999999998</v>
      </c>
      <c r="I1434" s="255"/>
      <c r="J1434" s="250"/>
      <c r="K1434" s="250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260</v>
      </c>
      <c r="AU1434" s="260" t="s">
        <v>93</v>
      </c>
      <c r="AV1434" s="13" t="s">
        <v>93</v>
      </c>
      <c r="AW1434" s="13" t="s">
        <v>40</v>
      </c>
      <c r="AX1434" s="13" t="s">
        <v>91</v>
      </c>
      <c r="AY1434" s="260" t="s">
        <v>251</v>
      </c>
    </row>
    <row r="1435" s="2" customFormat="1" ht="49.05" customHeight="1">
      <c r="A1435" s="41"/>
      <c r="B1435" s="42"/>
      <c r="C1435" s="230" t="s">
        <v>1481</v>
      </c>
      <c r="D1435" s="230" t="s">
        <v>253</v>
      </c>
      <c r="E1435" s="231" t="s">
        <v>1482</v>
      </c>
      <c r="F1435" s="232" t="s">
        <v>1483</v>
      </c>
      <c r="G1435" s="233" t="s">
        <v>321</v>
      </c>
      <c r="H1435" s="234">
        <v>3.2000000000000002</v>
      </c>
      <c r="I1435" s="235"/>
      <c r="J1435" s="236">
        <f>ROUND(I1435*H1435,2)</f>
        <v>0</v>
      </c>
      <c r="K1435" s="237"/>
      <c r="L1435" s="47"/>
      <c r="M1435" s="238" t="s">
        <v>1</v>
      </c>
      <c r="N1435" s="239" t="s">
        <v>49</v>
      </c>
      <c r="O1435" s="94"/>
      <c r="P1435" s="240">
        <f>O1435*H1435</f>
        <v>0</v>
      </c>
      <c r="Q1435" s="240">
        <v>0.0011999999999999999</v>
      </c>
      <c r="R1435" s="240">
        <f>Q1435*H1435</f>
        <v>0.0038399999999999997</v>
      </c>
      <c r="S1435" s="240">
        <v>0</v>
      </c>
      <c r="T1435" s="241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42" t="s">
        <v>304</v>
      </c>
      <c r="AT1435" s="242" t="s">
        <v>253</v>
      </c>
      <c r="AU1435" s="242" t="s">
        <v>93</v>
      </c>
      <c r="AY1435" s="19" t="s">
        <v>251</v>
      </c>
      <c r="BE1435" s="243">
        <f>IF(N1435="základní",J1435,0)</f>
        <v>0</v>
      </c>
      <c r="BF1435" s="243">
        <f>IF(N1435="snížená",J1435,0)</f>
        <v>0</v>
      </c>
      <c r="BG1435" s="243">
        <f>IF(N1435="zákl. přenesená",J1435,0)</f>
        <v>0</v>
      </c>
      <c r="BH1435" s="243">
        <f>IF(N1435="sníž. přenesená",J1435,0)</f>
        <v>0</v>
      </c>
      <c r="BI1435" s="243">
        <f>IF(N1435="nulová",J1435,0)</f>
        <v>0</v>
      </c>
      <c r="BJ1435" s="19" t="s">
        <v>91</v>
      </c>
      <c r="BK1435" s="243">
        <f>ROUND(I1435*H1435,2)</f>
        <v>0</v>
      </c>
      <c r="BL1435" s="19" t="s">
        <v>304</v>
      </c>
      <c r="BM1435" s="242" t="s">
        <v>1484</v>
      </c>
    </row>
    <row r="1436" s="15" customFormat="1">
      <c r="A1436" s="15"/>
      <c r="B1436" s="272"/>
      <c r="C1436" s="273"/>
      <c r="D1436" s="251" t="s">
        <v>260</v>
      </c>
      <c r="E1436" s="274" t="s">
        <v>1</v>
      </c>
      <c r="F1436" s="275" t="s">
        <v>1485</v>
      </c>
      <c r="G1436" s="273"/>
      <c r="H1436" s="274" t="s">
        <v>1</v>
      </c>
      <c r="I1436" s="276"/>
      <c r="J1436" s="273"/>
      <c r="K1436" s="273"/>
      <c r="L1436" s="277"/>
      <c r="M1436" s="278"/>
      <c r="N1436" s="279"/>
      <c r="O1436" s="279"/>
      <c r="P1436" s="279"/>
      <c r="Q1436" s="279"/>
      <c r="R1436" s="279"/>
      <c r="S1436" s="279"/>
      <c r="T1436" s="280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1" t="s">
        <v>260</v>
      </c>
      <c r="AU1436" s="281" t="s">
        <v>93</v>
      </c>
      <c r="AV1436" s="15" t="s">
        <v>91</v>
      </c>
      <c r="AW1436" s="15" t="s">
        <v>40</v>
      </c>
      <c r="AX1436" s="15" t="s">
        <v>84</v>
      </c>
      <c r="AY1436" s="281" t="s">
        <v>251</v>
      </c>
    </row>
    <row r="1437" s="13" customFormat="1">
      <c r="A1437" s="13"/>
      <c r="B1437" s="249"/>
      <c r="C1437" s="250"/>
      <c r="D1437" s="251" t="s">
        <v>260</v>
      </c>
      <c r="E1437" s="252" t="s">
        <v>1</v>
      </c>
      <c r="F1437" s="253" t="s">
        <v>1486</v>
      </c>
      <c r="G1437" s="250"/>
      <c r="H1437" s="254">
        <v>3.2000000000000002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260</v>
      </c>
      <c r="AU1437" s="260" t="s">
        <v>93</v>
      </c>
      <c r="AV1437" s="13" t="s">
        <v>93</v>
      </c>
      <c r="AW1437" s="13" t="s">
        <v>40</v>
      </c>
      <c r="AX1437" s="13" t="s">
        <v>91</v>
      </c>
      <c r="AY1437" s="260" t="s">
        <v>251</v>
      </c>
    </row>
    <row r="1438" s="2" customFormat="1" ht="49.05" customHeight="1">
      <c r="A1438" s="41"/>
      <c r="B1438" s="42"/>
      <c r="C1438" s="230" t="s">
        <v>912</v>
      </c>
      <c r="D1438" s="230" t="s">
        <v>253</v>
      </c>
      <c r="E1438" s="231" t="s">
        <v>1487</v>
      </c>
      <c r="F1438" s="232" t="s">
        <v>1488</v>
      </c>
      <c r="G1438" s="233" t="s">
        <v>321</v>
      </c>
      <c r="H1438" s="234">
        <v>327.69999999999999</v>
      </c>
      <c r="I1438" s="235"/>
      <c r="J1438" s="236">
        <f>ROUND(I1438*H1438,2)</f>
        <v>0</v>
      </c>
      <c r="K1438" s="237"/>
      <c r="L1438" s="47"/>
      <c r="M1438" s="238" t="s">
        <v>1</v>
      </c>
      <c r="N1438" s="239" t="s">
        <v>49</v>
      </c>
      <c r="O1438" s="94"/>
      <c r="P1438" s="240">
        <f>O1438*H1438</f>
        <v>0</v>
      </c>
      <c r="Q1438" s="240">
        <v>0.00089999999999999998</v>
      </c>
      <c r="R1438" s="240">
        <f>Q1438*H1438</f>
        <v>0.29492999999999997</v>
      </c>
      <c r="S1438" s="240">
        <v>0</v>
      </c>
      <c r="T1438" s="241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42" t="s">
        <v>304</v>
      </c>
      <c r="AT1438" s="242" t="s">
        <v>253</v>
      </c>
      <c r="AU1438" s="242" t="s">
        <v>93</v>
      </c>
      <c r="AY1438" s="19" t="s">
        <v>251</v>
      </c>
      <c r="BE1438" s="243">
        <f>IF(N1438="základní",J1438,0)</f>
        <v>0</v>
      </c>
      <c r="BF1438" s="243">
        <f>IF(N1438="snížená",J1438,0)</f>
        <v>0</v>
      </c>
      <c r="BG1438" s="243">
        <f>IF(N1438="zákl. přenesená",J1438,0)</f>
        <v>0</v>
      </c>
      <c r="BH1438" s="243">
        <f>IF(N1438="sníž. přenesená",J1438,0)</f>
        <v>0</v>
      </c>
      <c r="BI1438" s="243">
        <f>IF(N1438="nulová",J1438,0)</f>
        <v>0</v>
      </c>
      <c r="BJ1438" s="19" t="s">
        <v>91</v>
      </c>
      <c r="BK1438" s="243">
        <f>ROUND(I1438*H1438,2)</f>
        <v>0</v>
      </c>
      <c r="BL1438" s="19" t="s">
        <v>304</v>
      </c>
      <c r="BM1438" s="242" t="s">
        <v>1489</v>
      </c>
    </row>
    <row r="1439" s="15" customFormat="1">
      <c r="A1439" s="15"/>
      <c r="B1439" s="272"/>
      <c r="C1439" s="273"/>
      <c r="D1439" s="251" t="s">
        <v>260</v>
      </c>
      <c r="E1439" s="274" t="s">
        <v>1</v>
      </c>
      <c r="F1439" s="275" t="s">
        <v>1490</v>
      </c>
      <c r="G1439" s="273"/>
      <c r="H1439" s="274" t="s">
        <v>1</v>
      </c>
      <c r="I1439" s="276"/>
      <c r="J1439" s="273"/>
      <c r="K1439" s="273"/>
      <c r="L1439" s="277"/>
      <c r="M1439" s="278"/>
      <c r="N1439" s="279"/>
      <c r="O1439" s="279"/>
      <c r="P1439" s="279"/>
      <c r="Q1439" s="279"/>
      <c r="R1439" s="279"/>
      <c r="S1439" s="279"/>
      <c r="T1439" s="280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81" t="s">
        <v>260</v>
      </c>
      <c r="AU1439" s="281" t="s">
        <v>93</v>
      </c>
      <c r="AV1439" s="15" t="s">
        <v>91</v>
      </c>
      <c r="AW1439" s="15" t="s">
        <v>40</v>
      </c>
      <c r="AX1439" s="15" t="s">
        <v>84</v>
      </c>
      <c r="AY1439" s="281" t="s">
        <v>251</v>
      </c>
    </row>
    <row r="1440" s="13" customFormat="1">
      <c r="A1440" s="13"/>
      <c r="B1440" s="249"/>
      <c r="C1440" s="250"/>
      <c r="D1440" s="251" t="s">
        <v>260</v>
      </c>
      <c r="E1440" s="252" t="s">
        <v>1</v>
      </c>
      <c r="F1440" s="253" t="s">
        <v>1491</v>
      </c>
      <c r="G1440" s="250"/>
      <c r="H1440" s="254">
        <v>76.799999999999997</v>
      </c>
      <c r="I1440" s="255"/>
      <c r="J1440" s="250"/>
      <c r="K1440" s="250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260</v>
      </c>
      <c r="AU1440" s="260" t="s">
        <v>93</v>
      </c>
      <c r="AV1440" s="13" t="s">
        <v>93</v>
      </c>
      <c r="AW1440" s="13" t="s">
        <v>40</v>
      </c>
      <c r="AX1440" s="13" t="s">
        <v>84</v>
      </c>
      <c r="AY1440" s="260" t="s">
        <v>251</v>
      </c>
    </row>
    <row r="1441" s="13" customFormat="1">
      <c r="A1441" s="13"/>
      <c r="B1441" s="249"/>
      <c r="C1441" s="250"/>
      <c r="D1441" s="251" t="s">
        <v>260</v>
      </c>
      <c r="E1441" s="252" t="s">
        <v>1</v>
      </c>
      <c r="F1441" s="253" t="s">
        <v>1492</v>
      </c>
      <c r="G1441" s="250"/>
      <c r="H1441" s="254">
        <v>76.799999999999997</v>
      </c>
      <c r="I1441" s="255"/>
      <c r="J1441" s="250"/>
      <c r="K1441" s="250"/>
      <c r="L1441" s="256"/>
      <c r="M1441" s="257"/>
      <c r="N1441" s="258"/>
      <c r="O1441" s="258"/>
      <c r="P1441" s="258"/>
      <c r="Q1441" s="258"/>
      <c r="R1441" s="258"/>
      <c r="S1441" s="258"/>
      <c r="T1441" s="259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0" t="s">
        <v>260</v>
      </c>
      <c r="AU1441" s="260" t="s">
        <v>93</v>
      </c>
      <c r="AV1441" s="13" t="s">
        <v>93</v>
      </c>
      <c r="AW1441" s="13" t="s">
        <v>40</v>
      </c>
      <c r="AX1441" s="13" t="s">
        <v>84</v>
      </c>
      <c r="AY1441" s="260" t="s">
        <v>251</v>
      </c>
    </row>
    <row r="1442" s="13" customFormat="1">
      <c r="A1442" s="13"/>
      <c r="B1442" s="249"/>
      <c r="C1442" s="250"/>
      <c r="D1442" s="251" t="s">
        <v>260</v>
      </c>
      <c r="E1442" s="252" t="s">
        <v>1</v>
      </c>
      <c r="F1442" s="253" t="s">
        <v>1493</v>
      </c>
      <c r="G1442" s="250"/>
      <c r="H1442" s="254">
        <v>87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260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251</v>
      </c>
    </row>
    <row r="1443" s="13" customFormat="1">
      <c r="A1443" s="13"/>
      <c r="B1443" s="249"/>
      <c r="C1443" s="250"/>
      <c r="D1443" s="251" t="s">
        <v>260</v>
      </c>
      <c r="E1443" s="252" t="s">
        <v>1</v>
      </c>
      <c r="F1443" s="253" t="s">
        <v>1494</v>
      </c>
      <c r="G1443" s="250"/>
      <c r="H1443" s="254">
        <v>87.099999999999994</v>
      </c>
      <c r="I1443" s="255"/>
      <c r="J1443" s="250"/>
      <c r="K1443" s="250"/>
      <c r="L1443" s="256"/>
      <c r="M1443" s="257"/>
      <c r="N1443" s="258"/>
      <c r="O1443" s="258"/>
      <c r="P1443" s="258"/>
      <c r="Q1443" s="258"/>
      <c r="R1443" s="258"/>
      <c r="S1443" s="258"/>
      <c r="T1443" s="259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0" t="s">
        <v>260</v>
      </c>
      <c r="AU1443" s="260" t="s">
        <v>93</v>
      </c>
      <c r="AV1443" s="13" t="s">
        <v>93</v>
      </c>
      <c r="AW1443" s="13" t="s">
        <v>40</v>
      </c>
      <c r="AX1443" s="13" t="s">
        <v>84</v>
      </c>
      <c r="AY1443" s="260" t="s">
        <v>251</v>
      </c>
    </row>
    <row r="1444" s="14" customFormat="1">
      <c r="A1444" s="14"/>
      <c r="B1444" s="261"/>
      <c r="C1444" s="262"/>
      <c r="D1444" s="251" t="s">
        <v>260</v>
      </c>
      <c r="E1444" s="263" t="s">
        <v>1</v>
      </c>
      <c r="F1444" s="264" t="s">
        <v>262</v>
      </c>
      <c r="G1444" s="262"/>
      <c r="H1444" s="265">
        <v>327.69999999999999</v>
      </c>
      <c r="I1444" s="266"/>
      <c r="J1444" s="262"/>
      <c r="K1444" s="262"/>
      <c r="L1444" s="267"/>
      <c r="M1444" s="268"/>
      <c r="N1444" s="269"/>
      <c r="O1444" s="269"/>
      <c r="P1444" s="269"/>
      <c r="Q1444" s="269"/>
      <c r="R1444" s="269"/>
      <c r="S1444" s="269"/>
      <c r="T1444" s="27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1" t="s">
        <v>260</v>
      </c>
      <c r="AU1444" s="271" t="s">
        <v>93</v>
      </c>
      <c r="AV1444" s="14" t="s">
        <v>257</v>
      </c>
      <c r="AW1444" s="14" t="s">
        <v>40</v>
      </c>
      <c r="AX1444" s="14" t="s">
        <v>91</v>
      </c>
      <c r="AY1444" s="271" t="s">
        <v>251</v>
      </c>
    </row>
    <row r="1445" s="2" customFormat="1" ht="49.05" customHeight="1">
      <c r="A1445" s="41"/>
      <c r="B1445" s="42"/>
      <c r="C1445" s="230" t="s">
        <v>1495</v>
      </c>
      <c r="D1445" s="230" t="s">
        <v>253</v>
      </c>
      <c r="E1445" s="231" t="s">
        <v>1496</v>
      </c>
      <c r="F1445" s="232" t="s">
        <v>1497</v>
      </c>
      <c r="G1445" s="233" t="s">
        <v>321</v>
      </c>
      <c r="H1445" s="234">
        <v>12.4</v>
      </c>
      <c r="I1445" s="235"/>
      <c r="J1445" s="236">
        <f>ROUND(I1445*H1445,2)</f>
        <v>0</v>
      </c>
      <c r="K1445" s="237"/>
      <c r="L1445" s="47"/>
      <c r="M1445" s="238" t="s">
        <v>1</v>
      </c>
      <c r="N1445" s="239" t="s">
        <v>49</v>
      </c>
      <c r="O1445" s="94"/>
      <c r="P1445" s="240">
        <f>O1445*H1445</f>
        <v>0</v>
      </c>
      <c r="Q1445" s="240">
        <v>0.0016199999999999999</v>
      </c>
      <c r="R1445" s="240">
        <f>Q1445*H1445</f>
        <v>0.020087999999999998</v>
      </c>
      <c r="S1445" s="240">
        <v>0</v>
      </c>
      <c r="T1445" s="241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42" t="s">
        <v>304</v>
      </c>
      <c r="AT1445" s="242" t="s">
        <v>253</v>
      </c>
      <c r="AU1445" s="242" t="s">
        <v>93</v>
      </c>
      <c r="AY1445" s="19" t="s">
        <v>251</v>
      </c>
      <c r="BE1445" s="243">
        <f>IF(N1445="základní",J1445,0)</f>
        <v>0</v>
      </c>
      <c r="BF1445" s="243">
        <f>IF(N1445="snížená",J1445,0)</f>
        <v>0</v>
      </c>
      <c r="BG1445" s="243">
        <f>IF(N1445="zákl. přenesená",J1445,0)</f>
        <v>0</v>
      </c>
      <c r="BH1445" s="243">
        <f>IF(N1445="sníž. přenesená",J1445,0)</f>
        <v>0</v>
      </c>
      <c r="BI1445" s="243">
        <f>IF(N1445="nulová",J1445,0)</f>
        <v>0</v>
      </c>
      <c r="BJ1445" s="19" t="s">
        <v>91</v>
      </c>
      <c r="BK1445" s="243">
        <f>ROUND(I1445*H1445,2)</f>
        <v>0</v>
      </c>
      <c r="BL1445" s="19" t="s">
        <v>304</v>
      </c>
      <c r="BM1445" s="242" t="s">
        <v>1498</v>
      </c>
    </row>
    <row r="1446" s="15" customFormat="1">
      <c r="A1446" s="15"/>
      <c r="B1446" s="272"/>
      <c r="C1446" s="273"/>
      <c r="D1446" s="251" t="s">
        <v>260</v>
      </c>
      <c r="E1446" s="274" t="s">
        <v>1</v>
      </c>
      <c r="F1446" s="275" t="s">
        <v>1499</v>
      </c>
      <c r="G1446" s="273"/>
      <c r="H1446" s="274" t="s">
        <v>1</v>
      </c>
      <c r="I1446" s="276"/>
      <c r="J1446" s="273"/>
      <c r="K1446" s="273"/>
      <c r="L1446" s="277"/>
      <c r="M1446" s="278"/>
      <c r="N1446" s="279"/>
      <c r="O1446" s="279"/>
      <c r="P1446" s="279"/>
      <c r="Q1446" s="279"/>
      <c r="R1446" s="279"/>
      <c r="S1446" s="279"/>
      <c r="T1446" s="280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1" t="s">
        <v>260</v>
      </c>
      <c r="AU1446" s="281" t="s">
        <v>93</v>
      </c>
      <c r="AV1446" s="15" t="s">
        <v>91</v>
      </c>
      <c r="AW1446" s="15" t="s">
        <v>40</v>
      </c>
      <c r="AX1446" s="15" t="s">
        <v>84</v>
      </c>
      <c r="AY1446" s="281" t="s">
        <v>251</v>
      </c>
    </row>
    <row r="1447" s="13" customFormat="1">
      <c r="A1447" s="13"/>
      <c r="B1447" s="249"/>
      <c r="C1447" s="250"/>
      <c r="D1447" s="251" t="s">
        <v>260</v>
      </c>
      <c r="E1447" s="252" t="s">
        <v>1</v>
      </c>
      <c r="F1447" s="253" t="s">
        <v>1500</v>
      </c>
      <c r="G1447" s="250"/>
      <c r="H1447" s="254">
        <v>3.6000000000000001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260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251</v>
      </c>
    </row>
    <row r="1448" s="13" customFormat="1">
      <c r="A1448" s="13"/>
      <c r="B1448" s="249"/>
      <c r="C1448" s="250"/>
      <c r="D1448" s="251" t="s">
        <v>260</v>
      </c>
      <c r="E1448" s="252" t="s">
        <v>1</v>
      </c>
      <c r="F1448" s="253" t="s">
        <v>1501</v>
      </c>
      <c r="G1448" s="250"/>
      <c r="H1448" s="254">
        <v>3.3999999999999999</v>
      </c>
      <c r="I1448" s="255"/>
      <c r="J1448" s="250"/>
      <c r="K1448" s="250"/>
      <c r="L1448" s="256"/>
      <c r="M1448" s="257"/>
      <c r="N1448" s="258"/>
      <c r="O1448" s="258"/>
      <c r="P1448" s="258"/>
      <c r="Q1448" s="258"/>
      <c r="R1448" s="258"/>
      <c r="S1448" s="258"/>
      <c r="T1448" s="25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0" t="s">
        <v>260</v>
      </c>
      <c r="AU1448" s="260" t="s">
        <v>93</v>
      </c>
      <c r="AV1448" s="13" t="s">
        <v>93</v>
      </c>
      <c r="AW1448" s="13" t="s">
        <v>40</v>
      </c>
      <c r="AX1448" s="13" t="s">
        <v>84</v>
      </c>
      <c r="AY1448" s="260" t="s">
        <v>251</v>
      </c>
    </row>
    <row r="1449" s="13" customFormat="1">
      <c r="A1449" s="13"/>
      <c r="B1449" s="249"/>
      <c r="C1449" s="250"/>
      <c r="D1449" s="251" t="s">
        <v>260</v>
      </c>
      <c r="E1449" s="252" t="s">
        <v>1</v>
      </c>
      <c r="F1449" s="253" t="s">
        <v>1502</v>
      </c>
      <c r="G1449" s="250"/>
      <c r="H1449" s="254">
        <v>3</v>
      </c>
      <c r="I1449" s="255"/>
      <c r="J1449" s="250"/>
      <c r="K1449" s="250"/>
      <c r="L1449" s="256"/>
      <c r="M1449" s="257"/>
      <c r="N1449" s="258"/>
      <c r="O1449" s="258"/>
      <c r="P1449" s="258"/>
      <c r="Q1449" s="258"/>
      <c r="R1449" s="258"/>
      <c r="S1449" s="258"/>
      <c r="T1449" s="25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60" t="s">
        <v>260</v>
      </c>
      <c r="AU1449" s="260" t="s">
        <v>93</v>
      </c>
      <c r="AV1449" s="13" t="s">
        <v>93</v>
      </c>
      <c r="AW1449" s="13" t="s">
        <v>40</v>
      </c>
      <c r="AX1449" s="13" t="s">
        <v>84</v>
      </c>
      <c r="AY1449" s="260" t="s">
        <v>251</v>
      </c>
    </row>
    <row r="1450" s="13" customFormat="1">
      <c r="A1450" s="13"/>
      <c r="B1450" s="249"/>
      <c r="C1450" s="250"/>
      <c r="D1450" s="251" t="s">
        <v>260</v>
      </c>
      <c r="E1450" s="252" t="s">
        <v>1</v>
      </c>
      <c r="F1450" s="253" t="s">
        <v>1503</v>
      </c>
      <c r="G1450" s="250"/>
      <c r="H1450" s="254">
        <v>2.3999999999999999</v>
      </c>
      <c r="I1450" s="255"/>
      <c r="J1450" s="250"/>
      <c r="K1450" s="250"/>
      <c r="L1450" s="256"/>
      <c r="M1450" s="257"/>
      <c r="N1450" s="258"/>
      <c r="O1450" s="258"/>
      <c r="P1450" s="258"/>
      <c r="Q1450" s="258"/>
      <c r="R1450" s="258"/>
      <c r="S1450" s="258"/>
      <c r="T1450" s="25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60" t="s">
        <v>260</v>
      </c>
      <c r="AU1450" s="260" t="s">
        <v>93</v>
      </c>
      <c r="AV1450" s="13" t="s">
        <v>93</v>
      </c>
      <c r="AW1450" s="13" t="s">
        <v>40</v>
      </c>
      <c r="AX1450" s="13" t="s">
        <v>84</v>
      </c>
      <c r="AY1450" s="260" t="s">
        <v>251</v>
      </c>
    </row>
    <row r="1451" s="14" customFormat="1">
      <c r="A1451" s="14"/>
      <c r="B1451" s="261"/>
      <c r="C1451" s="262"/>
      <c r="D1451" s="251" t="s">
        <v>260</v>
      </c>
      <c r="E1451" s="263" t="s">
        <v>1</v>
      </c>
      <c r="F1451" s="264" t="s">
        <v>262</v>
      </c>
      <c r="G1451" s="262"/>
      <c r="H1451" s="265">
        <v>12.4</v>
      </c>
      <c r="I1451" s="266"/>
      <c r="J1451" s="262"/>
      <c r="K1451" s="262"/>
      <c r="L1451" s="267"/>
      <c r="M1451" s="268"/>
      <c r="N1451" s="269"/>
      <c r="O1451" s="269"/>
      <c r="P1451" s="269"/>
      <c r="Q1451" s="269"/>
      <c r="R1451" s="269"/>
      <c r="S1451" s="269"/>
      <c r="T1451" s="27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71" t="s">
        <v>260</v>
      </c>
      <c r="AU1451" s="271" t="s">
        <v>93</v>
      </c>
      <c r="AV1451" s="14" t="s">
        <v>257</v>
      </c>
      <c r="AW1451" s="14" t="s">
        <v>40</v>
      </c>
      <c r="AX1451" s="14" t="s">
        <v>91</v>
      </c>
      <c r="AY1451" s="271" t="s">
        <v>251</v>
      </c>
    </row>
    <row r="1452" s="2" customFormat="1" ht="49.05" customHeight="1">
      <c r="A1452" s="41"/>
      <c r="B1452" s="42"/>
      <c r="C1452" s="230" t="s">
        <v>917</v>
      </c>
      <c r="D1452" s="230" t="s">
        <v>253</v>
      </c>
      <c r="E1452" s="231" t="s">
        <v>1504</v>
      </c>
      <c r="F1452" s="232" t="s">
        <v>1505</v>
      </c>
      <c r="G1452" s="233" t="s">
        <v>321</v>
      </c>
      <c r="H1452" s="234">
        <v>17.800000000000001</v>
      </c>
      <c r="I1452" s="235"/>
      <c r="J1452" s="236">
        <f>ROUND(I1452*H1452,2)</f>
        <v>0</v>
      </c>
      <c r="K1452" s="237"/>
      <c r="L1452" s="47"/>
      <c r="M1452" s="238" t="s">
        <v>1</v>
      </c>
      <c r="N1452" s="239" t="s">
        <v>49</v>
      </c>
      <c r="O1452" s="94"/>
      <c r="P1452" s="240">
        <f>O1452*H1452</f>
        <v>0</v>
      </c>
      <c r="Q1452" s="240">
        <v>0.0018</v>
      </c>
      <c r="R1452" s="240">
        <f>Q1452*H1452</f>
        <v>0.032039999999999999</v>
      </c>
      <c r="S1452" s="240">
        <v>0</v>
      </c>
      <c r="T1452" s="241">
        <f>S1452*H1452</f>
        <v>0</v>
      </c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R1452" s="242" t="s">
        <v>304</v>
      </c>
      <c r="AT1452" s="242" t="s">
        <v>253</v>
      </c>
      <c r="AU1452" s="242" t="s">
        <v>93</v>
      </c>
      <c r="AY1452" s="19" t="s">
        <v>251</v>
      </c>
      <c r="BE1452" s="243">
        <f>IF(N1452="základní",J1452,0)</f>
        <v>0</v>
      </c>
      <c r="BF1452" s="243">
        <f>IF(N1452="snížená",J1452,0)</f>
        <v>0</v>
      </c>
      <c r="BG1452" s="243">
        <f>IF(N1452="zákl. přenesená",J1452,0)</f>
        <v>0</v>
      </c>
      <c r="BH1452" s="243">
        <f>IF(N1452="sníž. přenesená",J1452,0)</f>
        <v>0</v>
      </c>
      <c r="BI1452" s="243">
        <f>IF(N1452="nulová",J1452,0)</f>
        <v>0</v>
      </c>
      <c r="BJ1452" s="19" t="s">
        <v>91</v>
      </c>
      <c r="BK1452" s="243">
        <f>ROUND(I1452*H1452,2)</f>
        <v>0</v>
      </c>
      <c r="BL1452" s="19" t="s">
        <v>304</v>
      </c>
      <c r="BM1452" s="242" t="s">
        <v>1506</v>
      </c>
    </row>
    <row r="1453" s="15" customFormat="1">
      <c r="A1453" s="15"/>
      <c r="B1453" s="272"/>
      <c r="C1453" s="273"/>
      <c r="D1453" s="251" t="s">
        <v>260</v>
      </c>
      <c r="E1453" s="274" t="s">
        <v>1</v>
      </c>
      <c r="F1453" s="275" t="s">
        <v>1479</v>
      </c>
      <c r="G1453" s="273"/>
      <c r="H1453" s="274" t="s">
        <v>1</v>
      </c>
      <c r="I1453" s="276"/>
      <c r="J1453" s="273"/>
      <c r="K1453" s="273"/>
      <c r="L1453" s="277"/>
      <c r="M1453" s="278"/>
      <c r="N1453" s="279"/>
      <c r="O1453" s="279"/>
      <c r="P1453" s="279"/>
      <c r="Q1453" s="279"/>
      <c r="R1453" s="279"/>
      <c r="S1453" s="279"/>
      <c r="T1453" s="280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81" t="s">
        <v>260</v>
      </c>
      <c r="AU1453" s="281" t="s">
        <v>93</v>
      </c>
      <c r="AV1453" s="15" t="s">
        <v>91</v>
      </c>
      <c r="AW1453" s="15" t="s">
        <v>40</v>
      </c>
      <c r="AX1453" s="15" t="s">
        <v>84</v>
      </c>
      <c r="AY1453" s="281" t="s">
        <v>251</v>
      </c>
    </row>
    <row r="1454" s="13" customFormat="1">
      <c r="A1454" s="13"/>
      <c r="B1454" s="249"/>
      <c r="C1454" s="250"/>
      <c r="D1454" s="251" t="s">
        <v>260</v>
      </c>
      <c r="E1454" s="252" t="s">
        <v>1</v>
      </c>
      <c r="F1454" s="253" t="s">
        <v>1507</v>
      </c>
      <c r="G1454" s="250"/>
      <c r="H1454" s="254">
        <v>17.800000000000001</v>
      </c>
      <c r="I1454" s="255"/>
      <c r="J1454" s="250"/>
      <c r="K1454" s="250"/>
      <c r="L1454" s="256"/>
      <c r="M1454" s="257"/>
      <c r="N1454" s="258"/>
      <c r="O1454" s="258"/>
      <c r="P1454" s="258"/>
      <c r="Q1454" s="258"/>
      <c r="R1454" s="258"/>
      <c r="S1454" s="258"/>
      <c r="T1454" s="25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60" t="s">
        <v>260</v>
      </c>
      <c r="AU1454" s="260" t="s">
        <v>93</v>
      </c>
      <c r="AV1454" s="13" t="s">
        <v>93</v>
      </c>
      <c r="AW1454" s="13" t="s">
        <v>40</v>
      </c>
      <c r="AX1454" s="13" t="s">
        <v>91</v>
      </c>
      <c r="AY1454" s="260" t="s">
        <v>251</v>
      </c>
    </row>
    <row r="1455" s="2" customFormat="1" ht="37.8" customHeight="1">
      <c r="A1455" s="41"/>
      <c r="B1455" s="42"/>
      <c r="C1455" s="230" t="s">
        <v>1508</v>
      </c>
      <c r="D1455" s="230" t="s">
        <v>253</v>
      </c>
      <c r="E1455" s="231" t="s">
        <v>1509</v>
      </c>
      <c r="F1455" s="232" t="s">
        <v>1510</v>
      </c>
      <c r="G1455" s="233" t="s">
        <v>321</v>
      </c>
      <c r="H1455" s="234">
        <v>4</v>
      </c>
      <c r="I1455" s="235"/>
      <c r="J1455" s="236">
        <f>ROUND(I1455*H1455,2)</f>
        <v>0</v>
      </c>
      <c r="K1455" s="237"/>
      <c r="L1455" s="47"/>
      <c r="M1455" s="238" t="s">
        <v>1</v>
      </c>
      <c r="N1455" s="239" t="s">
        <v>49</v>
      </c>
      <c r="O1455" s="94"/>
      <c r="P1455" s="240">
        <f>O1455*H1455</f>
        <v>0</v>
      </c>
      <c r="Q1455" s="240">
        <v>0.0011999999999999999</v>
      </c>
      <c r="R1455" s="240">
        <f>Q1455*H1455</f>
        <v>0.0047999999999999996</v>
      </c>
      <c r="S1455" s="240">
        <v>0</v>
      </c>
      <c r="T1455" s="241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42" t="s">
        <v>304</v>
      </c>
      <c r="AT1455" s="242" t="s">
        <v>253</v>
      </c>
      <c r="AU1455" s="242" t="s">
        <v>93</v>
      </c>
      <c r="AY1455" s="19" t="s">
        <v>251</v>
      </c>
      <c r="BE1455" s="243">
        <f>IF(N1455="základní",J1455,0)</f>
        <v>0</v>
      </c>
      <c r="BF1455" s="243">
        <f>IF(N1455="snížená",J1455,0)</f>
        <v>0</v>
      </c>
      <c r="BG1455" s="243">
        <f>IF(N1455="zákl. přenesená",J1455,0)</f>
        <v>0</v>
      </c>
      <c r="BH1455" s="243">
        <f>IF(N1455="sníž. přenesená",J1455,0)</f>
        <v>0</v>
      </c>
      <c r="BI1455" s="243">
        <f>IF(N1455="nulová",J1455,0)</f>
        <v>0</v>
      </c>
      <c r="BJ1455" s="19" t="s">
        <v>91</v>
      </c>
      <c r="BK1455" s="243">
        <f>ROUND(I1455*H1455,2)</f>
        <v>0</v>
      </c>
      <c r="BL1455" s="19" t="s">
        <v>304</v>
      </c>
      <c r="BM1455" s="242" t="s">
        <v>1511</v>
      </c>
    </row>
    <row r="1456" s="15" customFormat="1">
      <c r="A1456" s="15"/>
      <c r="B1456" s="272"/>
      <c r="C1456" s="273"/>
      <c r="D1456" s="251" t="s">
        <v>260</v>
      </c>
      <c r="E1456" s="274" t="s">
        <v>1</v>
      </c>
      <c r="F1456" s="275" t="s">
        <v>1479</v>
      </c>
      <c r="G1456" s="273"/>
      <c r="H1456" s="274" t="s">
        <v>1</v>
      </c>
      <c r="I1456" s="276"/>
      <c r="J1456" s="273"/>
      <c r="K1456" s="273"/>
      <c r="L1456" s="277"/>
      <c r="M1456" s="278"/>
      <c r="N1456" s="279"/>
      <c r="O1456" s="279"/>
      <c r="P1456" s="279"/>
      <c r="Q1456" s="279"/>
      <c r="R1456" s="279"/>
      <c r="S1456" s="279"/>
      <c r="T1456" s="280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81" t="s">
        <v>260</v>
      </c>
      <c r="AU1456" s="281" t="s">
        <v>93</v>
      </c>
      <c r="AV1456" s="15" t="s">
        <v>91</v>
      </c>
      <c r="AW1456" s="15" t="s">
        <v>40</v>
      </c>
      <c r="AX1456" s="15" t="s">
        <v>84</v>
      </c>
      <c r="AY1456" s="281" t="s">
        <v>251</v>
      </c>
    </row>
    <row r="1457" s="13" customFormat="1">
      <c r="A1457" s="13"/>
      <c r="B1457" s="249"/>
      <c r="C1457" s="250"/>
      <c r="D1457" s="251" t="s">
        <v>260</v>
      </c>
      <c r="E1457" s="252" t="s">
        <v>1</v>
      </c>
      <c r="F1457" s="253" t="s">
        <v>1512</v>
      </c>
      <c r="G1457" s="250"/>
      <c r="H1457" s="254">
        <v>4</v>
      </c>
      <c r="I1457" s="255"/>
      <c r="J1457" s="250"/>
      <c r="K1457" s="250"/>
      <c r="L1457" s="256"/>
      <c r="M1457" s="257"/>
      <c r="N1457" s="258"/>
      <c r="O1457" s="258"/>
      <c r="P1457" s="258"/>
      <c r="Q1457" s="258"/>
      <c r="R1457" s="258"/>
      <c r="S1457" s="258"/>
      <c r="T1457" s="25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0" t="s">
        <v>260</v>
      </c>
      <c r="AU1457" s="260" t="s">
        <v>93</v>
      </c>
      <c r="AV1457" s="13" t="s">
        <v>93</v>
      </c>
      <c r="AW1457" s="13" t="s">
        <v>40</v>
      </c>
      <c r="AX1457" s="13" t="s">
        <v>91</v>
      </c>
      <c r="AY1457" s="260" t="s">
        <v>251</v>
      </c>
    </row>
    <row r="1458" s="2" customFormat="1" ht="44.25" customHeight="1">
      <c r="A1458" s="41"/>
      <c r="B1458" s="42"/>
      <c r="C1458" s="230" t="s">
        <v>921</v>
      </c>
      <c r="D1458" s="230" t="s">
        <v>253</v>
      </c>
      <c r="E1458" s="231" t="s">
        <v>1513</v>
      </c>
      <c r="F1458" s="232" t="s">
        <v>1514</v>
      </c>
      <c r="G1458" s="233" t="s">
        <v>321</v>
      </c>
      <c r="H1458" s="234">
        <v>5.7999999999999998</v>
      </c>
      <c r="I1458" s="235"/>
      <c r="J1458" s="236">
        <f>ROUND(I1458*H1458,2)</f>
        <v>0</v>
      </c>
      <c r="K1458" s="237"/>
      <c r="L1458" s="47"/>
      <c r="M1458" s="238" t="s">
        <v>1</v>
      </c>
      <c r="N1458" s="239" t="s">
        <v>49</v>
      </c>
      <c r="O1458" s="94"/>
      <c r="P1458" s="240">
        <f>O1458*H1458</f>
        <v>0</v>
      </c>
      <c r="Q1458" s="240">
        <v>0.0016199999999999999</v>
      </c>
      <c r="R1458" s="240">
        <f>Q1458*H1458</f>
        <v>0.0093959999999999998</v>
      </c>
      <c r="S1458" s="240">
        <v>0</v>
      </c>
      <c r="T1458" s="241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42" t="s">
        <v>304</v>
      </c>
      <c r="AT1458" s="242" t="s">
        <v>253</v>
      </c>
      <c r="AU1458" s="242" t="s">
        <v>93</v>
      </c>
      <c r="AY1458" s="19" t="s">
        <v>251</v>
      </c>
      <c r="BE1458" s="243">
        <f>IF(N1458="základní",J1458,0)</f>
        <v>0</v>
      </c>
      <c r="BF1458" s="243">
        <f>IF(N1458="snížená",J1458,0)</f>
        <v>0</v>
      </c>
      <c r="BG1458" s="243">
        <f>IF(N1458="zákl. přenesená",J1458,0)</f>
        <v>0</v>
      </c>
      <c r="BH1458" s="243">
        <f>IF(N1458="sníž. přenesená",J1458,0)</f>
        <v>0</v>
      </c>
      <c r="BI1458" s="243">
        <f>IF(N1458="nulová",J1458,0)</f>
        <v>0</v>
      </c>
      <c r="BJ1458" s="19" t="s">
        <v>91</v>
      </c>
      <c r="BK1458" s="243">
        <f>ROUND(I1458*H1458,2)</f>
        <v>0</v>
      </c>
      <c r="BL1458" s="19" t="s">
        <v>304</v>
      </c>
      <c r="BM1458" s="242" t="s">
        <v>1515</v>
      </c>
    </row>
    <row r="1459" s="15" customFormat="1">
      <c r="A1459" s="15"/>
      <c r="B1459" s="272"/>
      <c r="C1459" s="273"/>
      <c r="D1459" s="251" t="s">
        <v>260</v>
      </c>
      <c r="E1459" s="274" t="s">
        <v>1</v>
      </c>
      <c r="F1459" s="275" t="s">
        <v>1479</v>
      </c>
      <c r="G1459" s="273"/>
      <c r="H1459" s="274" t="s">
        <v>1</v>
      </c>
      <c r="I1459" s="276"/>
      <c r="J1459" s="273"/>
      <c r="K1459" s="273"/>
      <c r="L1459" s="277"/>
      <c r="M1459" s="278"/>
      <c r="N1459" s="279"/>
      <c r="O1459" s="279"/>
      <c r="P1459" s="279"/>
      <c r="Q1459" s="279"/>
      <c r="R1459" s="279"/>
      <c r="S1459" s="279"/>
      <c r="T1459" s="280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81" t="s">
        <v>260</v>
      </c>
      <c r="AU1459" s="281" t="s">
        <v>93</v>
      </c>
      <c r="AV1459" s="15" t="s">
        <v>91</v>
      </c>
      <c r="AW1459" s="15" t="s">
        <v>40</v>
      </c>
      <c r="AX1459" s="15" t="s">
        <v>84</v>
      </c>
      <c r="AY1459" s="281" t="s">
        <v>251</v>
      </c>
    </row>
    <row r="1460" s="13" customFormat="1">
      <c r="A1460" s="13"/>
      <c r="B1460" s="249"/>
      <c r="C1460" s="250"/>
      <c r="D1460" s="251" t="s">
        <v>260</v>
      </c>
      <c r="E1460" s="252" t="s">
        <v>1</v>
      </c>
      <c r="F1460" s="253" t="s">
        <v>1516</v>
      </c>
      <c r="G1460" s="250"/>
      <c r="H1460" s="254">
        <v>5.7999999999999998</v>
      </c>
      <c r="I1460" s="255"/>
      <c r="J1460" s="250"/>
      <c r="K1460" s="250"/>
      <c r="L1460" s="256"/>
      <c r="M1460" s="257"/>
      <c r="N1460" s="258"/>
      <c r="O1460" s="258"/>
      <c r="P1460" s="258"/>
      <c r="Q1460" s="258"/>
      <c r="R1460" s="258"/>
      <c r="S1460" s="258"/>
      <c r="T1460" s="259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60" t="s">
        <v>260</v>
      </c>
      <c r="AU1460" s="260" t="s">
        <v>93</v>
      </c>
      <c r="AV1460" s="13" t="s">
        <v>93</v>
      </c>
      <c r="AW1460" s="13" t="s">
        <v>40</v>
      </c>
      <c r="AX1460" s="13" t="s">
        <v>91</v>
      </c>
      <c r="AY1460" s="260" t="s">
        <v>251</v>
      </c>
    </row>
    <row r="1461" s="2" customFormat="1" ht="37.8" customHeight="1">
      <c r="A1461" s="41"/>
      <c r="B1461" s="42"/>
      <c r="C1461" s="230" t="s">
        <v>1517</v>
      </c>
      <c r="D1461" s="230" t="s">
        <v>253</v>
      </c>
      <c r="E1461" s="231" t="s">
        <v>1518</v>
      </c>
      <c r="F1461" s="232" t="s">
        <v>1519</v>
      </c>
      <c r="G1461" s="233" t="s">
        <v>389</v>
      </c>
      <c r="H1461" s="234">
        <v>293.36000000000001</v>
      </c>
      <c r="I1461" s="235"/>
      <c r="J1461" s="236">
        <f>ROUND(I1461*H1461,2)</f>
        <v>0</v>
      </c>
      <c r="K1461" s="237"/>
      <c r="L1461" s="47"/>
      <c r="M1461" s="238" t="s">
        <v>1</v>
      </c>
      <c r="N1461" s="239" t="s">
        <v>49</v>
      </c>
      <c r="O1461" s="94"/>
      <c r="P1461" s="240">
        <f>O1461*H1461</f>
        <v>0</v>
      </c>
      <c r="Q1461" s="240">
        <v>0.00013924799999999999</v>
      </c>
      <c r="R1461" s="240">
        <f>Q1461*H1461</f>
        <v>0.040849793279999998</v>
      </c>
      <c r="S1461" s="240">
        <v>0</v>
      </c>
      <c r="T1461" s="241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42" t="s">
        <v>304</v>
      </c>
      <c r="AT1461" s="242" t="s">
        <v>253</v>
      </c>
      <c r="AU1461" s="242" t="s">
        <v>93</v>
      </c>
      <c r="AY1461" s="19" t="s">
        <v>251</v>
      </c>
      <c r="BE1461" s="243">
        <f>IF(N1461="základní",J1461,0)</f>
        <v>0</v>
      </c>
      <c r="BF1461" s="243">
        <f>IF(N1461="snížená",J1461,0)</f>
        <v>0</v>
      </c>
      <c r="BG1461" s="243">
        <f>IF(N1461="zákl. přenesená",J1461,0)</f>
        <v>0</v>
      </c>
      <c r="BH1461" s="243">
        <f>IF(N1461="sníž. přenesená",J1461,0)</f>
        <v>0</v>
      </c>
      <c r="BI1461" s="243">
        <f>IF(N1461="nulová",J1461,0)</f>
        <v>0</v>
      </c>
      <c r="BJ1461" s="19" t="s">
        <v>91</v>
      </c>
      <c r="BK1461" s="243">
        <f>ROUND(I1461*H1461,2)</f>
        <v>0</v>
      </c>
      <c r="BL1461" s="19" t="s">
        <v>304</v>
      </c>
      <c r="BM1461" s="242" t="s">
        <v>1520</v>
      </c>
    </row>
    <row r="1462" s="2" customFormat="1">
      <c r="A1462" s="41"/>
      <c r="B1462" s="42"/>
      <c r="C1462" s="43"/>
      <c r="D1462" s="244" t="s">
        <v>258</v>
      </c>
      <c r="E1462" s="43"/>
      <c r="F1462" s="245" t="s">
        <v>1521</v>
      </c>
      <c r="G1462" s="43"/>
      <c r="H1462" s="43"/>
      <c r="I1462" s="246"/>
      <c r="J1462" s="43"/>
      <c r="K1462" s="43"/>
      <c r="L1462" s="47"/>
      <c r="M1462" s="247"/>
      <c r="N1462" s="248"/>
      <c r="O1462" s="94"/>
      <c r="P1462" s="94"/>
      <c r="Q1462" s="94"/>
      <c r="R1462" s="94"/>
      <c r="S1462" s="94"/>
      <c r="T1462" s="95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19" t="s">
        <v>258</v>
      </c>
      <c r="AU1462" s="19" t="s">
        <v>93</v>
      </c>
    </row>
    <row r="1463" s="13" customFormat="1">
      <c r="A1463" s="13"/>
      <c r="B1463" s="249"/>
      <c r="C1463" s="250"/>
      <c r="D1463" s="251" t="s">
        <v>260</v>
      </c>
      <c r="E1463" s="252" t="s">
        <v>1</v>
      </c>
      <c r="F1463" s="253" t="s">
        <v>1423</v>
      </c>
      <c r="G1463" s="250"/>
      <c r="H1463" s="254">
        <v>33.359999999999999</v>
      </c>
      <c r="I1463" s="255"/>
      <c r="J1463" s="250"/>
      <c r="K1463" s="250"/>
      <c r="L1463" s="256"/>
      <c r="M1463" s="257"/>
      <c r="N1463" s="258"/>
      <c r="O1463" s="258"/>
      <c r="P1463" s="258"/>
      <c r="Q1463" s="258"/>
      <c r="R1463" s="258"/>
      <c r="S1463" s="258"/>
      <c r="T1463" s="25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0" t="s">
        <v>260</v>
      </c>
      <c r="AU1463" s="260" t="s">
        <v>93</v>
      </c>
      <c r="AV1463" s="13" t="s">
        <v>93</v>
      </c>
      <c r="AW1463" s="13" t="s">
        <v>40</v>
      </c>
      <c r="AX1463" s="13" t="s">
        <v>84</v>
      </c>
      <c r="AY1463" s="260" t="s">
        <v>251</v>
      </c>
    </row>
    <row r="1464" s="13" customFormat="1">
      <c r="A1464" s="13"/>
      <c r="B1464" s="249"/>
      <c r="C1464" s="250"/>
      <c r="D1464" s="251" t="s">
        <v>260</v>
      </c>
      <c r="E1464" s="252" t="s">
        <v>1</v>
      </c>
      <c r="F1464" s="253" t="s">
        <v>1092</v>
      </c>
      <c r="G1464" s="250"/>
      <c r="H1464" s="254">
        <v>260</v>
      </c>
      <c r="I1464" s="255"/>
      <c r="J1464" s="250"/>
      <c r="K1464" s="250"/>
      <c r="L1464" s="256"/>
      <c r="M1464" s="257"/>
      <c r="N1464" s="258"/>
      <c r="O1464" s="258"/>
      <c r="P1464" s="258"/>
      <c r="Q1464" s="258"/>
      <c r="R1464" s="258"/>
      <c r="S1464" s="258"/>
      <c r="T1464" s="25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0" t="s">
        <v>260</v>
      </c>
      <c r="AU1464" s="260" t="s">
        <v>93</v>
      </c>
      <c r="AV1464" s="13" t="s">
        <v>93</v>
      </c>
      <c r="AW1464" s="13" t="s">
        <v>40</v>
      </c>
      <c r="AX1464" s="13" t="s">
        <v>84</v>
      </c>
      <c r="AY1464" s="260" t="s">
        <v>251</v>
      </c>
    </row>
    <row r="1465" s="14" customFormat="1">
      <c r="A1465" s="14"/>
      <c r="B1465" s="261"/>
      <c r="C1465" s="262"/>
      <c r="D1465" s="251" t="s">
        <v>260</v>
      </c>
      <c r="E1465" s="263" t="s">
        <v>1</v>
      </c>
      <c r="F1465" s="264" t="s">
        <v>262</v>
      </c>
      <c r="G1465" s="262"/>
      <c r="H1465" s="265">
        <v>293.36000000000001</v>
      </c>
      <c r="I1465" s="266"/>
      <c r="J1465" s="262"/>
      <c r="K1465" s="262"/>
      <c r="L1465" s="267"/>
      <c r="M1465" s="268"/>
      <c r="N1465" s="269"/>
      <c r="O1465" s="269"/>
      <c r="P1465" s="269"/>
      <c r="Q1465" s="269"/>
      <c r="R1465" s="269"/>
      <c r="S1465" s="269"/>
      <c r="T1465" s="27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71" t="s">
        <v>260</v>
      </c>
      <c r="AU1465" s="271" t="s">
        <v>93</v>
      </c>
      <c r="AV1465" s="14" t="s">
        <v>257</v>
      </c>
      <c r="AW1465" s="14" t="s">
        <v>40</v>
      </c>
      <c r="AX1465" s="14" t="s">
        <v>91</v>
      </c>
      <c r="AY1465" s="271" t="s">
        <v>251</v>
      </c>
    </row>
    <row r="1466" s="2" customFormat="1" ht="33" customHeight="1">
      <c r="A1466" s="41"/>
      <c r="B1466" s="42"/>
      <c r="C1466" s="294" t="s">
        <v>935</v>
      </c>
      <c r="D1466" s="294" t="s">
        <v>338</v>
      </c>
      <c r="E1466" s="295" t="s">
        <v>1522</v>
      </c>
      <c r="F1466" s="296" t="s">
        <v>1523</v>
      </c>
      <c r="G1466" s="297" t="s">
        <v>389</v>
      </c>
      <c r="H1466" s="298">
        <v>341.911</v>
      </c>
      <c r="I1466" s="299"/>
      <c r="J1466" s="300">
        <f>ROUND(I1466*H1466,2)</f>
        <v>0</v>
      </c>
      <c r="K1466" s="301"/>
      <c r="L1466" s="302"/>
      <c r="M1466" s="303" t="s">
        <v>1</v>
      </c>
      <c r="N1466" s="304" t="s">
        <v>49</v>
      </c>
      <c r="O1466" s="94"/>
      <c r="P1466" s="240">
        <f>O1466*H1466</f>
        <v>0</v>
      </c>
      <c r="Q1466" s="240">
        <v>0.0020999999999999999</v>
      </c>
      <c r="R1466" s="240">
        <f>Q1466*H1466</f>
        <v>0.71801309999999996</v>
      </c>
      <c r="S1466" s="240">
        <v>0</v>
      </c>
      <c r="T1466" s="241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42" t="s">
        <v>364</v>
      </c>
      <c r="AT1466" s="242" t="s">
        <v>338</v>
      </c>
      <c r="AU1466" s="242" t="s">
        <v>93</v>
      </c>
      <c r="AY1466" s="19" t="s">
        <v>251</v>
      </c>
      <c r="BE1466" s="243">
        <f>IF(N1466="základní",J1466,0)</f>
        <v>0</v>
      </c>
      <c r="BF1466" s="243">
        <f>IF(N1466="snížená",J1466,0)</f>
        <v>0</v>
      </c>
      <c r="BG1466" s="243">
        <f>IF(N1466="zákl. přenesená",J1466,0)</f>
        <v>0</v>
      </c>
      <c r="BH1466" s="243">
        <f>IF(N1466="sníž. přenesená",J1466,0)</f>
        <v>0</v>
      </c>
      <c r="BI1466" s="243">
        <f>IF(N1466="nulová",J1466,0)</f>
        <v>0</v>
      </c>
      <c r="BJ1466" s="19" t="s">
        <v>91</v>
      </c>
      <c r="BK1466" s="243">
        <f>ROUND(I1466*H1466,2)</f>
        <v>0</v>
      </c>
      <c r="BL1466" s="19" t="s">
        <v>304</v>
      </c>
      <c r="BM1466" s="242" t="s">
        <v>1524</v>
      </c>
    </row>
    <row r="1467" s="13" customFormat="1">
      <c r="A1467" s="13"/>
      <c r="B1467" s="249"/>
      <c r="C1467" s="250"/>
      <c r="D1467" s="251" t="s">
        <v>260</v>
      </c>
      <c r="E1467" s="252" t="s">
        <v>1</v>
      </c>
      <c r="F1467" s="253" t="s">
        <v>1525</v>
      </c>
      <c r="G1467" s="250"/>
      <c r="H1467" s="254">
        <v>341.911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260</v>
      </c>
      <c r="AU1467" s="260" t="s">
        <v>93</v>
      </c>
      <c r="AV1467" s="13" t="s">
        <v>93</v>
      </c>
      <c r="AW1467" s="13" t="s">
        <v>40</v>
      </c>
      <c r="AX1467" s="13" t="s">
        <v>84</v>
      </c>
      <c r="AY1467" s="260" t="s">
        <v>251</v>
      </c>
    </row>
    <row r="1468" s="14" customFormat="1">
      <c r="A1468" s="14"/>
      <c r="B1468" s="261"/>
      <c r="C1468" s="262"/>
      <c r="D1468" s="251" t="s">
        <v>260</v>
      </c>
      <c r="E1468" s="263" t="s">
        <v>1</v>
      </c>
      <c r="F1468" s="264" t="s">
        <v>262</v>
      </c>
      <c r="G1468" s="262"/>
      <c r="H1468" s="265">
        <v>341.911</v>
      </c>
      <c r="I1468" s="266"/>
      <c r="J1468" s="262"/>
      <c r="K1468" s="262"/>
      <c r="L1468" s="267"/>
      <c r="M1468" s="268"/>
      <c r="N1468" s="269"/>
      <c r="O1468" s="269"/>
      <c r="P1468" s="269"/>
      <c r="Q1468" s="269"/>
      <c r="R1468" s="269"/>
      <c r="S1468" s="269"/>
      <c r="T1468" s="27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71" t="s">
        <v>260</v>
      </c>
      <c r="AU1468" s="271" t="s">
        <v>93</v>
      </c>
      <c r="AV1468" s="14" t="s">
        <v>257</v>
      </c>
      <c r="AW1468" s="14" t="s">
        <v>40</v>
      </c>
      <c r="AX1468" s="14" t="s">
        <v>91</v>
      </c>
      <c r="AY1468" s="271" t="s">
        <v>251</v>
      </c>
    </row>
    <row r="1469" s="2" customFormat="1" ht="37.8" customHeight="1">
      <c r="A1469" s="41"/>
      <c r="B1469" s="42"/>
      <c r="C1469" s="230" t="s">
        <v>1526</v>
      </c>
      <c r="D1469" s="230" t="s">
        <v>253</v>
      </c>
      <c r="E1469" s="231" t="s">
        <v>1527</v>
      </c>
      <c r="F1469" s="232" t="s">
        <v>1528</v>
      </c>
      <c r="G1469" s="233" t="s">
        <v>389</v>
      </c>
      <c r="H1469" s="234">
        <v>1045.4400000000001</v>
      </c>
      <c r="I1469" s="235"/>
      <c r="J1469" s="236">
        <f>ROUND(I1469*H1469,2)</f>
        <v>0</v>
      </c>
      <c r="K1469" s="237"/>
      <c r="L1469" s="47"/>
      <c r="M1469" s="238" t="s">
        <v>1</v>
      </c>
      <c r="N1469" s="239" t="s">
        <v>49</v>
      </c>
      <c r="O1469" s="94"/>
      <c r="P1469" s="240">
        <f>O1469*H1469</f>
        <v>0</v>
      </c>
      <c r="Q1469" s="240">
        <v>0.00014224800000000001</v>
      </c>
      <c r="R1469" s="240">
        <f>Q1469*H1469</f>
        <v>0.14871174912000001</v>
      </c>
      <c r="S1469" s="240">
        <v>0</v>
      </c>
      <c r="T1469" s="241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42" t="s">
        <v>304</v>
      </c>
      <c r="AT1469" s="242" t="s">
        <v>253</v>
      </c>
      <c r="AU1469" s="242" t="s">
        <v>93</v>
      </c>
      <c r="AY1469" s="19" t="s">
        <v>251</v>
      </c>
      <c r="BE1469" s="243">
        <f>IF(N1469="základní",J1469,0)</f>
        <v>0</v>
      </c>
      <c r="BF1469" s="243">
        <f>IF(N1469="snížená",J1469,0)</f>
        <v>0</v>
      </c>
      <c r="BG1469" s="243">
        <f>IF(N1469="zákl. přenesená",J1469,0)</f>
        <v>0</v>
      </c>
      <c r="BH1469" s="243">
        <f>IF(N1469="sníž. přenesená",J1469,0)</f>
        <v>0</v>
      </c>
      <c r="BI1469" s="243">
        <f>IF(N1469="nulová",J1469,0)</f>
        <v>0</v>
      </c>
      <c r="BJ1469" s="19" t="s">
        <v>91</v>
      </c>
      <c r="BK1469" s="243">
        <f>ROUND(I1469*H1469,2)</f>
        <v>0</v>
      </c>
      <c r="BL1469" s="19" t="s">
        <v>304</v>
      </c>
      <c r="BM1469" s="242" t="s">
        <v>1529</v>
      </c>
    </row>
    <row r="1470" s="2" customFormat="1">
      <c r="A1470" s="41"/>
      <c r="B1470" s="42"/>
      <c r="C1470" s="43"/>
      <c r="D1470" s="244" t="s">
        <v>258</v>
      </c>
      <c r="E1470" s="43"/>
      <c r="F1470" s="245" t="s">
        <v>1530</v>
      </c>
      <c r="G1470" s="43"/>
      <c r="H1470" s="43"/>
      <c r="I1470" s="246"/>
      <c r="J1470" s="43"/>
      <c r="K1470" s="43"/>
      <c r="L1470" s="47"/>
      <c r="M1470" s="247"/>
      <c r="N1470" s="248"/>
      <c r="O1470" s="94"/>
      <c r="P1470" s="94"/>
      <c r="Q1470" s="94"/>
      <c r="R1470" s="94"/>
      <c r="S1470" s="94"/>
      <c r="T1470" s="95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19" t="s">
        <v>258</v>
      </c>
      <c r="AU1470" s="19" t="s">
        <v>93</v>
      </c>
    </row>
    <row r="1471" s="13" customFormat="1">
      <c r="A1471" s="13"/>
      <c r="B1471" s="249"/>
      <c r="C1471" s="250"/>
      <c r="D1471" s="251" t="s">
        <v>260</v>
      </c>
      <c r="E1471" s="252" t="s">
        <v>1</v>
      </c>
      <c r="F1471" s="253" t="s">
        <v>1419</v>
      </c>
      <c r="G1471" s="250"/>
      <c r="H1471" s="254">
        <v>871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260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251</v>
      </c>
    </row>
    <row r="1472" s="13" customFormat="1">
      <c r="A1472" s="13"/>
      <c r="B1472" s="249"/>
      <c r="C1472" s="250"/>
      <c r="D1472" s="251" t="s">
        <v>260</v>
      </c>
      <c r="E1472" s="252" t="s">
        <v>1</v>
      </c>
      <c r="F1472" s="253" t="s">
        <v>1420</v>
      </c>
      <c r="G1472" s="250"/>
      <c r="H1472" s="254">
        <v>1.76</v>
      </c>
      <c r="I1472" s="255"/>
      <c r="J1472" s="250"/>
      <c r="K1472" s="250"/>
      <c r="L1472" s="256"/>
      <c r="M1472" s="257"/>
      <c r="N1472" s="258"/>
      <c r="O1472" s="258"/>
      <c r="P1472" s="258"/>
      <c r="Q1472" s="258"/>
      <c r="R1472" s="258"/>
      <c r="S1472" s="258"/>
      <c r="T1472" s="25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0" t="s">
        <v>260</v>
      </c>
      <c r="AU1472" s="260" t="s">
        <v>93</v>
      </c>
      <c r="AV1472" s="13" t="s">
        <v>93</v>
      </c>
      <c r="AW1472" s="13" t="s">
        <v>40</v>
      </c>
      <c r="AX1472" s="13" t="s">
        <v>84</v>
      </c>
      <c r="AY1472" s="260" t="s">
        <v>251</v>
      </c>
    </row>
    <row r="1473" s="13" customFormat="1">
      <c r="A1473" s="13"/>
      <c r="B1473" s="249"/>
      <c r="C1473" s="250"/>
      <c r="D1473" s="251" t="s">
        <v>260</v>
      </c>
      <c r="E1473" s="252" t="s">
        <v>1</v>
      </c>
      <c r="F1473" s="253" t="s">
        <v>1421</v>
      </c>
      <c r="G1473" s="250"/>
      <c r="H1473" s="254">
        <v>140.71000000000001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260</v>
      </c>
      <c r="AU1473" s="260" t="s">
        <v>93</v>
      </c>
      <c r="AV1473" s="13" t="s">
        <v>93</v>
      </c>
      <c r="AW1473" s="13" t="s">
        <v>40</v>
      </c>
      <c r="AX1473" s="13" t="s">
        <v>84</v>
      </c>
      <c r="AY1473" s="260" t="s">
        <v>251</v>
      </c>
    </row>
    <row r="1474" s="13" customFormat="1">
      <c r="A1474" s="13"/>
      <c r="B1474" s="249"/>
      <c r="C1474" s="250"/>
      <c r="D1474" s="251" t="s">
        <v>260</v>
      </c>
      <c r="E1474" s="252" t="s">
        <v>1</v>
      </c>
      <c r="F1474" s="253" t="s">
        <v>1422</v>
      </c>
      <c r="G1474" s="250"/>
      <c r="H1474" s="254">
        <v>7.2699999999999996</v>
      </c>
      <c r="I1474" s="255"/>
      <c r="J1474" s="250"/>
      <c r="K1474" s="250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0" t="s">
        <v>260</v>
      </c>
      <c r="AU1474" s="260" t="s">
        <v>93</v>
      </c>
      <c r="AV1474" s="13" t="s">
        <v>93</v>
      </c>
      <c r="AW1474" s="13" t="s">
        <v>40</v>
      </c>
      <c r="AX1474" s="13" t="s">
        <v>84</v>
      </c>
      <c r="AY1474" s="260" t="s">
        <v>251</v>
      </c>
    </row>
    <row r="1475" s="13" customFormat="1">
      <c r="A1475" s="13"/>
      <c r="B1475" s="249"/>
      <c r="C1475" s="250"/>
      <c r="D1475" s="251" t="s">
        <v>260</v>
      </c>
      <c r="E1475" s="252" t="s">
        <v>1</v>
      </c>
      <c r="F1475" s="253" t="s">
        <v>1424</v>
      </c>
      <c r="G1475" s="250"/>
      <c r="H1475" s="254">
        <v>24.699999999999999</v>
      </c>
      <c r="I1475" s="255"/>
      <c r="J1475" s="250"/>
      <c r="K1475" s="250"/>
      <c r="L1475" s="256"/>
      <c r="M1475" s="257"/>
      <c r="N1475" s="258"/>
      <c r="O1475" s="258"/>
      <c r="P1475" s="258"/>
      <c r="Q1475" s="258"/>
      <c r="R1475" s="258"/>
      <c r="S1475" s="258"/>
      <c r="T1475" s="25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60" t="s">
        <v>260</v>
      </c>
      <c r="AU1475" s="260" t="s">
        <v>93</v>
      </c>
      <c r="AV1475" s="13" t="s">
        <v>93</v>
      </c>
      <c r="AW1475" s="13" t="s">
        <v>40</v>
      </c>
      <c r="AX1475" s="13" t="s">
        <v>84</v>
      </c>
      <c r="AY1475" s="260" t="s">
        <v>251</v>
      </c>
    </row>
    <row r="1476" s="14" customFormat="1">
      <c r="A1476" s="14"/>
      <c r="B1476" s="261"/>
      <c r="C1476" s="262"/>
      <c r="D1476" s="251" t="s">
        <v>260</v>
      </c>
      <c r="E1476" s="263" t="s">
        <v>1</v>
      </c>
      <c r="F1476" s="264" t="s">
        <v>262</v>
      </c>
      <c r="G1476" s="262"/>
      <c r="H1476" s="265">
        <v>1045.4400000000001</v>
      </c>
      <c r="I1476" s="266"/>
      <c r="J1476" s="262"/>
      <c r="K1476" s="262"/>
      <c r="L1476" s="267"/>
      <c r="M1476" s="268"/>
      <c r="N1476" s="269"/>
      <c r="O1476" s="269"/>
      <c r="P1476" s="269"/>
      <c r="Q1476" s="269"/>
      <c r="R1476" s="269"/>
      <c r="S1476" s="269"/>
      <c r="T1476" s="270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71" t="s">
        <v>260</v>
      </c>
      <c r="AU1476" s="271" t="s">
        <v>93</v>
      </c>
      <c r="AV1476" s="14" t="s">
        <v>257</v>
      </c>
      <c r="AW1476" s="14" t="s">
        <v>40</v>
      </c>
      <c r="AX1476" s="14" t="s">
        <v>91</v>
      </c>
      <c r="AY1476" s="271" t="s">
        <v>251</v>
      </c>
    </row>
    <row r="1477" s="2" customFormat="1" ht="33" customHeight="1">
      <c r="A1477" s="41"/>
      <c r="B1477" s="42"/>
      <c r="C1477" s="294" t="s">
        <v>982</v>
      </c>
      <c r="D1477" s="294" t="s">
        <v>338</v>
      </c>
      <c r="E1477" s="295" t="s">
        <v>1522</v>
      </c>
      <c r="F1477" s="296" t="s">
        <v>1523</v>
      </c>
      <c r="G1477" s="297" t="s">
        <v>389</v>
      </c>
      <c r="H1477" s="298">
        <v>1218.46</v>
      </c>
      <c r="I1477" s="299"/>
      <c r="J1477" s="300">
        <f>ROUND(I1477*H1477,2)</f>
        <v>0</v>
      </c>
      <c r="K1477" s="301"/>
      <c r="L1477" s="302"/>
      <c r="M1477" s="303" t="s">
        <v>1</v>
      </c>
      <c r="N1477" s="304" t="s">
        <v>49</v>
      </c>
      <c r="O1477" s="94"/>
      <c r="P1477" s="240">
        <f>O1477*H1477</f>
        <v>0</v>
      </c>
      <c r="Q1477" s="240">
        <v>0.0020999999999999999</v>
      </c>
      <c r="R1477" s="240">
        <f>Q1477*H1477</f>
        <v>2.5587659999999999</v>
      </c>
      <c r="S1477" s="240">
        <v>0</v>
      </c>
      <c r="T1477" s="241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42" t="s">
        <v>364</v>
      </c>
      <c r="AT1477" s="242" t="s">
        <v>338</v>
      </c>
      <c r="AU1477" s="242" t="s">
        <v>93</v>
      </c>
      <c r="AY1477" s="19" t="s">
        <v>251</v>
      </c>
      <c r="BE1477" s="243">
        <f>IF(N1477="základní",J1477,0)</f>
        <v>0</v>
      </c>
      <c r="BF1477" s="243">
        <f>IF(N1477="snížená",J1477,0)</f>
        <v>0</v>
      </c>
      <c r="BG1477" s="243">
        <f>IF(N1477="zákl. přenesená",J1477,0)</f>
        <v>0</v>
      </c>
      <c r="BH1477" s="243">
        <f>IF(N1477="sníž. přenesená",J1477,0)</f>
        <v>0</v>
      </c>
      <c r="BI1477" s="243">
        <f>IF(N1477="nulová",J1477,0)</f>
        <v>0</v>
      </c>
      <c r="BJ1477" s="19" t="s">
        <v>91</v>
      </c>
      <c r="BK1477" s="243">
        <f>ROUND(I1477*H1477,2)</f>
        <v>0</v>
      </c>
      <c r="BL1477" s="19" t="s">
        <v>304</v>
      </c>
      <c r="BM1477" s="242" t="s">
        <v>1531</v>
      </c>
    </row>
    <row r="1478" s="13" customFormat="1">
      <c r="A1478" s="13"/>
      <c r="B1478" s="249"/>
      <c r="C1478" s="250"/>
      <c r="D1478" s="251" t="s">
        <v>260</v>
      </c>
      <c r="E1478" s="252" t="s">
        <v>1</v>
      </c>
      <c r="F1478" s="253" t="s">
        <v>1532</v>
      </c>
      <c r="G1478" s="250"/>
      <c r="H1478" s="254">
        <v>1218.46</v>
      </c>
      <c r="I1478" s="255"/>
      <c r="J1478" s="250"/>
      <c r="K1478" s="250"/>
      <c r="L1478" s="256"/>
      <c r="M1478" s="257"/>
      <c r="N1478" s="258"/>
      <c r="O1478" s="258"/>
      <c r="P1478" s="258"/>
      <c r="Q1478" s="258"/>
      <c r="R1478" s="258"/>
      <c r="S1478" s="258"/>
      <c r="T1478" s="25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60" t="s">
        <v>260</v>
      </c>
      <c r="AU1478" s="260" t="s">
        <v>93</v>
      </c>
      <c r="AV1478" s="13" t="s">
        <v>93</v>
      </c>
      <c r="AW1478" s="13" t="s">
        <v>40</v>
      </c>
      <c r="AX1478" s="13" t="s">
        <v>84</v>
      </c>
      <c r="AY1478" s="260" t="s">
        <v>251</v>
      </c>
    </row>
    <row r="1479" s="14" customFormat="1">
      <c r="A1479" s="14"/>
      <c r="B1479" s="261"/>
      <c r="C1479" s="262"/>
      <c r="D1479" s="251" t="s">
        <v>260</v>
      </c>
      <c r="E1479" s="263" t="s">
        <v>1</v>
      </c>
      <c r="F1479" s="264" t="s">
        <v>262</v>
      </c>
      <c r="G1479" s="262"/>
      <c r="H1479" s="265">
        <v>1218.46</v>
      </c>
      <c r="I1479" s="266"/>
      <c r="J1479" s="262"/>
      <c r="K1479" s="262"/>
      <c r="L1479" s="267"/>
      <c r="M1479" s="268"/>
      <c r="N1479" s="269"/>
      <c r="O1479" s="269"/>
      <c r="P1479" s="269"/>
      <c r="Q1479" s="269"/>
      <c r="R1479" s="269"/>
      <c r="S1479" s="269"/>
      <c r="T1479" s="27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71" t="s">
        <v>260</v>
      </c>
      <c r="AU1479" s="271" t="s">
        <v>93</v>
      </c>
      <c r="AV1479" s="14" t="s">
        <v>257</v>
      </c>
      <c r="AW1479" s="14" t="s">
        <v>40</v>
      </c>
      <c r="AX1479" s="14" t="s">
        <v>91</v>
      </c>
      <c r="AY1479" s="271" t="s">
        <v>251</v>
      </c>
    </row>
    <row r="1480" s="2" customFormat="1" ht="24.15" customHeight="1">
      <c r="A1480" s="41"/>
      <c r="B1480" s="42"/>
      <c r="C1480" s="230" t="s">
        <v>1533</v>
      </c>
      <c r="D1480" s="230" t="s">
        <v>253</v>
      </c>
      <c r="E1480" s="231" t="s">
        <v>1534</v>
      </c>
      <c r="F1480" s="232" t="s">
        <v>1535</v>
      </c>
      <c r="G1480" s="233" t="s">
        <v>389</v>
      </c>
      <c r="H1480" s="234">
        <v>2400.9099999999999</v>
      </c>
      <c r="I1480" s="235"/>
      <c r="J1480" s="236">
        <f>ROUND(I1480*H1480,2)</f>
        <v>0</v>
      </c>
      <c r="K1480" s="237"/>
      <c r="L1480" s="47"/>
      <c r="M1480" s="238" t="s">
        <v>1</v>
      </c>
      <c r="N1480" s="239" t="s">
        <v>49</v>
      </c>
      <c r="O1480" s="94"/>
      <c r="P1480" s="240">
        <f>O1480*H1480</f>
        <v>0</v>
      </c>
      <c r="Q1480" s="240">
        <v>0</v>
      </c>
      <c r="R1480" s="240">
        <f>Q1480*H1480</f>
        <v>0</v>
      </c>
      <c r="S1480" s="240">
        <v>0</v>
      </c>
      <c r="T1480" s="241">
        <f>S1480*H1480</f>
        <v>0</v>
      </c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R1480" s="242" t="s">
        <v>304</v>
      </c>
      <c r="AT1480" s="242" t="s">
        <v>253</v>
      </c>
      <c r="AU1480" s="242" t="s">
        <v>93</v>
      </c>
      <c r="AY1480" s="19" t="s">
        <v>251</v>
      </c>
      <c r="BE1480" s="243">
        <f>IF(N1480="základní",J1480,0)</f>
        <v>0</v>
      </c>
      <c r="BF1480" s="243">
        <f>IF(N1480="snížená",J1480,0)</f>
        <v>0</v>
      </c>
      <c r="BG1480" s="243">
        <f>IF(N1480="zákl. přenesená",J1480,0)</f>
        <v>0</v>
      </c>
      <c r="BH1480" s="243">
        <f>IF(N1480="sníž. přenesená",J1480,0)</f>
        <v>0</v>
      </c>
      <c r="BI1480" s="243">
        <f>IF(N1480="nulová",J1480,0)</f>
        <v>0</v>
      </c>
      <c r="BJ1480" s="19" t="s">
        <v>91</v>
      </c>
      <c r="BK1480" s="243">
        <f>ROUND(I1480*H1480,2)</f>
        <v>0</v>
      </c>
      <c r="BL1480" s="19" t="s">
        <v>304</v>
      </c>
      <c r="BM1480" s="242" t="s">
        <v>1536</v>
      </c>
    </row>
    <row r="1481" s="2" customFormat="1">
      <c r="A1481" s="41"/>
      <c r="B1481" s="42"/>
      <c r="C1481" s="43"/>
      <c r="D1481" s="244" t="s">
        <v>258</v>
      </c>
      <c r="E1481" s="43"/>
      <c r="F1481" s="245" t="s">
        <v>1537</v>
      </c>
      <c r="G1481" s="43"/>
      <c r="H1481" s="43"/>
      <c r="I1481" s="246"/>
      <c r="J1481" s="43"/>
      <c r="K1481" s="43"/>
      <c r="L1481" s="47"/>
      <c r="M1481" s="247"/>
      <c r="N1481" s="248"/>
      <c r="O1481" s="94"/>
      <c r="P1481" s="94"/>
      <c r="Q1481" s="94"/>
      <c r="R1481" s="94"/>
      <c r="S1481" s="94"/>
      <c r="T1481" s="95"/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T1481" s="19" t="s">
        <v>258</v>
      </c>
      <c r="AU1481" s="19" t="s">
        <v>93</v>
      </c>
    </row>
    <row r="1482" s="13" customFormat="1">
      <c r="A1482" s="13"/>
      <c r="B1482" s="249"/>
      <c r="C1482" s="250"/>
      <c r="D1482" s="251" t="s">
        <v>260</v>
      </c>
      <c r="E1482" s="252" t="s">
        <v>1</v>
      </c>
      <c r="F1482" s="253" t="s">
        <v>1419</v>
      </c>
      <c r="G1482" s="250"/>
      <c r="H1482" s="254">
        <v>871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260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251</v>
      </c>
    </row>
    <row r="1483" s="13" customFormat="1">
      <c r="A1483" s="13"/>
      <c r="B1483" s="249"/>
      <c r="C1483" s="250"/>
      <c r="D1483" s="251" t="s">
        <v>260</v>
      </c>
      <c r="E1483" s="252" t="s">
        <v>1</v>
      </c>
      <c r="F1483" s="253" t="s">
        <v>1420</v>
      </c>
      <c r="G1483" s="250"/>
      <c r="H1483" s="254">
        <v>1.76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260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251</v>
      </c>
    </row>
    <row r="1484" s="13" customFormat="1">
      <c r="A1484" s="13"/>
      <c r="B1484" s="249"/>
      <c r="C1484" s="250"/>
      <c r="D1484" s="251" t="s">
        <v>260</v>
      </c>
      <c r="E1484" s="252" t="s">
        <v>1</v>
      </c>
      <c r="F1484" s="253" t="s">
        <v>1421</v>
      </c>
      <c r="G1484" s="250"/>
      <c r="H1484" s="254">
        <v>140.71000000000001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260</v>
      </c>
      <c r="AU1484" s="260" t="s">
        <v>93</v>
      </c>
      <c r="AV1484" s="13" t="s">
        <v>93</v>
      </c>
      <c r="AW1484" s="13" t="s">
        <v>40</v>
      </c>
      <c r="AX1484" s="13" t="s">
        <v>84</v>
      </c>
      <c r="AY1484" s="260" t="s">
        <v>251</v>
      </c>
    </row>
    <row r="1485" s="13" customFormat="1">
      <c r="A1485" s="13"/>
      <c r="B1485" s="249"/>
      <c r="C1485" s="250"/>
      <c r="D1485" s="251" t="s">
        <v>260</v>
      </c>
      <c r="E1485" s="252" t="s">
        <v>1</v>
      </c>
      <c r="F1485" s="253" t="s">
        <v>1422</v>
      </c>
      <c r="G1485" s="250"/>
      <c r="H1485" s="254">
        <v>7.2699999999999996</v>
      </c>
      <c r="I1485" s="255"/>
      <c r="J1485" s="250"/>
      <c r="K1485" s="250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0" t="s">
        <v>260</v>
      </c>
      <c r="AU1485" s="260" t="s">
        <v>93</v>
      </c>
      <c r="AV1485" s="13" t="s">
        <v>93</v>
      </c>
      <c r="AW1485" s="13" t="s">
        <v>40</v>
      </c>
      <c r="AX1485" s="13" t="s">
        <v>84</v>
      </c>
      <c r="AY1485" s="260" t="s">
        <v>251</v>
      </c>
    </row>
    <row r="1486" s="13" customFormat="1">
      <c r="A1486" s="13"/>
      <c r="B1486" s="249"/>
      <c r="C1486" s="250"/>
      <c r="D1486" s="251" t="s">
        <v>260</v>
      </c>
      <c r="E1486" s="252" t="s">
        <v>1</v>
      </c>
      <c r="F1486" s="253" t="s">
        <v>1423</v>
      </c>
      <c r="G1486" s="250"/>
      <c r="H1486" s="254">
        <v>33.359999999999999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260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251</v>
      </c>
    </row>
    <row r="1487" s="13" customFormat="1">
      <c r="A1487" s="13"/>
      <c r="B1487" s="249"/>
      <c r="C1487" s="250"/>
      <c r="D1487" s="251" t="s">
        <v>260</v>
      </c>
      <c r="E1487" s="252" t="s">
        <v>1</v>
      </c>
      <c r="F1487" s="253" t="s">
        <v>1091</v>
      </c>
      <c r="G1487" s="250"/>
      <c r="H1487" s="254">
        <v>483.31999999999999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260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251</v>
      </c>
    </row>
    <row r="1488" s="13" customFormat="1">
      <c r="A1488" s="13"/>
      <c r="B1488" s="249"/>
      <c r="C1488" s="250"/>
      <c r="D1488" s="251" t="s">
        <v>260</v>
      </c>
      <c r="E1488" s="252" t="s">
        <v>1</v>
      </c>
      <c r="F1488" s="253" t="s">
        <v>1097</v>
      </c>
      <c r="G1488" s="250"/>
      <c r="H1488" s="254">
        <v>578.78999999999996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260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251</v>
      </c>
    </row>
    <row r="1489" s="13" customFormat="1">
      <c r="A1489" s="13"/>
      <c r="B1489" s="249"/>
      <c r="C1489" s="250"/>
      <c r="D1489" s="251" t="s">
        <v>260</v>
      </c>
      <c r="E1489" s="252" t="s">
        <v>1</v>
      </c>
      <c r="F1489" s="253" t="s">
        <v>1424</v>
      </c>
      <c r="G1489" s="250"/>
      <c r="H1489" s="254">
        <v>24.699999999999999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260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251</v>
      </c>
    </row>
    <row r="1490" s="13" customFormat="1">
      <c r="A1490" s="13"/>
      <c r="B1490" s="249"/>
      <c r="C1490" s="250"/>
      <c r="D1490" s="251" t="s">
        <v>260</v>
      </c>
      <c r="E1490" s="252" t="s">
        <v>1</v>
      </c>
      <c r="F1490" s="253" t="s">
        <v>1092</v>
      </c>
      <c r="G1490" s="250"/>
      <c r="H1490" s="254">
        <v>260</v>
      </c>
      <c r="I1490" s="255"/>
      <c r="J1490" s="250"/>
      <c r="K1490" s="250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0" t="s">
        <v>260</v>
      </c>
      <c r="AU1490" s="260" t="s">
        <v>93</v>
      </c>
      <c r="AV1490" s="13" t="s">
        <v>93</v>
      </c>
      <c r="AW1490" s="13" t="s">
        <v>40</v>
      </c>
      <c r="AX1490" s="13" t="s">
        <v>84</v>
      </c>
      <c r="AY1490" s="260" t="s">
        <v>251</v>
      </c>
    </row>
    <row r="1491" s="14" customFormat="1">
      <c r="A1491" s="14"/>
      <c r="B1491" s="261"/>
      <c r="C1491" s="262"/>
      <c r="D1491" s="251" t="s">
        <v>260</v>
      </c>
      <c r="E1491" s="263" t="s">
        <v>1</v>
      </c>
      <c r="F1491" s="264" t="s">
        <v>262</v>
      </c>
      <c r="G1491" s="262"/>
      <c r="H1491" s="265">
        <v>2400.9099999999999</v>
      </c>
      <c r="I1491" s="266"/>
      <c r="J1491" s="262"/>
      <c r="K1491" s="262"/>
      <c r="L1491" s="267"/>
      <c r="M1491" s="268"/>
      <c r="N1491" s="269"/>
      <c r="O1491" s="269"/>
      <c r="P1491" s="269"/>
      <c r="Q1491" s="269"/>
      <c r="R1491" s="269"/>
      <c r="S1491" s="269"/>
      <c r="T1491" s="27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71" t="s">
        <v>260</v>
      </c>
      <c r="AU1491" s="271" t="s">
        <v>93</v>
      </c>
      <c r="AV1491" s="14" t="s">
        <v>257</v>
      </c>
      <c r="AW1491" s="14" t="s">
        <v>40</v>
      </c>
      <c r="AX1491" s="14" t="s">
        <v>91</v>
      </c>
      <c r="AY1491" s="271" t="s">
        <v>251</v>
      </c>
    </row>
    <row r="1492" s="2" customFormat="1" ht="16.5" customHeight="1">
      <c r="A1492" s="41"/>
      <c r="B1492" s="42"/>
      <c r="C1492" s="294" t="s">
        <v>992</v>
      </c>
      <c r="D1492" s="294" t="s">
        <v>338</v>
      </c>
      <c r="E1492" s="295" t="s">
        <v>1538</v>
      </c>
      <c r="F1492" s="296" t="s">
        <v>1539</v>
      </c>
      <c r="G1492" s="297" t="s">
        <v>389</v>
      </c>
      <c r="H1492" s="298">
        <v>2773.0509999999999</v>
      </c>
      <c r="I1492" s="299"/>
      <c r="J1492" s="300">
        <f>ROUND(I1492*H1492,2)</f>
        <v>0</v>
      </c>
      <c r="K1492" s="301"/>
      <c r="L1492" s="302"/>
      <c r="M1492" s="303" t="s">
        <v>1</v>
      </c>
      <c r="N1492" s="304" t="s">
        <v>49</v>
      </c>
      <c r="O1492" s="94"/>
      <c r="P1492" s="240">
        <f>O1492*H1492</f>
        <v>0</v>
      </c>
      <c r="Q1492" s="240">
        <v>0.00029999999999999997</v>
      </c>
      <c r="R1492" s="240">
        <f>Q1492*H1492</f>
        <v>0.83191529999999991</v>
      </c>
      <c r="S1492" s="240">
        <v>0</v>
      </c>
      <c r="T1492" s="241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42" t="s">
        <v>364</v>
      </c>
      <c r="AT1492" s="242" t="s">
        <v>338</v>
      </c>
      <c r="AU1492" s="242" t="s">
        <v>93</v>
      </c>
      <c r="AY1492" s="19" t="s">
        <v>251</v>
      </c>
      <c r="BE1492" s="243">
        <f>IF(N1492="základní",J1492,0)</f>
        <v>0</v>
      </c>
      <c r="BF1492" s="243">
        <f>IF(N1492="snížená",J1492,0)</f>
        <v>0</v>
      </c>
      <c r="BG1492" s="243">
        <f>IF(N1492="zákl. přenesená",J1492,0)</f>
        <v>0</v>
      </c>
      <c r="BH1492" s="243">
        <f>IF(N1492="sníž. přenesená",J1492,0)</f>
        <v>0</v>
      </c>
      <c r="BI1492" s="243">
        <f>IF(N1492="nulová",J1492,0)</f>
        <v>0</v>
      </c>
      <c r="BJ1492" s="19" t="s">
        <v>91</v>
      </c>
      <c r="BK1492" s="243">
        <f>ROUND(I1492*H1492,2)</f>
        <v>0</v>
      </c>
      <c r="BL1492" s="19" t="s">
        <v>304</v>
      </c>
      <c r="BM1492" s="242" t="s">
        <v>1540</v>
      </c>
    </row>
    <row r="1493" s="13" customFormat="1">
      <c r="A1493" s="13"/>
      <c r="B1493" s="249"/>
      <c r="C1493" s="250"/>
      <c r="D1493" s="251" t="s">
        <v>260</v>
      </c>
      <c r="E1493" s="252" t="s">
        <v>1</v>
      </c>
      <c r="F1493" s="253" t="s">
        <v>1541</v>
      </c>
      <c r="G1493" s="250"/>
      <c r="H1493" s="254">
        <v>2773.0509999999999</v>
      </c>
      <c r="I1493" s="255"/>
      <c r="J1493" s="250"/>
      <c r="K1493" s="250"/>
      <c r="L1493" s="256"/>
      <c r="M1493" s="257"/>
      <c r="N1493" s="258"/>
      <c r="O1493" s="258"/>
      <c r="P1493" s="258"/>
      <c r="Q1493" s="258"/>
      <c r="R1493" s="258"/>
      <c r="S1493" s="258"/>
      <c r="T1493" s="25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0" t="s">
        <v>260</v>
      </c>
      <c r="AU1493" s="260" t="s">
        <v>93</v>
      </c>
      <c r="AV1493" s="13" t="s">
        <v>93</v>
      </c>
      <c r="AW1493" s="13" t="s">
        <v>40</v>
      </c>
      <c r="AX1493" s="13" t="s">
        <v>84</v>
      </c>
      <c r="AY1493" s="260" t="s">
        <v>251</v>
      </c>
    </row>
    <row r="1494" s="14" customFormat="1">
      <c r="A1494" s="14"/>
      <c r="B1494" s="261"/>
      <c r="C1494" s="262"/>
      <c r="D1494" s="251" t="s">
        <v>260</v>
      </c>
      <c r="E1494" s="263" t="s">
        <v>1</v>
      </c>
      <c r="F1494" s="264" t="s">
        <v>262</v>
      </c>
      <c r="G1494" s="262"/>
      <c r="H1494" s="265">
        <v>2773.0509999999999</v>
      </c>
      <c r="I1494" s="266"/>
      <c r="J1494" s="262"/>
      <c r="K1494" s="262"/>
      <c r="L1494" s="267"/>
      <c r="M1494" s="268"/>
      <c r="N1494" s="269"/>
      <c r="O1494" s="269"/>
      <c r="P1494" s="269"/>
      <c r="Q1494" s="269"/>
      <c r="R1494" s="269"/>
      <c r="S1494" s="269"/>
      <c r="T1494" s="270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71" t="s">
        <v>260</v>
      </c>
      <c r="AU1494" s="271" t="s">
        <v>93</v>
      </c>
      <c r="AV1494" s="14" t="s">
        <v>257</v>
      </c>
      <c r="AW1494" s="14" t="s">
        <v>40</v>
      </c>
      <c r="AX1494" s="14" t="s">
        <v>91</v>
      </c>
      <c r="AY1494" s="271" t="s">
        <v>251</v>
      </c>
    </row>
    <row r="1495" s="2" customFormat="1" ht="24.15" customHeight="1">
      <c r="A1495" s="41"/>
      <c r="B1495" s="42"/>
      <c r="C1495" s="230" t="s">
        <v>1542</v>
      </c>
      <c r="D1495" s="230" t="s">
        <v>253</v>
      </c>
      <c r="E1495" s="231" t="s">
        <v>1543</v>
      </c>
      <c r="F1495" s="232" t="s">
        <v>1544</v>
      </c>
      <c r="G1495" s="233" t="s">
        <v>389</v>
      </c>
      <c r="H1495" s="234">
        <v>2342.8499999999999</v>
      </c>
      <c r="I1495" s="235"/>
      <c r="J1495" s="236">
        <f>ROUND(I1495*H1495,2)</f>
        <v>0</v>
      </c>
      <c r="K1495" s="237"/>
      <c r="L1495" s="47"/>
      <c r="M1495" s="238" t="s">
        <v>1</v>
      </c>
      <c r="N1495" s="239" t="s">
        <v>49</v>
      </c>
      <c r="O1495" s="94"/>
      <c r="P1495" s="240">
        <f>O1495*H1495</f>
        <v>0</v>
      </c>
      <c r="Q1495" s="240">
        <v>0</v>
      </c>
      <c r="R1495" s="240">
        <f>Q1495*H1495</f>
        <v>0</v>
      </c>
      <c r="S1495" s="240">
        <v>0</v>
      </c>
      <c r="T1495" s="241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42" t="s">
        <v>304</v>
      </c>
      <c r="AT1495" s="242" t="s">
        <v>253</v>
      </c>
      <c r="AU1495" s="242" t="s">
        <v>93</v>
      </c>
      <c r="AY1495" s="19" t="s">
        <v>251</v>
      </c>
      <c r="BE1495" s="243">
        <f>IF(N1495="základní",J1495,0)</f>
        <v>0</v>
      </c>
      <c r="BF1495" s="243">
        <f>IF(N1495="snížená",J1495,0)</f>
        <v>0</v>
      </c>
      <c r="BG1495" s="243">
        <f>IF(N1495="zákl. přenesená",J1495,0)</f>
        <v>0</v>
      </c>
      <c r="BH1495" s="243">
        <f>IF(N1495="sníž. přenesená",J1495,0)</f>
        <v>0</v>
      </c>
      <c r="BI1495" s="243">
        <f>IF(N1495="nulová",J1495,0)</f>
        <v>0</v>
      </c>
      <c r="BJ1495" s="19" t="s">
        <v>91</v>
      </c>
      <c r="BK1495" s="243">
        <f>ROUND(I1495*H1495,2)</f>
        <v>0</v>
      </c>
      <c r="BL1495" s="19" t="s">
        <v>304</v>
      </c>
      <c r="BM1495" s="242" t="s">
        <v>1545</v>
      </c>
    </row>
    <row r="1496" s="2" customFormat="1">
      <c r="A1496" s="41"/>
      <c r="B1496" s="42"/>
      <c r="C1496" s="43"/>
      <c r="D1496" s="244" t="s">
        <v>258</v>
      </c>
      <c r="E1496" s="43"/>
      <c r="F1496" s="245" t="s">
        <v>1546</v>
      </c>
      <c r="G1496" s="43"/>
      <c r="H1496" s="43"/>
      <c r="I1496" s="246"/>
      <c r="J1496" s="43"/>
      <c r="K1496" s="43"/>
      <c r="L1496" s="47"/>
      <c r="M1496" s="247"/>
      <c r="N1496" s="248"/>
      <c r="O1496" s="94"/>
      <c r="P1496" s="94"/>
      <c r="Q1496" s="94"/>
      <c r="R1496" s="94"/>
      <c r="S1496" s="94"/>
      <c r="T1496" s="95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19" t="s">
        <v>258</v>
      </c>
      <c r="AU1496" s="19" t="s">
        <v>93</v>
      </c>
    </row>
    <row r="1497" s="13" customFormat="1">
      <c r="A1497" s="13"/>
      <c r="B1497" s="249"/>
      <c r="C1497" s="250"/>
      <c r="D1497" s="251" t="s">
        <v>260</v>
      </c>
      <c r="E1497" s="252" t="s">
        <v>1</v>
      </c>
      <c r="F1497" s="253" t="s">
        <v>1419</v>
      </c>
      <c r="G1497" s="250"/>
      <c r="H1497" s="254">
        <v>871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260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251</v>
      </c>
    </row>
    <row r="1498" s="13" customFormat="1">
      <c r="A1498" s="13"/>
      <c r="B1498" s="249"/>
      <c r="C1498" s="250"/>
      <c r="D1498" s="251" t="s">
        <v>260</v>
      </c>
      <c r="E1498" s="252" t="s">
        <v>1</v>
      </c>
      <c r="F1498" s="253" t="s">
        <v>1420</v>
      </c>
      <c r="G1498" s="250"/>
      <c r="H1498" s="254">
        <v>1.76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260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251</v>
      </c>
    </row>
    <row r="1499" s="13" customFormat="1">
      <c r="A1499" s="13"/>
      <c r="B1499" s="249"/>
      <c r="C1499" s="250"/>
      <c r="D1499" s="251" t="s">
        <v>260</v>
      </c>
      <c r="E1499" s="252" t="s">
        <v>1</v>
      </c>
      <c r="F1499" s="253" t="s">
        <v>1421</v>
      </c>
      <c r="G1499" s="250"/>
      <c r="H1499" s="254">
        <v>140.71000000000001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260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251</v>
      </c>
    </row>
    <row r="1500" s="13" customFormat="1">
      <c r="A1500" s="13"/>
      <c r="B1500" s="249"/>
      <c r="C1500" s="250"/>
      <c r="D1500" s="251" t="s">
        <v>260</v>
      </c>
      <c r="E1500" s="252" t="s">
        <v>1</v>
      </c>
      <c r="F1500" s="253" t="s">
        <v>1422</v>
      </c>
      <c r="G1500" s="250"/>
      <c r="H1500" s="254">
        <v>7.2699999999999996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260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251</v>
      </c>
    </row>
    <row r="1501" s="13" customFormat="1">
      <c r="A1501" s="13"/>
      <c r="B1501" s="249"/>
      <c r="C1501" s="250"/>
      <c r="D1501" s="251" t="s">
        <v>260</v>
      </c>
      <c r="E1501" s="252" t="s">
        <v>1</v>
      </c>
      <c r="F1501" s="253" t="s">
        <v>1091</v>
      </c>
      <c r="G1501" s="250"/>
      <c r="H1501" s="254">
        <v>483.31999999999999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260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251</v>
      </c>
    </row>
    <row r="1502" s="13" customFormat="1">
      <c r="A1502" s="13"/>
      <c r="B1502" s="249"/>
      <c r="C1502" s="250"/>
      <c r="D1502" s="251" t="s">
        <v>260</v>
      </c>
      <c r="E1502" s="252" t="s">
        <v>1</v>
      </c>
      <c r="F1502" s="253" t="s">
        <v>1097</v>
      </c>
      <c r="G1502" s="250"/>
      <c r="H1502" s="254">
        <v>578.78999999999996</v>
      </c>
      <c r="I1502" s="255"/>
      <c r="J1502" s="250"/>
      <c r="K1502" s="250"/>
      <c r="L1502" s="256"/>
      <c r="M1502" s="257"/>
      <c r="N1502" s="258"/>
      <c r="O1502" s="258"/>
      <c r="P1502" s="258"/>
      <c r="Q1502" s="258"/>
      <c r="R1502" s="258"/>
      <c r="S1502" s="258"/>
      <c r="T1502" s="25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0" t="s">
        <v>260</v>
      </c>
      <c r="AU1502" s="260" t="s">
        <v>93</v>
      </c>
      <c r="AV1502" s="13" t="s">
        <v>93</v>
      </c>
      <c r="AW1502" s="13" t="s">
        <v>40</v>
      </c>
      <c r="AX1502" s="13" t="s">
        <v>84</v>
      </c>
      <c r="AY1502" s="260" t="s">
        <v>251</v>
      </c>
    </row>
    <row r="1503" s="13" customFormat="1">
      <c r="A1503" s="13"/>
      <c r="B1503" s="249"/>
      <c r="C1503" s="250"/>
      <c r="D1503" s="251" t="s">
        <v>260</v>
      </c>
      <c r="E1503" s="252" t="s">
        <v>1</v>
      </c>
      <c r="F1503" s="253" t="s">
        <v>1092</v>
      </c>
      <c r="G1503" s="250"/>
      <c r="H1503" s="254">
        <v>260</v>
      </c>
      <c r="I1503" s="255"/>
      <c r="J1503" s="250"/>
      <c r="K1503" s="250"/>
      <c r="L1503" s="256"/>
      <c r="M1503" s="257"/>
      <c r="N1503" s="258"/>
      <c r="O1503" s="258"/>
      <c r="P1503" s="258"/>
      <c r="Q1503" s="258"/>
      <c r="R1503" s="258"/>
      <c r="S1503" s="258"/>
      <c r="T1503" s="25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60" t="s">
        <v>260</v>
      </c>
      <c r="AU1503" s="260" t="s">
        <v>93</v>
      </c>
      <c r="AV1503" s="13" t="s">
        <v>93</v>
      </c>
      <c r="AW1503" s="13" t="s">
        <v>40</v>
      </c>
      <c r="AX1503" s="13" t="s">
        <v>84</v>
      </c>
      <c r="AY1503" s="260" t="s">
        <v>251</v>
      </c>
    </row>
    <row r="1504" s="14" customFormat="1">
      <c r="A1504" s="14"/>
      <c r="B1504" s="261"/>
      <c r="C1504" s="262"/>
      <c r="D1504" s="251" t="s">
        <v>260</v>
      </c>
      <c r="E1504" s="263" t="s">
        <v>1</v>
      </c>
      <c r="F1504" s="264" t="s">
        <v>262</v>
      </c>
      <c r="G1504" s="262"/>
      <c r="H1504" s="265">
        <v>2342.8499999999999</v>
      </c>
      <c r="I1504" s="266"/>
      <c r="J1504" s="262"/>
      <c r="K1504" s="262"/>
      <c r="L1504" s="267"/>
      <c r="M1504" s="268"/>
      <c r="N1504" s="269"/>
      <c r="O1504" s="269"/>
      <c r="P1504" s="269"/>
      <c r="Q1504" s="269"/>
      <c r="R1504" s="269"/>
      <c r="S1504" s="269"/>
      <c r="T1504" s="270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71" t="s">
        <v>260</v>
      </c>
      <c r="AU1504" s="271" t="s">
        <v>93</v>
      </c>
      <c r="AV1504" s="14" t="s">
        <v>257</v>
      </c>
      <c r="AW1504" s="14" t="s">
        <v>40</v>
      </c>
      <c r="AX1504" s="14" t="s">
        <v>91</v>
      </c>
      <c r="AY1504" s="271" t="s">
        <v>251</v>
      </c>
    </row>
    <row r="1505" s="2" customFormat="1" ht="16.5" customHeight="1">
      <c r="A1505" s="41"/>
      <c r="B1505" s="42"/>
      <c r="C1505" s="294" t="s">
        <v>1547</v>
      </c>
      <c r="D1505" s="294" t="s">
        <v>338</v>
      </c>
      <c r="E1505" s="295" t="s">
        <v>1538</v>
      </c>
      <c r="F1505" s="296" t="s">
        <v>1539</v>
      </c>
      <c r="G1505" s="297" t="s">
        <v>389</v>
      </c>
      <c r="H1505" s="298">
        <v>1226.7370000000001</v>
      </c>
      <c r="I1505" s="299"/>
      <c r="J1505" s="300">
        <f>ROUND(I1505*H1505,2)</f>
        <v>0</v>
      </c>
      <c r="K1505" s="301"/>
      <c r="L1505" s="302"/>
      <c r="M1505" s="303" t="s">
        <v>1</v>
      </c>
      <c r="N1505" s="304" t="s">
        <v>49</v>
      </c>
      <c r="O1505" s="94"/>
      <c r="P1505" s="240">
        <f>O1505*H1505</f>
        <v>0</v>
      </c>
      <c r="Q1505" s="240">
        <v>0.00029999999999999997</v>
      </c>
      <c r="R1505" s="240">
        <f>Q1505*H1505</f>
        <v>0.36802109999999999</v>
      </c>
      <c r="S1505" s="240">
        <v>0</v>
      </c>
      <c r="T1505" s="241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42" t="s">
        <v>364</v>
      </c>
      <c r="AT1505" s="242" t="s">
        <v>338</v>
      </c>
      <c r="AU1505" s="242" t="s">
        <v>93</v>
      </c>
      <c r="AY1505" s="19" t="s">
        <v>251</v>
      </c>
      <c r="BE1505" s="243">
        <f>IF(N1505="základní",J1505,0)</f>
        <v>0</v>
      </c>
      <c r="BF1505" s="243">
        <f>IF(N1505="snížená",J1505,0)</f>
        <v>0</v>
      </c>
      <c r="BG1505" s="243">
        <f>IF(N1505="zákl. přenesená",J1505,0)</f>
        <v>0</v>
      </c>
      <c r="BH1505" s="243">
        <f>IF(N1505="sníž. přenesená",J1505,0)</f>
        <v>0</v>
      </c>
      <c r="BI1505" s="243">
        <f>IF(N1505="nulová",J1505,0)</f>
        <v>0</v>
      </c>
      <c r="BJ1505" s="19" t="s">
        <v>91</v>
      </c>
      <c r="BK1505" s="243">
        <f>ROUND(I1505*H1505,2)</f>
        <v>0</v>
      </c>
      <c r="BL1505" s="19" t="s">
        <v>304</v>
      </c>
      <c r="BM1505" s="242" t="s">
        <v>1548</v>
      </c>
    </row>
    <row r="1506" s="13" customFormat="1">
      <c r="A1506" s="13"/>
      <c r="B1506" s="249"/>
      <c r="C1506" s="250"/>
      <c r="D1506" s="251" t="s">
        <v>260</v>
      </c>
      <c r="E1506" s="252" t="s">
        <v>1</v>
      </c>
      <c r="F1506" s="253" t="s">
        <v>1091</v>
      </c>
      <c r="G1506" s="250"/>
      <c r="H1506" s="254">
        <v>483.31999999999999</v>
      </c>
      <c r="I1506" s="255"/>
      <c r="J1506" s="250"/>
      <c r="K1506" s="250"/>
      <c r="L1506" s="256"/>
      <c r="M1506" s="257"/>
      <c r="N1506" s="258"/>
      <c r="O1506" s="258"/>
      <c r="P1506" s="258"/>
      <c r="Q1506" s="258"/>
      <c r="R1506" s="258"/>
      <c r="S1506" s="258"/>
      <c r="T1506" s="25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0" t="s">
        <v>260</v>
      </c>
      <c r="AU1506" s="260" t="s">
        <v>93</v>
      </c>
      <c r="AV1506" s="13" t="s">
        <v>93</v>
      </c>
      <c r="AW1506" s="13" t="s">
        <v>40</v>
      </c>
      <c r="AX1506" s="13" t="s">
        <v>84</v>
      </c>
      <c r="AY1506" s="260" t="s">
        <v>251</v>
      </c>
    </row>
    <row r="1507" s="13" customFormat="1">
      <c r="A1507" s="13"/>
      <c r="B1507" s="249"/>
      <c r="C1507" s="250"/>
      <c r="D1507" s="251" t="s">
        <v>260</v>
      </c>
      <c r="E1507" s="252" t="s">
        <v>1</v>
      </c>
      <c r="F1507" s="253" t="s">
        <v>1097</v>
      </c>
      <c r="G1507" s="250"/>
      <c r="H1507" s="254">
        <v>578.78999999999996</v>
      </c>
      <c r="I1507" s="255"/>
      <c r="J1507" s="250"/>
      <c r="K1507" s="250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0" t="s">
        <v>260</v>
      </c>
      <c r="AU1507" s="260" t="s">
        <v>93</v>
      </c>
      <c r="AV1507" s="13" t="s">
        <v>93</v>
      </c>
      <c r="AW1507" s="13" t="s">
        <v>40</v>
      </c>
      <c r="AX1507" s="13" t="s">
        <v>84</v>
      </c>
      <c r="AY1507" s="260" t="s">
        <v>251</v>
      </c>
    </row>
    <row r="1508" s="14" customFormat="1">
      <c r="A1508" s="14"/>
      <c r="B1508" s="261"/>
      <c r="C1508" s="262"/>
      <c r="D1508" s="251" t="s">
        <v>260</v>
      </c>
      <c r="E1508" s="263" t="s">
        <v>1</v>
      </c>
      <c r="F1508" s="264" t="s">
        <v>262</v>
      </c>
      <c r="G1508" s="262"/>
      <c r="H1508" s="265">
        <v>1062.1099999999999</v>
      </c>
      <c r="I1508" s="266"/>
      <c r="J1508" s="262"/>
      <c r="K1508" s="262"/>
      <c r="L1508" s="267"/>
      <c r="M1508" s="268"/>
      <c r="N1508" s="269"/>
      <c r="O1508" s="269"/>
      <c r="P1508" s="269"/>
      <c r="Q1508" s="269"/>
      <c r="R1508" s="269"/>
      <c r="S1508" s="269"/>
      <c r="T1508" s="270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1" t="s">
        <v>260</v>
      </c>
      <c r="AU1508" s="271" t="s">
        <v>93</v>
      </c>
      <c r="AV1508" s="14" t="s">
        <v>257</v>
      </c>
      <c r="AW1508" s="14" t="s">
        <v>40</v>
      </c>
      <c r="AX1508" s="14" t="s">
        <v>84</v>
      </c>
      <c r="AY1508" s="271" t="s">
        <v>251</v>
      </c>
    </row>
    <row r="1509" s="13" customFormat="1">
      <c r="A1509" s="13"/>
      <c r="B1509" s="249"/>
      <c r="C1509" s="250"/>
      <c r="D1509" s="251" t="s">
        <v>260</v>
      </c>
      <c r="E1509" s="252" t="s">
        <v>1</v>
      </c>
      <c r="F1509" s="253" t="s">
        <v>1549</v>
      </c>
      <c r="G1509" s="250"/>
      <c r="H1509" s="254">
        <v>1226.7370000000001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260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251</v>
      </c>
    </row>
    <row r="1510" s="14" customFormat="1">
      <c r="A1510" s="14"/>
      <c r="B1510" s="261"/>
      <c r="C1510" s="262"/>
      <c r="D1510" s="251" t="s">
        <v>260</v>
      </c>
      <c r="E1510" s="263" t="s">
        <v>1</v>
      </c>
      <c r="F1510" s="264" t="s">
        <v>262</v>
      </c>
      <c r="G1510" s="262"/>
      <c r="H1510" s="265">
        <v>1226.7370000000001</v>
      </c>
      <c r="I1510" s="266"/>
      <c r="J1510" s="262"/>
      <c r="K1510" s="262"/>
      <c r="L1510" s="267"/>
      <c r="M1510" s="268"/>
      <c r="N1510" s="269"/>
      <c r="O1510" s="269"/>
      <c r="P1510" s="269"/>
      <c r="Q1510" s="269"/>
      <c r="R1510" s="269"/>
      <c r="S1510" s="269"/>
      <c r="T1510" s="270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71" t="s">
        <v>260</v>
      </c>
      <c r="AU1510" s="271" t="s">
        <v>93</v>
      </c>
      <c r="AV1510" s="14" t="s">
        <v>257</v>
      </c>
      <c r="AW1510" s="14" t="s">
        <v>40</v>
      </c>
      <c r="AX1510" s="14" t="s">
        <v>91</v>
      </c>
      <c r="AY1510" s="271" t="s">
        <v>251</v>
      </c>
    </row>
    <row r="1511" s="2" customFormat="1" ht="16.5" customHeight="1">
      <c r="A1511" s="41"/>
      <c r="B1511" s="42"/>
      <c r="C1511" s="294" t="s">
        <v>1550</v>
      </c>
      <c r="D1511" s="294" t="s">
        <v>338</v>
      </c>
      <c r="E1511" s="295" t="s">
        <v>1551</v>
      </c>
      <c r="F1511" s="296" t="s">
        <v>1552</v>
      </c>
      <c r="G1511" s="297" t="s">
        <v>389</v>
      </c>
      <c r="H1511" s="298">
        <v>1178.9549999999999</v>
      </c>
      <c r="I1511" s="299"/>
      <c r="J1511" s="300">
        <f>ROUND(I1511*H1511,2)</f>
        <v>0</v>
      </c>
      <c r="K1511" s="301"/>
      <c r="L1511" s="302"/>
      <c r="M1511" s="303" t="s">
        <v>1</v>
      </c>
      <c r="N1511" s="304" t="s">
        <v>49</v>
      </c>
      <c r="O1511" s="94"/>
      <c r="P1511" s="240">
        <f>O1511*H1511</f>
        <v>0</v>
      </c>
      <c r="Q1511" s="240">
        <v>0.00050000000000000001</v>
      </c>
      <c r="R1511" s="240">
        <f>Q1511*H1511</f>
        <v>0.58947749999999999</v>
      </c>
      <c r="S1511" s="240">
        <v>0</v>
      </c>
      <c r="T1511" s="241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42" t="s">
        <v>364</v>
      </c>
      <c r="AT1511" s="242" t="s">
        <v>338</v>
      </c>
      <c r="AU1511" s="242" t="s">
        <v>93</v>
      </c>
      <c r="AY1511" s="19" t="s">
        <v>251</v>
      </c>
      <c r="BE1511" s="243">
        <f>IF(N1511="základní",J1511,0)</f>
        <v>0</v>
      </c>
      <c r="BF1511" s="243">
        <f>IF(N1511="snížená",J1511,0)</f>
        <v>0</v>
      </c>
      <c r="BG1511" s="243">
        <f>IF(N1511="zákl. přenesená",J1511,0)</f>
        <v>0</v>
      </c>
      <c r="BH1511" s="243">
        <f>IF(N1511="sníž. přenesená",J1511,0)</f>
        <v>0</v>
      </c>
      <c r="BI1511" s="243">
        <f>IF(N1511="nulová",J1511,0)</f>
        <v>0</v>
      </c>
      <c r="BJ1511" s="19" t="s">
        <v>91</v>
      </c>
      <c r="BK1511" s="243">
        <f>ROUND(I1511*H1511,2)</f>
        <v>0</v>
      </c>
      <c r="BL1511" s="19" t="s">
        <v>304</v>
      </c>
      <c r="BM1511" s="242" t="s">
        <v>1553</v>
      </c>
    </row>
    <row r="1512" s="13" customFormat="1">
      <c r="A1512" s="13"/>
      <c r="B1512" s="249"/>
      <c r="C1512" s="250"/>
      <c r="D1512" s="251" t="s">
        <v>260</v>
      </c>
      <c r="E1512" s="252" t="s">
        <v>1</v>
      </c>
      <c r="F1512" s="253" t="s">
        <v>1419</v>
      </c>
      <c r="G1512" s="250"/>
      <c r="H1512" s="254">
        <v>871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260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251</v>
      </c>
    </row>
    <row r="1513" s="13" customFormat="1">
      <c r="A1513" s="13"/>
      <c r="B1513" s="249"/>
      <c r="C1513" s="250"/>
      <c r="D1513" s="251" t="s">
        <v>260</v>
      </c>
      <c r="E1513" s="252" t="s">
        <v>1</v>
      </c>
      <c r="F1513" s="253" t="s">
        <v>1420</v>
      </c>
      <c r="G1513" s="250"/>
      <c r="H1513" s="254">
        <v>1.76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260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251</v>
      </c>
    </row>
    <row r="1514" s="13" customFormat="1">
      <c r="A1514" s="13"/>
      <c r="B1514" s="249"/>
      <c r="C1514" s="250"/>
      <c r="D1514" s="251" t="s">
        <v>260</v>
      </c>
      <c r="E1514" s="252" t="s">
        <v>1</v>
      </c>
      <c r="F1514" s="253" t="s">
        <v>1421</v>
      </c>
      <c r="G1514" s="250"/>
      <c r="H1514" s="254">
        <v>140.71000000000001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260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251</v>
      </c>
    </row>
    <row r="1515" s="13" customFormat="1">
      <c r="A1515" s="13"/>
      <c r="B1515" s="249"/>
      <c r="C1515" s="250"/>
      <c r="D1515" s="251" t="s">
        <v>260</v>
      </c>
      <c r="E1515" s="252" t="s">
        <v>1</v>
      </c>
      <c r="F1515" s="253" t="s">
        <v>1422</v>
      </c>
      <c r="G1515" s="250"/>
      <c r="H1515" s="254">
        <v>7.2699999999999996</v>
      </c>
      <c r="I1515" s="255"/>
      <c r="J1515" s="250"/>
      <c r="K1515" s="250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260</v>
      </c>
      <c r="AU1515" s="260" t="s">
        <v>93</v>
      </c>
      <c r="AV1515" s="13" t="s">
        <v>93</v>
      </c>
      <c r="AW1515" s="13" t="s">
        <v>40</v>
      </c>
      <c r="AX1515" s="13" t="s">
        <v>84</v>
      </c>
      <c r="AY1515" s="260" t="s">
        <v>251</v>
      </c>
    </row>
    <row r="1516" s="14" customFormat="1">
      <c r="A1516" s="14"/>
      <c r="B1516" s="261"/>
      <c r="C1516" s="262"/>
      <c r="D1516" s="251" t="s">
        <v>260</v>
      </c>
      <c r="E1516" s="263" t="s">
        <v>1</v>
      </c>
      <c r="F1516" s="264" t="s">
        <v>262</v>
      </c>
      <c r="G1516" s="262"/>
      <c r="H1516" s="265">
        <v>1020.74</v>
      </c>
      <c r="I1516" s="266"/>
      <c r="J1516" s="262"/>
      <c r="K1516" s="262"/>
      <c r="L1516" s="267"/>
      <c r="M1516" s="268"/>
      <c r="N1516" s="269"/>
      <c r="O1516" s="269"/>
      <c r="P1516" s="269"/>
      <c r="Q1516" s="269"/>
      <c r="R1516" s="269"/>
      <c r="S1516" s="269"/>
      <c r="T1516" s="270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1" t="s">
        <v>260</v>
      </c>
      <c r="AU1516" s="271" t="s">
        <v>93</v>
      </c>
      <c r="AV1516" s="14" t="s">
        <v>257</v>
      </c>
      <c r="AW1516" s="14" t="s">
        <v>40</v>
      </c>
      <c r="AX1516" s="14" t="s">
        <v>84</v>
      </c>
      <c r="AY1516" s="271" t="s">
        <v>251</v>
      </c>
    </row>
    <row r="1517" s="13" customFormat="1">
      <c r="A1517" s="13"/>
      <c r="B1517" s="249"/>
      <c r="C1517" s="250"/>
      <c r="D1517" s="251" t="s">
        <v>260</v>
      </c>
      <c r="E1517" s="252" t="s">
        <v>1</v>
      </c>
      <c r="F1517" s="253" t="s">
        <v>1554</v>
      </c>
      <c r="G1517" s="250"/>
      <c r="H1517" s="254">
        <v>1178.9549999999999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260</v>
      </c>
      <c r="AU1517" s="260" t="s">
        <v>93</v>
      </c>
      <c r="AV1517" s="13" t="s">
        <v>93</v>
      </c>
      <c r="AW1517" s="13" t="s">
        <v>40</v>
      </c>
      <c r="AX1517" s="13" t="s">
        <v>84</v>
      </c>
      <c r="AY1517" s="260" t="s">
        <v>251</v>
      </c>
    </row>
    <row r="1518" s="14" customFormat="1">
      <c r="A1518" s="14"/>
      <c r="B1518" s="261"/>
      <c r="C1518" s="262"/>
      <c r="D1518" s="251" t="s">
        <v>260</v>
      </c>
      <c r="E1518" s="263" t="s">
        <v>1</v>
      </c>
      <c r="F1518" s="264" t="s">
        <v>262</v>
      </c>
      <c r="G1518" s="262"/>
      <c r="H1518" s="265">
        <v>1178.9549999999999</v>
      </c>
      <c r="I1518" s="266"/>
      <c r="J1518" s="262"/>
      <c r="K1518" s="262"/>
      <c r="L1518" s="267"/>
      <c r="M1518" s="268"/>
      <c r="N1518" s="269"/>
      <c r="O1518" s="269"/>
      <c r="P1518" s="269"/>
      <c r="Q1518" s="269"/>
      <c r="R1518" s="269"/>
      <c r="S1518" s="269"/>
      <c r="T1518" s="270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1" t="s">
        <v>260</v>
      </c>
      <c r="AU1518" s="271" t="s">
        <v>93</v>
      </c>
      <c r="AV1518" s="14" t="s">
        <v>257</v>
      </c>
      <c r="AW1518" s="14" t="s">
        <v>40</v>
      </c>
      <c r="AX1518" s="14" t="s">
        <v>91</v>
      </c>
      <c r="AY1518" s="271" t="s">
        <v>251</v>
      </c>
    </row>
    <row r="1519" s="2" customFormat="1" ht="24.15" customHeight="1">
      <c r="A1519" s="41"/>
      <c r="B1519" s="42"/>
      <c r="C1519" s="230" t="s">
        <v>1555</v>
      </c>
      <c r="D1519" s="230" t="s">
        <v>253</v>
      </c>
      <c r="E1519" s="231" t="s">
        <v>1556</v>
      </c>
      <c r="F1519" s="232" t="s">
        <v>1557</v>
      </c>
      <c r="G1519" s="233" t="s">
        <v>389</v>
      </c>
      <c r="H1519" s="234">
        <v>1018.98</v>
      </c>
      <c r="I1519" s="235"/>
      <c r="J1519" s="236">
        <f>ROUND(I1519*H1519,2)</f>
        <v>0</v>
      </c>
      <c r="K1519" s="237"/>
      <c r="L1519" s="47"/>
      <c r="M1519" s="238" t="s">
        <v>1</v>
      </c>
      <c r="N1519" s="239" t="s">
        <v>49</v>
      </c>
      <c r="O1519" s="94"/>
      <c r="P1519" s="240">
        <f>O1519*H1519</f>
        <v>0</v>
      </c>
      <c r="Q1519" s="240">
        <v>0</v>
      </c>
      <c r="R1519" s="240">
        <f>Q1519*H1519</f>
        <v>0</v>
      </c>
      <c r="S1519" s="240">
        <v>0</v>
      </c>
      <c r="T1519" s="241">
        <f>S1519*H1519</f>
        <v>0</v>
      </c>
      <c r="U1519" s="41"/>
      <c r="V1519" s="41"/>
      <c r="W1519" s="41"/>
      <c r="X1519" s="41"/>
      <c r="Y1519" s="41"/>
      <c r="Z1519" s="41"/>
      <c r="AA1519" s="41"/>
      <c r="AB1519" s="41"/>
      <c r="AC1519" s="41"/>
      <c r="AD1519" s="41"/>
      <c r="AE1519" s="41"/>
      <c r="AR1519" s="242" t="s">
        <v>304</v>
      </c>
      <c r="AT1519" s="242" t="s">
        <v>253</v>
      </c>
      <c r="AU1519" s="242" t="s">
        <v>93</v>
      </c>
      <c r="AY1519" s="19" t="s">
        <v>251</v>
      </c>
      <c r="BE1519" s="243">
        <f>IF(N1519="základní",J1519,0)</f>
        <v>0</v>
      </c>
      <c r="BF1519" s="243">
        <f>IF(N1519="snížená",J1519,0)</f>
        <v>0</v>
      </c>
      <c r="BG1519" s="243">
        <f>IF(N1519="zákl. přenesená",J1519,0)</f>
        <v>0</v>
      </c>
      <c r="BH1519" s="243">
        <f>IF(N1519="sníž. přenesená",J1519,0)</f>
        <v>0</v>
      </c>
      <c r="BI1519" s="243">
        <f>IF(N1519="nulová",J1519,0)</f>
        <v>0</v>
      </c>
      <c r="BJ1519" s="19" t="s">
        <v>91</v>
      </c>
      <c r="BK1519" s="243">
        <f>ROUND(I1519*H1519,2)</f>
        <v>0</v>
      </c>
      <c r="BL1519" s="19" t="s">
        <v>304</v>
      </c>
      <c r="BM1519" s="242" t="s">
        <v>1558</v>
      </c>
    </row>
    <row r="1520" s="2" customFormat="1">
      <c r="A1520" s="41"/>
      <c r="B1520" s="42"/>
      <c r="C1520" s="43"/>
      <c r="D1520" s="244" t="s">
        <v>258</v>
      </c>
      <c r="E1520" s="43"/>
      <c r="F1520" s="245" t="s">
        <v>1559</v>
      </c>
      <c r="G1520" s="43"/>
      <c r="H1520" s="43"/>
      <c r="I1520" s="246"/>
      <c r="J1520" s="43"/>
      <c r="K1520" s="43"/>
      <c r="L1520" s="47"/>
      <c r="M1520" s="247"/>
      <c r="N1520" s="248"/>
      <c r="O1520" s="94"/>
      <c r="P1520" s="94"/>
      <c r="Q1520" s="94"/>
      <c r="R1520" s="94"/>
      <c r="S1520" s="94"/>
      <c r="T1520" s="95"/>
      <c r="U1520" s="41"/>
      <c r="V1520" s="41"/>
      <c r="W1520" s="41"/>
      <c r="X1520" s="41"/>
      <c r="Y1520" s="41"/>
      <c r="Z1520" s="41"/>
      <c r="AA1520" s="41"/>
      <c r="AB1520" s="41"/>
      <c r="AC1520" s="41"/>
      <c r="AD1520" s="41"/>
      <c r="AE1520" s="41"/>
      <c r="AT1520" s="19" t="s">
        <v>258</v>
      </c>
      <c r="AU1520" s="19" t="s">
        <v>93</v>
      </c>
    </row>
    <row r="1521" s="13" customFormat="1">
      <c r="A1521" s="13"/>
      <c r="B1521" s="249"/>
      <c r="C1521" s="250"/>
      <c r="D1521" s="251" t="s">
        <v>260</v>
      </c>
      <c r="E1521" s="252" t="s">
        <v>1</v>
      </c>
      <c r="F1521" s="253" t="s">
        <v>1419</v>
      </c>
      <c r="G1521" s="250"/>
      <c r="H1521" s="254">
        <v>871</v>
      </c>
      <c r="I1521" s="255"/>
      <c r="J1521" s="250"/>
      <c r="K1521" s="250"/>
      <c r="L1521" s="256"/>
      <c r="M1521" s="257"/>
      <c r="N1521" s="258"/>
      <c r="O1521" s="258"/>
      <c r="P1521" s="258"/>
      <c r="Q1521" s="258"/>
      <c r="R1521" s="258"/>
      <c r="S1521" s="258"/>
      <c r="T1521" s="25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60" t="s">
        <v>260</v>
      </c>
      <c r="AU1521" s="260" t="s">
        <v>93</v>
      </c>
      <c r="AV1521" s="13" t="s">
        <v>93</v>
      </c>
      <c r="AW1521" s="13" t="s">
        <v>40</v>
      </c>
      <c r="AX1521" s="13" t="s">
        <v>84</v>
      </c>
      <c r="AY1521" s="260" t="s">
        <v>251</v>
      </c>
    </row>
    <row r="1522" s="13" customFormat="1">
      <c r="A1522" s="13"/>
      <c r="B1522" s="249"/>
      <c r="C1522" s="250"/>
      <c r="D1522" s="251" t="s">
        <v>260</v>
      </c>
      <c r="E1522" s="252" t="s">
        <v>1</v>
      </c>
      <c r="F1522" s="253" t="s">
        <v>1421</v>
      </c>
      <c r="G1522" s="250"/>
      <c r="H1522" s="254">
        <v>140.71000000000001</v>
      </c>
      <c r="I1522" s="255"/>
      <c r="J1522" s="250"/>
      <c r="K1522" s="250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260</v>
      </c>
      <c r="AU1522" s="260" t="s">
        <v>93</v>
      </c>
      <c r="AV1522" s="13" t="s">
        <v>93</v>
      </c>
      <c r="AW1522" s="13" t="s">
        <v>40</v>
      </c>
      <c r="AX1522" s="13" t="s">
        <v>84</v>
      </c>
      <c r="AY1522" s="260" t="s">
        <v>251</v>
      </c>
    </row>
    <row r="1523" s="13" customFormat="1">
      <c r="A1523" s="13"/>
      <c r="B1523" s="249"/>
      <c r="C1523" s="250"/>
      <c r="D1523" s="251" t="s">
        <v>260</v>
      </c>
      <c r="E1523" s="252" t="s">
        <v>1</v>
      </c>
      <c r="F1523" s="253" t="s">
        <v>1422</v>
      </c>
      <c r="G1523" s="250"/>
      <c r="H1523" s="254">
        <v>7.2699999999999996</v>
      </c>
      <c r="I1523" s="255"/>
      <c r="J1523" s="250"/>
      <c r="K1523" s="250"/>
      <c r="L1523" s="256"/>
      <c r="M1523" s="257"/>
      <c r="N1523" s="258"/>
      <c r="O1523" s="258"/>
      <c r="P1523" s="258"/>
      <c r="Q1523" s="258"/>
      <c r="R1523" s="258"/>
      <c r="S1523" s="258"/>
      <c r="T1523" s="25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60" t="s">
        <v>260</v>
      </c>
      <c r="AU1523" s="260" t="s">
        <v>93</v>
      </c>
      <c r="AV1523" s="13" t="s">
        <v>93</v>
      </c>
      <c r="AW1523" s="13" t="s">
        <v>40</v>
      </c>
      <c r="AX1523" s="13" t="s">
        <v>84</v>
      </c>
      <c r="AY1523" s="260" t="s">
        <v>251</v>
      </c>
    </row>
    <row r="1524" s="14" customFormat="1">
      <c r="A1524" s="14"/>
      <c r="B1524" s="261"/>
      <c r="C1524" s="262"/>
      <c r="D1524" s="251" t="s">
        <v>260</v>
      </c>
      <c r="E1524" s="263" t="s">
        <v>1</v>
      </c>
      <c r="F1524" s="264" t="s">
        <v>262</v>
      </c>
      <c r="G1524" s="262"/>
      <c r="H1524" s="265">
        <v>1018.98</v>
      </c>
      <c r="I1524" s="266"/>
      <c r="J1524" s="262"/>
      <c r="K1524" s="262"/>
      <c r="L1524" s="267"/>
      <c r="M1524" s="268"/>
      <c r="N1524" s="269"/>
      <c r="O1524" s="269"/>
      <c r="P1524" s="269"/>
      <c r="Q1524" s="269"/>
      <c r="R1524" s="269"/>
      <c r="S1524" s="269"/>
      <c r="T1524" s="270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71" t="s">
        <v>260</v>
      </c>
      <c r="AU1524" s="271" t="s">
        <v>93</v>
      </c>
      <c r="AV1524" s="14" t="s">
        <v>257</v>
      </c>
      <c r="AW1524" s="14" t="s">
        <v>40</v>
      </c>
      <c r="AX1524" s="14" t="s">
        <v>91</v>
      </c>
      <c r="AY1524" s="271" t="s">
        <v>251</v>
      </c>
    </row>
    <row r="1525" s="2" customFormat="1" ht="16.5" customHeight="1">
      <c r="A1525" s="41"/>
      <c r="B1525" s="42"/>
      <c r="C1525" s="294" t="s">
        <v>1560</v>
      </c>
      <c r="D1525" s="294" t="s">
        <v>338</v>
      </c>
      <c r="E1525" s="295" t="s">
        <v>1561</v>
      </c>
      <c r="F1525" s="296" t="s">
        <v>1562</v>
      </c>
      <c r="G1525" s="297" t="s">
        <v>1314</v>
      </c>
      <c r="H1525" s="298">
        <v>142657.20000000001</v>
      </c>
      <c r="I1525" s="299"/>
      <c r="J1525" s="300">
        <f>ROUND(I1525*H1525,2)</f>
        <v>0</v>
      </c>
      <c r="K1525" s="301"/>
      <c r="L1525" s="302"/>
      <c r="M1525" s="303" t="s">
        <v>1</v>
      </c>
      <c r="N1525" s="304" t="s">
        <v>49</v>
      </c>
      <c r="O1525" s="94"/>
      <c r="P1525" s="240">
        <f>O1525*H1525</f>
        <v>0</v>
      </c>
      <c r="Q1525" s="240">
        <v>0</v>
      </c>
      <c r="R1525" s="240">
        <f>Q1525*H1525</f>
        <v>0</v>
      </c>
      <c r="S1525" s="240">
        <v>0</v>
      </c>
      <c r="T1525" s="241">
        <f>S1525*H1525</f>
        <v>0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42" t="s">
        <v>364</v>
      </c>
      <c r="AT1525" s="242" t="s">
        <v>338</v>
      </c>
      <c r="AU1525" s="242" t="s">
        <v>93</v>
      </c>
      <c r="AY1525" s="19" t="s">
        <v>251</v>
      </c>
      <c r="BE1525" s="243">
        <f>IF(N1525="základní",J1525,0)</f>
        <v>0</v>
      </c>
      <c r="BF1525" s="243">
        <f>IF(N1525="snížená",J1525,0)</f>
        <v>0</v>
      </c>
      <c r="BG1525" s="243">
        <f>IF(N1525="zákl. přenesená",J1525,0)</f>
        <v>0</v>
      </c>
      <c r="BH1525" s="243">
        <f>IF(N1525="sníž. přenesená",J1525,0)</f>
        <v>0</v>
      </c>
      <c r="BI1525" s="243">
        <f>IF(N1525="nulová",J1525,0)</f>
        <v>0</v>
      </c>
      <c r="BJ1525" s="19" t="s">
        <v>91</v>
      </c>
      <c r="BK1525" s="243">
        <f>ROUND(I1525*H1525,2)</f>
        <v>0</v>
      </c>
      <c r="BL1525" s="19" t="s">
        <v>304</v>
      </c>
      <c r="BM1525" s="242" t="s">
        <v>1563</v>
      </c>
    </row>
    <row r="1526" s="13" customFormat="1">
      <c r="A1526" s="13"/>
      <c r="B1526" s="249"/>
      <c r="C1526" s="250"/>
      <c r="D1526" s="251" t="s">
        <v>260</v>
      </c>
      <c r="E1526" s="252" t="s">
        <v>1</v>
      </c>
      <c r="F1526" s="253" t="s">
        <v>1564</v>
      </c>
      <c r="G1526" s="250"/>
      <c r="H1526" s="254">
        <v>142657.20000000001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260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251</v>
      </c>
    </row>
    <row r="1527" s="14" customFormat="1">
      <c r="A1527" s="14"/>
      <c r="B1527" s="261"/>
      <c r="C1527" s="262"/>
      <c r="D1527" s="251" t="s">
        <v>260</v>
      </c>
      <c r="E1527" s="263" t="s">
        <v>1</v>
      </c>
      <c r="F1527" s="264" t="s">
        <v>262</v>
      </c>
      <c r="G1527" s="262"/>
      <c r="H1527" s="265">
        <v>142657.20000000001</v>
      </c>
      <c r="I1527" s="266"/>
      <c r="J1527" s="262"/>
      <c r="K1527" s="262"/>
      <c r="L1527" s="267"/>
      <c r="M1527" s="268"/>
      <c r="N1527" s="269"/>
      <c r="O1527" s="269"/>
      <c r="P1527" s="269"/>
      <c r="Q1527" s="269"/>
      <c r="R1527" s="269"/>
      <c r="S1527" s="269"/>
      <c r="T1527" s="27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1" t="s">
        <v>260</v>
      </c>
      <c r="AU1527" s="271" t="s">
        <v>93</v>
      </c>
      <c r="AV1527" s="14" t="s">
        <v>257</v>
      </c>
      <c r="AW1527" s="14" t="s">
        <v>40</v>
      </c>
      <c r="AX1527" s="14" t="s">
        <v>91</v>
      </c>
      <c r="AY1527" s="271" t="s">
        <v>251</v>
      </c>
    </row>
    <row r="1528" s="2" customFormat="1" ht="21.75" customHeight="1">
      <c r="A1528" s="41"/>
      <c r="B1528" s="42"/>
      <c r="C1528" s="230" t="s">
        <v>1053</v>
      </c>
      <c r="D1528" s="230" t="s">
        <v>253</v>
      </c>
      <c r="E1528" s="231" t="s">
        <v>1565</v>
      </c>
      <c r="F1528" s="232" t="s">
        <v>1566</v>
      </c>
      <c r="G1528" s="233" t="s">
        <v>321</v>
      </c>
      <c r="H1528" s="234">
        <v>110</v>
      </c>
      <c r="I1528" s="235"/>
      <c r="J1528" s="236">
        <f>ROUND(I1528*H1528,2)</f>
        <v>0</v>
      </c>
      <c r="K1528" s="237"/>
      <c r="L1528" s="47"/>
      <c r="M1528" s="238" t="s">
        <v>1</v>
      </c>
      <c r="N1528" s="239" t="s">
        <v>49</v>
      </c>
      <c r="O1528" s="94"/>
      <c r="P1528" s="240">
        <f>O1528*H1528</f>
        <v>0</v>
      </c>
      <c r="Q1528" s="240">
        <v>0</v>
      </c>
      <c r="R1528" s="240">
        <f>Q1528*H1528</f>
        <v>0</v>
      </c>
      <c r="S1528" s="240">
        <v>0</v>
      </c>
      <c r="T1528" s="241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42" t="s">
        <v>304</v>
      </c>
      <c r="AT1528" s="242" t="s">
        <v>253</v>
      </c>
      <c r="AU1528" s="242" t="s">
        <v>93</v>
      </c>
      <c r="AY1528" s="19" t="s">
        <v>251</v>
      </c>
      <c r="BE1528" s="243">
        <f>IF(N1528="základní",J1528,0)</f>
        <v>0</v>
      </c>
      <c r="BF1528" s="243">
        <f>IF(N1528="snížená",J1528,0)</f>
        <v>0</v>
      </c>
      <c r="BG1528" s="243">
        <f>IF(N1528="zákl. přenesená",J1528,0)</f>
        <v>0</v>
      </c>
      <c r="BH1528" s="243">
        <f>IF(N1528="sníž. přenesená",J1528,0)</f>
        <v>0</v>
      </c>
      <c r="BI1528" s="243">
        <f>IF(N1528="nulová",J1528,0)</f>
        <v>0</v>
      </c>
      <c r="BJ1528" s="19" t="s">
        <v>91</v>
      </c>
      <c r="BK1528" s="243">
        <f>ROUND(I1528*H1528,2)</f>
        <v>0</v>
      </c>
      <c r="BL1528" s="19" t="s">
        <v>304</v>
      </c>
      <c r="BM1528" s="242" t="s">
        <v>1567</v>
      </c>
    </row>
    <row r="1529" s="2" customFormat="1">
      <c r="A1529" s="41"/>
      <c r="B1529" s="42"/>
      <c r="C1529" s="43"/>
      <c r="D1529" s="244" t="s">
        <v>258</v>
      </c>
      <c r="E1529" s="43"/>
      <c r="F1529" s="245" t="s">
        <v>1568</v>
      </c>
      <c r="G1529" s="43"/>
      <c r="H1529" s="43"/>
      <c r="I1529" s="246"/>
      <c r="J1529" s="43"/>
      <c r="K1529" s="43"/>
      <c r="L1529" s="47"/>
      <c r="M1529" s="247"/>
      <c r="N1529" s="248"/>
      <c r="O1529" s="94"/>
      <c r="P1529" s="94"/>
      <c r="Q1529" s="94"/>
      <c r="R1529" s="94"/>
      <c r="S1529" s="94"/>
      <c r="T1529" s="95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19" t="s">
        <v>258</v>
      </c>
      <c r="AU1529" s="19" t="s">
        <v>93</v>
      </c>
    </row>
    <row r="1530" s="2" customFormat="1" ht="16.5" customHeight="1">
      <c r="A1530" s="41"/>
      <c r="B1530" s="42"/>
      <c r="C1530" s="294" t="s">
        <v>1569</v>
      </c>
      <c r="D1530" s="294" t="s">
        <v>338</v>
      </c>
      <c r="E1530" s="295" t="s">
        <v>1570</v>
      </c>
      <c r="F1530" s="296" t="s">
        <v>1571</v>
      </c>
      <c r="G1530" s="297" t="s">
        <v>321</v>
      </c>
      <c r="H1530" s="298">
        <v>112.2</v>
      </c>
      <c r="I1530" s="299"/>
      <c r="J1530" s="300">
        <f>ROUND(I1530*H1530,2)</f>
        <v>0</v>
      </c>
      <c r="K1530" s="301"/>
      <c r="L1530" s="302"/>
      <c r="M1530" s="303" t="s">
        <v>1</v>
      </c>
      <c r="N1530" s="304" t="s">
        <v>49</v>
      </c>
      <c r="O1530" s="94"/>
      <c r="P1530" s="240">
        <f>O1530*H1530</f>
        <v>0</v>
      </c>
      <c r="Q1530" s="240">
        <v>2.0000000000000002E-05</v>
      </c>
      <c r="R1530" s="240">
        <f>Q1530*H1530</f>
        <v>0.0022440000000000003</v>
      </c>
      <c r="S1530" s="240">
        <v>0</v>
      </c>
      <c r="T1530" s="241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42" t="s">
        <v>364</v>
      </c>
      <c r="AT1530" s="242" t="s">
        <v>338</v>
      </c>
      <c r="AU1530" s="242" t="s">
        <v>93</v>
      </c>
      <c r="AY1530" s="19" t="s">
        <v>251</v>
      </c>
      <c r="BE1530" s="243">
        <f>IF(N1530="základní",J1530,0)</f>
        <v>0</v>
      </c>
      <c r="BF1530" s="243">
        <f>IF(N1530="snížená",J1530,0)</f>
        <v>0</v>
      </c>
      <c r="BG1530" s="243">
        <f>IF(N1530="zákl. přenesená",J1530,0)</f>
        <v>0</v>
      </c>
      <c r="BH1530" s="243">
        <f>IF(N1530="sníž. přenesená",J1530,0)</f>
        <v>0</v>
      </c>
      <c r="BI1530" s="243">
        <f>IF(N1530="nulová",J1530,0)</f>
        <v>0</v>
      </c>
      <c r="BJ1530" s="19" t="s">
        <v>91</v>
      </c>
      <c r="BK1530" s="243">
        <f>ROUND(I1530*H1530,2)</f>
        <v>0</v>
      </c>
      <c r="BL1530" s="19" t="s">
        <v>304</v>
      </c>
      <c r="BM1530" s="242" t="s">
        <v>1572</v>
      </c>
    </row>
    <row r="1531" s="13" customFormat="1">
      <c r="A1531" s="13"/>
      <c r="B1531" s="249"/>
      <c r="C1531" s="250"/>
      <c r="D1531" s="251" t="s">
        <v>260</v>
      </c>
      <c r="E1531" s="252" t="s">
        <v>1</v>
      </c>
      <c r="F1531" s="253" t="s">
        <v>1573</v>
      </c>
      <c r="G1531" s="250"/>
      <c r="H1531" s="254">
        <v>112.2</v>
      </c>
      <c r="I1531" s="255"/>
      <c r="J1531" s="250"/>
      <c r="K1531" s="250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260</v>
      </c>
      <c r="AU1531" s="260" t="s">
        <v>93</v>
      </c>
      <c r="AV1531" s="13" t="s">
        <v>93</v>
      </c>
      <c r="AW1531" s="13" t="s">
        <v>40</v>
      </c>
      <c r="AX1531" s="13" t="s">
        <v>84</v>
      </c>
      <c r="AY1531" s="260" t="s">
        <v>251</v>
      </c>
    </row>
    <row r="1532" s="14" customFormat="1">
      <c r="A1532" s="14"/>
      <c r="B1532" s="261"/>
      <c r="C1532" s="262"/>
      <c r="D1532" s="251" t="s">
        <v>260</v>
      </c>
      <c r="E1532" s="263" t="s">
        <v>1</v>
      </c>
      <c r="F1532" s="264" t="s">
        <v>262</v>
      </c>
      <c r="G1532" s="262"/>
      <c r="H1532" s="265">
        <v>112.2</v>
      </c>
      <c r="I1532" s="266"/>
      <c r="J1532" s="262"/>
      <c r="K1532" s="262"/>
      <c r="L1532" s="267"/>
      <c r="M1532" s="268"/>
      <c r="N1532" s="269"/>
      <c r="O1532" s="269"/>
      <c r="P1532" s="269"/>
      <c r="Q1532" s="269"/>
      <c r="R1532" s="269"/>
      <c r="S1532" s="269"/>
      <c r="T1532" s="270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1" t="s">
        <v>260</v>
      </c>
      <c r="AU1532" s="271" t="s">
        <v>93</v>
      </c>
      <c r="AV1532" s="14" t="s">
        <v>257</v>
      </c>
      <c r="AW1532" s="14" t="s">
        <v>40</v>
      </c>
      <c r="AX1532" s="14" t="s">
        <v>91</v>
      </c>
      <c r="AY1532" s="271" t="s">
        <v>251</v>
      </c>
    </row>
    <row r="1533" s="2" customFormat="1" ht="24.15" customHeight="1">
      <c r="A1533" s="41"/>
      <c r="B1533" s="42"/>
      <c r="C1533" s="230" t="s">
        <v>1063</v>
      </c>
      <c r="D1533" s="230" t="s">
        <v>253</v>
      </c>
      <c r="E1533" s="231" t="s">
        <v>1574</v>
      </c>
      <c r="F1533" s="232" t="s">
        <v>1575</v>
      </c>
      <c r="G1533" s="233" t="s">
        <v>389</v>
      </c>
      <c r="H1533" s="234">
        <v>25.059999999999999</v>
      </c>
      <c r="I1533" s="235"/>
      <c r="J1533" s="236">
        <f>ROUND(I1533*H1533,2)</f>
        <v>0</v>
      </c>
      <c r="K1533" s="237"/>
      <c r="L1533" s="47"/>
      <c r="M1533" s="238" t="s">
        <v>1</v>
      </c>
      <c r="N1533" s="239" t="s">
        <v>49</v>
      </c>
      <c r="O1533" s="94"/>
      <c r="P1533" s="240">
        <f>O1533*H1533</f>
        <v>0</v>
      </c>
      <c r="Q1533" s="240">
        <v>0</v>
      </c>
      <c r="R1533" s="240">
        <f>Q1533*H1533</f>
        <v>0</v>
      </c>
      <c r="S1533" s="240">
        <v>0</v>
      </c>
      <c r="T1533" s="241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42" t="s">
        <v>304</v>
      </c>
      <c r="AT1533" s="242" t="s">
        <v>253</v>
      </c>
      <c r="AU1533" s="242" t="s">
        <v>93</v>
      </c>
      <c r="AY1533" s="19" t="s">
        <v>251</v>
      </c>
      <c r="BE1533" s="243">
        <f>IF(N1533="základní",J1533,0)</f>
        <v>0</v>
      </c>
      <c r="BF1533" s="243">
        <f>IF(N1533="snížená",J1533,0)</f>
        <v>0</v>
      </c>
      <c r="BG1533" s="243">
        <f>IF(N1533="zákl. přenesená",J1533,0)</f>
        <v>0</v>
      </c>
      <c r="BH1533" s="243">
        <f>IF(N1533="sníž. přenesená",J1533,0)</f>
        <v>0</v>
      </c>
      <c r="BI1533" s="243">
        <f>IF(N1533="nulová",J1533,0)</f>
        <v>0</v>
      </c>
      <c r="BJ1533" s="19" t="s">
        <v>91</v>
      </c>
      <c r="BK1533" s="243">
        <f>ROUND(I1533*H1533,2)</f>
        <v>0</v>
      </c>
      <c r="BL1533" s="19" t="s">
        <v>304</v>
      </c>
      <c r="BM1533" s="242" t="s">
        <v>1576</v>
      </c>
    </row>
    <row r="1534" s="13" customFormat="1">
      <c r="A1534" s="13"/>
      <c r="B1534" s="249"/>
      <c r="C1534" s="250"/>
      <c r="D1534" s="251" t="s">
        <v>260</v>
      </c>
      <c r="E1534" s="252" t="s">
        <v>1</v>
      </c>
      <c r="F1534" s="253" t="s">
        <v>1577</v>
      </c>
      <c r="G1534" s="250"/>
      <c r="H1534" s="254">
        <v>25.059999999999999</v>
      </c>
      <c r="I1534" s="255"/>
      <c r="J1534" s="250"/>
      <c r="K1534" s="250"/>
      <c r="L1534" s="256"/>
      <c r="M1534" s="257"/>
      <c r="N1534" s="258"/>
      <c r="O1534" s="258"/>
      <c r="P1534" s="258"/>
      <c r="Q1534" s="258"/>
      <c r="R1534" s="258"/>
      <c r="S1534" s="258"/>
      <c r="T1534" s="25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60" t="s">
        <v>260</v>
      </c>
      <c r="AU1534" s="260" t="s">
        <v>93</v>
      </c>
      <c r="AV1534" s="13" t="s">
        <v>93</v>
      </c>
      <c r="AW1534" s="13" t="s">
        <v>40</v>
      </c>
      <c r="AX1534" s="13" t="s">
        <v>84</v>
      </c>
      <c r="AY1534" s="260" t="s">
        <v>251</v>
      </c>
    </row>
    <row r="1535" s="14" customFormat="1">
      <c r="A1535" s="14"/>
      <c r="B1535" s="261"/>
      <c r="C1535" s="262"/>
      <c r="D1535" s="251" t="s">
        <v>260</v>
      </c>
      <c r="E1535" s="263" t="s">
        <v>1</v>
      </c>
      <c r="F1535" s="264" t="s">
        <v>262</v>
      </c>
      <c r="G1535" s="262"/>
      <c r="H1535" s="265">
        <v>25.059999999999999</v>
      </c>
      <c r="I1535" s="266"/>
      <c r="J1535" s="262"/>
      <c r="K1535" s="262"/>
      <c r="L1535" s="267"/>
      <c r="M1535" s="268"/>
      <c r="N1535" s="269"/>
      <c r="O1535" s="269"/>
      <c r="P1535" s="269"/>
      <c r="Q1535" s="269"/>
      <c r="R1535" s="269"/>
      <c r="S1535" s="269"/>
      <c r="T1535" s="27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1" t="s">
        <v>260</v>
      </c>
      <c r="AU1535" s="271" t="s">
        <v>93</v>
      </c>
      <c r="AV1535" s="14" t="s">
        <v>257</v>
      </c>
      <c r="AW1535" s="14" t="s">
        <v>40</v>
      </c>
      <c r="AX1535" s="14" t="s">
        <v>91</v>
      </c>
      <c r="AY1535" s="271" t="s">
        <v>251</v>
      </c>
    </row>
    <row r="1536" s="2" customFormat="1" ht="16.5" customHeight="1">
      <c r="A1536" s="41"/>
      <c r="B1536" s="42"/>
      <c r="C1536" s="230" t="s">
        <v>1578</v>
      </c>
      <c r="D1536" s="230" t="s">
        <v>253</v>
      </c>
      <c r="E1536" s="231" t="s">
        <v>1579</v>
      </c>
      <c r="F1536" s="232" t="s">
        <v>1580</v>
      </c>
      <c r="G1536" s="233" t="s">
        <v>571</v>
      </c>
      <c r="H1536" s="234">
        <v>76</v>
      </c>
      <c r="I1536" s="235"/>
      <c r="J1536" s="236">
        <f>ROUND(I1536*H1536,2)</f>
        <v>0</v>
      </c>
      <c r="K1536" s="237"/>
      <c r="L1536" s="47"/>
      <c r="M1536" s="238" t="s">
        <v>1</v>
      </c>
      <c r="N1536" s="239" t="s">
        <v>49</v>
      </c>
      <c r="O1536" s="94"/>
      <c r="P1536" s="240">
        <f>O1536*H1536</f>
        <v>0</v>
      </c>
      <c r="Q1536" s="240">
        <v>5.0000000000000002E-05</v>
      </c>
      <c r="R1536" s="240">
        <f>Q1536*H1536</f>
        <v>0.0038</v>
      </c>
      <c r="S1536" s="240">
        <v>0</v>
      </c>
      <c r="T1536" s="241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42" t="s">
        <v>304</v>
      </c>
      <c r="AT1536" s="242" t="s">
        <v>253</v>
      </c>
      <c r="AU1536" s="242" t="s">
        <v>93</v>
      </c>
      <c r="AY1536" s="19" t="s">
        <v>251</v>
      </c>
      <c r="BE1536" s="243">
        <f>IF(N1536="základní",J1536,0)</f>
        <v>0</v>
      </c>
      <c r="BF1536" s="243">
        <f>IF(N1536="snížená",J1536,0)</f>
        <v>0</v>
      </c>
      <c r="BG1536" s="243">
        <f>IF(N1536="zákl. přenesená",J1536,0)</f>
        <v>0</v>
      </c>
      <c r="BH1536" s="243">
        <f>IF(N1536="sníž. přenesená",J1536,0)</f>
        <v>0</v>
      </c>
      <c r="BI1536" s="243">
        <f>IF(N1536="nulová",J1536,0)</f>
        <v>0</v>
      </c>
      <c r="BJ1536" s="19" t="s">
        <v>91</v>
      </c>
      <c r="BK1536" s="243">
        <f>ROUND(I1536*H1536,2)</f>
        <v>0</v>
      </c>
      <c r="BL1536" s="19" t="s">
        <v>304</v>
      </c>
      <c r="BM1536" s="242" t="s">
        <v>1581</v>
      </c>
    </row>
    <row r="1537" s="2" customFormat="1">
      <c r="A1537" s="41"/>
      <c r="B1537" s="42"/>
      <c r="C1537" s="43"/>
      <c r="D1537" s="244" t="s">
        <v>258</v>
      </c>
      <c r="E1537" s="43"/>
      <c r="F1537" s="245" t="s">
        <v>1582</v>
      </c>
      <c r="G1537" s="43"/>
      <c r="H1537" s="43"/>
      <c r="I1537" s="246"/>
      <c r="J1537" s="43"/>
      <c r="K1537" s="43"/>
      <c r="L1537" s="47"/>
      <c r="M1537" s="247"/>
      <c r="N1537" s="248"/>
      <c r="O1537" s="94"/>
      <c r="P1537" s="94"/>
      <c r="Q1537" s="94"/>
      <c r="R1537" s="94"/>
      <c r="S1537" s="94"/>
      <c r="T1537" s="95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19" t="s">
        <v>258</v>
      </c>
      <c r="AU1537" s="19" t="s">
        <v>93</v>
      </c>
    </row>
    <row r="1538" s="15" customFormat="1">
      <c r="A1538" s="15"/>
      <c r="B1538" s="272"/>
      <c r="C1538" s="273"/>
      <c r="D1538" s="251" t="s">
        <v>260</v>
      </c>
      <c r="E1538" s="274" t="s">
        <v>1</v>
      </c>
      <c r="F1538" s="275" t="s">
        <v>1583</v>
      </c>
      <c r="G1538" s="273"/>
      <c r="H1538" s="274" t="s">
        <v>1</v>
      </c>
      <c r="I1538" s="276"/>
      <c r="J1538" s="273"/>
      <c r="K1538" s="273"/>
      <c r="L1538" s="277"/>
      <c r="M1538" s="278"/>
      <c r="N1538" s="279"/>
      <c r="O1538" s="279"/>
      <c r="P1538" s="279"/>
      <c r="Q1538" s="279"/>
      <c r="R1538" s="279"/>
      <c r="S1538" s="279"/>
      <c r="T1538" s="280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T1538" s="281" t="s">
        <v>260</v>
      </c>
      <c r="AU1538" s="281" t="s">
        <v>93</v>
      </c>
      <c r="AV1538" s="15" t="s">
        <v>91</v>
      </c>
      <c r="AW1538" s="15" t="s">
        <v>40</v>
      </c>
      <c r="AX1538" s="15" t="s">
        <v>84</v>
      </c>
      <c r="AY1538" s="281" t="s">
        <v>251</v>
      </c>
    </row>
    <row r="1539" s="13" customFormat="1">
      <c r="A1539" s="13"/>
      <c r="B1539" s="249"/>
      <c r="C1539" s="250"/>
      <c r="D1539" s="251" t="s">
        <v>260</v>
      </c>
      <c r="E1539" s="252" t="s">
        <v>1</v>
      </c>
      <c r="F1539" s="253" t="s">
        <v>1584</v>
      </c>
      <c r="G1539" s="250"/>
      <c r="H1539" s="254">
        <v>18</v>
      </c>
      <c r="I1539" s="255"/>
      <c r="J1539" s="250"/>
      <c r="K1539" s="250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0" t="s">
        <v>260</v>
      </c>
      <c r="AU1539" s="260" t="s">
        <v>93</v>
      </c>
      <c r="AV1539" s="13" t="s">
        <v>93</v>
      </c>
      <c r="AW1539" s="13" t="s">
        <v>40</v>
      </c>
      <c r="AX1539" s="13" t="s">
        <v>84</v>
      </c>
      <c r="AY1539" s="260" t="s">
        <v>251</v>
      </c>
    </row>
    <row r="1540" s="13" customFormat="1">
      <c r="A1540" s="13"/>
      <c r="B1540" s="249"/>
      <c r="C1540" s="250"/>
      <c r="D1540" s="251" t="s">
        <v>260</v>
      </c>
      <c r="E1540" s="252" t="s">
        <v>1</v>
      </c>
      <c r="F1540" s="253" t="s">
        <v>1585</v>
      </c>
      <c r="G1540" s="250"/>
      <c r="H1540" s="254">
        <v>18</v>
      </c>
      <c r="I1540" s="255"/>
      <c r="J1540" s="250"/>
      <c r="K1540" s="250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260</v>
      </c>
      <c r="AU1540" s="260" t="s">
        <v>93</v>
      </c>
      <c r="AV1540" s="13" t="s">
        <v>93</v>
      </c>
      <c r="AW1540" s="13" t="s">
        <v>40</v>
      </c>
      <c r="AX1540" s="13" t="s">
        <v>84</v>
      </c>
      <c r="AY1540" s="260" t="s">
        <v>251</v>
      </c>
    </row>
    <row r="1541" s="13" customFormat="1">
      <c r="A1541" s="13"/>
      <c r="B1541" s="249"/>
      <c r="C1541" s="250"/>
      <c r="D1541" s="251" t="s">
        <v>260</v>
      </c>
      <c r="E1541" s="252" t="s">
        <v>1</v>
      </c>
      <c r="F1541" s="253" t="s">
        <v>1586</v>
      </c>
      <c r="G1541" s="250"/>
      <c r="H1541" s="254">
        <v>20</v>
      </c>
      <c r="I1541" s="255"/>
      <c r="J1541" s="250"/>
      <c r="K1541" s="250"/>
      <c r="L1541" s="256"/>
      <c r="M1541" s="257"/>
      <c r="N1541" s="258"/>
      <c r="O1541" s="258"/>
      <c r="P1541" s="258"/>
      <c r="Q1541" s="258"/>
      <c r="R1541" s="258"/>
      <c r="S1541" s="258"/>
      <c r="T1541" s="25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0" t="s">
        <v>260</v>
      </c>
      <c r="AU1541" s="260" t="s">
        <v>93</v>
      </c>
      <c r="AV1541" s="13" t="s">
        <v>93</v>
      </c>
      <c r="AW1541" s="13" t="s">
        <v>40</v>
      </c>
      <c r="AX1541" s="13" t="s">
        <v>84</v>
      </c>
      <c r="AY1541" s="260" t="s">
        <v>251</v>
      </c>
    </row>
    <row r="1542" s="13" customFormat="1">
      <c r="A1542" s="13"/>
      <c r="B1542" s="249"/>
      <c r="C1542" s="250"/>
      <c r="D1542" s="251" t="s">
        <v>260</v>
      </c>
      <c r="E1542" s="252" t="s">
        <v>1</v>
      </c>
      <c r="F1542" s="253" t="s">
        <v>1587</v>
      </c>
      <c r="G1542" s="250"/>
      <c r="H1542" s="254">
        <v>20</v>
      </c>
      <c r="I1542" s="255"/>
      <c r="J1542" s="250"/>
      <c r="K1542" s="250"/>
      <c r="L1542" s="256"/>
      <c r="M1542" s="257"/>
      <c r="N1542" s="258"/>
      <c r="O1542" s="258"/>
      <c r="P1542" s="258"/>
      <c r="Q1542" s="258"/>
      <c r="R1542" s="258"/>
      <c r="S1542" s="258"/>
      <c r="T1542" s="25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60" t="s">
        <v>260</v>
      </c>
      <c r="AU1542" s="260" t="s">
        <v>93</v>
      </c>
      <c r="AV1542" s="13" t="s">
        <v>93</v>
      </c>
      <c r="AW1542" s="13" t="s">
        <v>40</v>
      </c>
      <c r="AX1542" s="13" t="s">
        <v>84</v>
      </c>
      <c r="AY1542" s="260" t="s">
        <v>251</v>
      </c>
    </row>
    <row r="1543" s="14" customFormat="1">
      <c r="A1543" s="14"/>
      <c r="B1543" s="261"/>
      <c r="C1543" s="262"/>
      <c r="D1543" s="251" t="s">
        <v>260</v>
      </c>
      <c r="E1543" s="263" t="s">
        <v>1</v>
      </c>
      <c r="F1543" s="264" t="s">
        <v>262</v>
      </c>
      <c r="G1543" s="262"/>
      <c r="H1543" s="265">
        <v>76</v>
      </c>
      <c r="I1543" s="266"/>
      <c r="J1543" s="262"/>
      <c r="K1543" s="262"/>
      <c r="L1543" s="267"/>
      <c r="M1543" s="268"/>
      <c r="N1543" s="269"/>
      <c r="O1543" s="269"/>
      <c r="P1543" s="269"/>
      <c r="Q1543" s="269"/>
      <c r="R1543" s="269"/>
      <c r="S1543" s="269"/>
      <c r="T1543" s="27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1" t="s">
        <v>260</v>
      </c>
      <c r="AU1543" s="271" t="s">
        <v>93</v>
      </c>
      <c r="AV1543" s="14" t="s">
        <v>257</v>
      </c>
      <c r="AW1543" s="14" t="s">
        <v>40</v>
      </c>
      <c r="AX1543" s="14" t="s">
        <v>91</v>
      </c>
      <c r="AY1543" s="271" t="s">
        <v>251</v>
      </c>
    </row>
    <row r="1544" s="2" customFormat="1" ht="24.15" customHeight="1">
      <c r="A1544" s="41"/>
      <c r="B1544" s="42"/>
      <c r="C1544" s="294" t="s">
        <v>1588</v>
      </c>
      <c r="D1544" s="294" t="s">
        <v>338</v>
      </c>
      <c r="E1544" s="295" t="s">
        <v>1589</v>
      </c>
      <c r="F1544" s="296" t="s">
        <v>1590</v>
      </c>
      <c r="G1544" s="297" t="s">
        <v>571</v>
      </c>
      <c r="H1544" s="298">
        <v>76</v>
      </c>
      <c r="I1544" s="299"/>
      <c r="J1544" s="300">
        <f>ROUND(I1544*H1544,2)</f>
        <v>0</v>
      </c>
      <c r="K1544" s="301"/>
      <c r="L1544" s="302"/>
      <c r="M1544" s="303" t="s">
        <v>1</v>
      </c>
      <c r="N1544" s="304" t="s">
        <v>49</v>
      </c>
      <c r="O1544" s="94"/>
      <c r="P1544" s="240">
        <f>O1544*H1544</f>
        <v>0</v>
      </c>
      <c r="Q1544" s="240">
        <v>0.00069999999999999999</v>
      </c>
      <c r="R1544" s="240">
        <f>Q1544*H1544</f>
        <v>0.053199999999999997</v>
      </c>
      <c r="S1544" s="240">
        <v>0</v>
      </c>
      <c r="T1544" s="241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42" t="s">
        <v>364</v>
      </c>
      <c r="AT1544" s="242" t="s">
        <v>338</v>
      </c>
      <c r="AU1544" s="242" t="s">
        <v>93</v>
      </c>
      <c r="AY1544" s="19" t="s">
        <v>251</v>
      </c>
      <c r="BE1544" s="243">
        <f>IF(N1544="základní",J1544,0)</f>
        <v>0</v>
      </c>
      <c r="BF1544" s="243">
        <f>IF(N1544="snížená",J1544,0)</f>
        <v>0</v>
      </c>
      <c r="BG1544" s="243">
        <f>IF(N1544="zákl. přenesená",J1544,0)</f>
        <v>0</v>
      </c>
      <c r="BH1544" s="243">
        <f>IF(N1544="sníž. přenesená",J1544,0)</f>
        <v>0</v>
      </c>
      <c r="BI1544" s="243">
        <f>IF(N1544="nulová",J1544,0)</f>
        <v>0</v>
      </c>
      <c r="BJ1544" s="19" t="s">
        <v>91</v>
      </c>
      <c r="BK1544" s="243">
        <f>ROUND(I1544*H1544,2)</f>
        <v>0</v>
      </c>
      <c r="BL1544" s="19" t="s">
        <v>304</v>
      </c>
      <c r="BM1544" s="242" t="s">
        <v>1591</v>
      </c>
    </row>
    <row r="1545" s="15" customFormat="1">
      <c r="A1545" s="15"/>
      <c r="B1545" s="272"/>
      <c r="C1545" s="273"/>
      <c r="D1545" s="251" t="s">
        <v>260</v>
      </c>
      <c r="E1545" s="274" t="s">
        <v>1</v>
      </c>
      <c r="F1545" s="275" t="s">
        <v>1592</v>
      </c>
      <c r="G1545" s="273"/>
      <c r="H1545" s="274" t="s">
        <v>1</v>
      </c>
      <c r="I1545" s="276"/>
      <c r="J1545" s="273"/>
      <c r="K1545" s="273"/>
      <c r="L1545" s="277"/>
      <c r="M1545" s="278"/>
      <c r="N1545" s="279"/>
      <c r="O1545" s="279"/>
      <c r="P1545" s="279"/>
      <c r="Q1545" s="279"/>
      <c r="R1545" s="279"/>
      <c r="S1545" s="279"/>
      <c r="T1545" s="280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81" t="s">
        <v>260</v>
      </c>
      <c r="AU1545" s="281" t="s">
        <v>93</v>
      </c>
      <c r="AV1545" s="15" t="s">
        <v>91</v>
      </c>
      <c r="AW1545" s="15" t="s">
        <v>40</v>
      </c>
      <c r="AX1545" s="15" t="s">
        <v>84</v>
      </c>
      <c r="AY1545" s="281" t="s">
        <v>251</v>
      </c>
    </row>
    <row r="1546" s="13" customFormat="1">
      <c r="A1546" s="13"/>
      <c r="B1546" s="249"/>
      <c r="C1546" s="250"/>
      <c r="D1546" s="251" t="s">
        <v>260</v>
      </c>
      <c r="E1546" s="252" t="s">
        <v>1</v>
      </c>
      <c r="F1546" s="253" t="s">
        <v>1584</v>
      </c>
      <c r="G1546" s="250"/>
      <c r="H1546" s="254">
        <v>18</v>
      </c>
      <c r="I1546" s="255"/>
      <c r="J1546" s="250"/>
      <c r="K1546" s="250"/>
      <c r="L1546" s="256"/>
      <c r="M1546" s="257"/>
      <c r="N1546" s="258"/>
      <c r="O1546" s="258"/>
      <c r="P1546" s="258"/>
      <c r="Q1546" s="258"/>
      <c r="R1546" s="258"/>
      <c r="S1546" s="258"/>
      <c r="T1546" s="25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60" t="s">
        <v>260</v>
      </c>
      <c r="AU1546" s="260" t="s">
        <v>93</v>
      </c>
      <c r="AV1546" s="13" t="s">
        <v>93</v>
      </c>
      <c r="AW1546" s="13" t="s">
        <v>40</v>
      </c>
      <c r="AX1546" s="13" t="s">
        <v>84</v>
      </c>
      <c r="AY1546" s="260" t="s">
        <v>251</v>
      </c>
    </row>
    <row r="1547" s="13" customFormat="1">
      <c r="A1547" s="13"/>
      <c r="B1547" s="249"/>
      <c r="C1547" s="250"/>
      <c r="D1547" s="251" t="s">
        <v>260</v>
      </c>
      <c r="E1547" s="252" t="s">
        <v>1</v>
      </c>
      <c r="F1547" s="253" t="s">
        <v>1585</v>
      </c>
      <c r="G1547" s="250"/>
      <c r="H1547" s="254">
        <v>18</v>
      </c>
      <c r="I1547" s="255"/>
      <c r="J1547" s="250"/>
      <c r="K1547" s="250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0" t="s">
        <v>260</v>
      </c>
      <c r="AU1547" s="260" t="s">
        <v>93</v>
      </c>
      <c r="AV1547" s="13" t="s">
        <v>93</v>
      </c>
      <c r="AW1547" s="13" t="s">
        <v>40</v>
      </c>
      <c r="AX1547" s="13" t="s">
        <v>84</v>
      </c>
      <c r="AY1547" s="260" t="s">
        <v>251</v>
      </c>
    </row>
    <row r="1548" s="13" customFormat="1">
      <c r="A1548" s="13"/>
      <c r="B1548" s="249"/>
      <c r="C1548" s="250"/>
      <c r="D1548" s="251" t="s">
        <v>260</v>
      </c>
      <c r="E1548" s="252" t="s">
        <v>1</v>
      </c>
      <c r="F1548" s="253" t="s">
        <v>1586</v>
      </c>
      <c r="G1548" s="250"/>
      <c r="H1548" s="254">
        <v>20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260</v>
      </c>
      <c r="AU1548" s="260" t="s">
        <v>93</v>
      </c>
      <c r="AV1548" s="13" t="s">
        <v>93</v>
      </c>
      <c r="AW1548" s="13" t="s">
        <v>40</v>
      </c>
      <c r="AX1548" s="13" t="s">
        <v>84</v>
      </c>
      <c r="AY1548" s="260" t="s">
        <v>251</v>
      </c>
    </row>
    <row r="1549" s="13" customFormat="1">
      <c r="A1549" s="13"/>
      <c r="B1549" s="249"/>
      <c r="C1549" s="250"/>
      <c r="D1549" s="251" t="s">
        <v>260</v>
      </c>
      <c r="E1549" s="252" t="s">
        <v>1</v>
      </c>
      <c r="F1549" s="253" t="s">
        <v>1587</v>
      </c>
      <c r="G1549" s="250"/>
      <c r="H1549" s="254">
        <v>20</v>
      </c>
      <c r="I1549" s="255"/>
      <c r="J1549" s="250"/>
      <c r="K1549" s="250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260</v>
      </c>
      <c r="AU1549" s="260" t="s">
        <v>93</v>
      </c>
      <c r="AV1549" s="13" t="s">
        <v>93</v>
      </c>
      <c r="AW1549" s="13" t="s">
        <v>40</v>
      </c>
      <c r="AX1549" s="13" t="s">
        <v>84</v>
      </c>
      <c r="AY1549" s="260" t="s">
        <v>251</v>
      </c>
    </row>
    <row r="1550" s="14" customFormat="1">
      <c r="A1550" s="14"/>
      <c r="B1550" s="261"/>
      <c r="C1550" s="262"/>
      <c r="D1550" s="251" t="s">
        <v>260</v>
      </c>
      <c r="E1550" s="263" t="s">
        <v>1</v>
      </c>
      <c r="F1550" s="264" t="s">
        <v>262</v>
      </c>
      <c r="G1550" s="262"/>
      <c r="H1550" s="265">
        <v>76</v>
      </c>
      <c r="I1550" s="266"/>
      <c r="J1550" s="262"/>
      <c r="K1550" s="262"/>
      <c r="L1550" s="267"/>
      <c r="M1550" s="268"/>
      <c r="N1550" s="269"/>
      <c r="O1550" s="269"/>
      <c r="P1550" s="269"/>
      <c r="Q1550" s="269"/>
      <c r="R1550" s="269"/>
      <c r="S1550" s="269"/>
      <c r="T1550" s="270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71" t="s">
        <v>260</v>
      </c>
      <c r="AU1550" s="271" t="s">
        <v>93</v>
      </c>
      <c r="AV1550" s="14" t="s">
        <v>257</v>
      </c>
      <c r="AW1550" s="14" t="s">
        <v>40</v>
      </c>
      <c r="AX1550" s="14" t="s">
        <v>91</v>
      </c>
      <c r="AY1550" s="271" t="s">
        <v>251</v>
      </c>
    </row>
    <row r="1551" s="2" customFormat="1" ht="24.15" customHeight="1">
      <c r="A1551" s="41"/>
      <c r="B1551" s="42"/>
      <c r="C1551" s="230" t="s">
        <v>1593</v>
      </c>
      <c r="D1551" s="230" t="s">
        <v>253</v>
      </c>
      <c r="E1551" s="231" t="s">
        <v>1594</v>
      </c>
      <c r="F1551" s="232" t="s">
        <v>1595</v>
      </c>
      <c r="G1551" s="233" t="s">
        <v>1410</v>
      </c>
      <c r="H1551" s="305"/>
      <c r="I1551" s="235"/>
      <c r="J1551" s="236">
        <f>ROUND(I1551*H1551,2)</f>
        <v>0</v>
      </c>
      <c r="K1551" s="237"/>
      <c r="L1551" s="47"/>
      <c r="M1551" s="238" t="s">
        <v>1</v>
      </c>
      <c r="N1551" s="239" t="s">
        <v>49</v>
      </c>
      <c r="O1551" s="94"/>
      <c r="P1551" s="240">
        <f>O1551*H1551</f>
        <v>0</v>
      </c>
      <c r="Q1551" s="240">
        <v>0</v>
      </c>
      <c r="R1551" s="240">
        <f>Q1551*H1551</f>
        <v>0</v>
      </c>
      <c r="S1551" s="240">
        <v>0</v>
      </c>
      <c r="T1551" s="241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42" t="s">
        <v>304</v>
      </c>
      <c r="AT1551" s="242" t="s">
        <v>253</v>
      </c>
      <c r="AU1551" s="242" t="s">
        <v>93</v>
      </c>
      <c r="AY1551" s="19" t="s">
        <v>251</v>
      </c>
      <c r="BE1551" s="243">
        <f>IF(N1551="základní",J1551,0)</f>
        <v>0</v>
      </c>
      <c r="BF1551" s="243">
        <f>IF(N1551="snížená",J1551,0)</f>
        <v>0</v>
      </c>
      <c r="BG1551" s="243">
        <f>IF(N1551="zákl. přenesená",J1551,0)</f>
        <v>0</v>
      </c>
      <c r="BH1551" s="243">
        <f>IF(N1551="sníž. přenesená",J1551,0)</f>
        <v>0</v>
      </c>
      <c r="BI1551" s="243">
        <f>IF(N1551="nulová",J1551,0)</f>
        <v>0</v>
      </c>
      <c r="BJ1551" s="19" t="s">
        <v>91</v>
      </c>
      <c r="BK1551" s="243">
        <f>ROUND(I1551*H1551,2)</f>
        <v>0</v>
      </c>
      <c r="BL1551" s="19" t="s">
        <v>304</v>
      </c>
      <c r="BM1551" s="242" t="s">
        <v>1596</v>
      </c>
    </row>
    <row r="1552" s="2" customFormat="1">
      <c r="A1552" s="41"/>
      <c r="B1552" s="42"/>
      <c r="C1552" s="43"/>
      <c r="D1552" s="244" t="s">
        <v>258</v>
      </c>
      <c r="E1552" s="43"/>
      <c r="F1552" s="245" t="s">
        <v>1597</v>
      </c>
      <c r="G1552" s="43"/>
      <c r="H1552" s="43"/>
      <c r="I1552" s="246"/>
      <c r="J1552" s="43"/>
      <c r="K1552" s="43"/>
      <c r="L1552" s="47"/>
      <c r="M1552" s="247"/>
      <c r="N1552" s="248"/>
      <c r="O1552" s="94"/>
      <c r="P1552" s="94"/>
      <c r="Q1552" s="94"/>
      <c r="R1552" s="94"/>
      <c r="S1552" s="94"/>
      <c r="T1552" s="95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19" t="s">
        <v>258</v>
      </c>
      <c r="AU1552" s="19" t="s">
        <v>93</v>
      </c>
    </row>
    <row r="1553" s="12" customFormat="1" ht="22.8" customHeight="1">
      <c r="A1553" s="12"/>
      <c r="B1553" s="214"/>
      <c r="C1553" s="215"/>
      <c r="D1553" s="216" t="s">
        <v>83</v>
      </c>
      <c r="E1553" s="228" t="s">
        <v>1598</v>
      </c>
      <c r="F1553" s="228" t="s">
        <v>1599</v>
      </c>
      <c r="G1553" s="215"/>
      <c r="H1553" s="215"/>
      <c r="I1553" s="218"/>
      <c r="J1553" s="229">
        <f>BK1553</f>
        <v>0</v>
      </c>
      <c r="K1553" s="215"/>
      <c r="L1553" s="220"/>
      <c r="M1553" s="221"/>
      <c r="N1553" s="222"/>
      <c r="O1553" s="222"/>
      <c r="P1553" s="223">
        <f>SUM(P1554:P1662)</f>
        <v>0</v>
      </c>
      <c r="Q1553" s="222"/>
      <c r="R1553" s="223">
        <f>SUM(R1554:R1662)</f>
        <v>38.513888139999999</v>
      </c>
      <c r="S1553" s="222"/>
      <c r="T1553" s="224">
        <f>SUM(T1554:T1662)</f>
        <v>0</v>
      </c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R1553" s="225" t="s">
        <v>93</v>
      </c>
      <c r="AT1553" s="226" t="s">
        <v>83</v>
      </c>
      <c r="AU1553" s="226" t="s">
        <v>91</v>
      </c>
      <c r="AY1553" s="225" t="s">
        <v>251</v>
      </c>
      <c r="BK1553" s="227">
        <f>SUM(BK1554:BK1662)</f>
        <v>0</v>
      </c>
    </row>
    <row r="1554" s="2" customFormat="1" ht="24.15" customHeight="1">
      <c r="A1554" s="41"/>
      <c r="B1554" s="42"/>
      <c r="C1554" s="230" t="s">
        <v>1600</v>
      </c>
      <c r="D1554" s="230" t="s">
        <v>253</v>
      </c>
      <c r="E1554" s="231" t="s">
        <v>1601</v>
      </c>
      <c r="F1554" s="232" t="s">
        <v>1602</v>
      </c>
      <c r="G1554" s="233" t="s">
        <v>389</v>
      </c>
      <c r="H1554" s="234">
        <v>9625.7700000000004</v>
      </c>
      <c r="I1554" s="235"/>
      <c r="J1554" s="236">
        <f>ROUND(I1554*H1554,2)</f>
        <v>0</v>
      </c>
      <c r="K1554" s="237"/>
      <c r="L1554" s="47"/>
      <c r="M1554" s="238" t="s">
        <v>1</v>
      </c>
      <c r="N1554" s="239" t="s">
        <v>49</v>
      </c>
      <c r="O1554" s="94"/>
      <c r="P1554" s="240">
        <f>O1554*H1554</f>
        <v>0</v>
      </c>
      <c r="Q1554" s="240">
        <v>0</v>
      </c>
      <c r="R1554" s="240">
        <f>Q1554*H1554</f>
        <v>0</v>
      </c>
      <c r="S1554" s="240">
        <v>0</v>
      </c>
      <c r="T1554" s="241">
        <f>S1554*H1554</f>
        <v>0</v>
      </c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R1554" s="242" t="s">
        <v>304</v>
      </c>
      <c r="AT1554" s="242" t="s">
        <v>253</v>
      </c>
      <c r="AU1554" s="242" t="s">
        <v>93</v>
      </c>
      <c r="AY1554" s="19" t="s">
        <v>251</v>
      </c>
      <c r="BE1554" s="243">
        <f>IF(N1554="základní",J1554,0)</f>
        <v>0</v>
      </c>
      <c r="BF1554" s="243">
        <f>IF(N1554="snížená",J1554,0)</f>
        <v>0</v>
      </c>
      <c r="BG1554" s="243">
        <f>IF(N1554="zákl. přenesená",J1554,0)</f>
        <v>0</v>
      </c>
      <c r="BH1554" s="243">
        <f>IF(N1554="sníž. přenesená",J1554,0)</f>
        <v>0</v>
      </c>
      <c r="BI1554" s="243">
        <f>IF(N1554="nulová",J1554,0)</f>
        <v>0</v>
      </c>
      <c r="BJ1554" s="19" t="s">
        <v>91</v>
      </c>
      <c r="BK1554" s="243">
        <f>ROUND(I1554*H1554,2)</f>
        <v>0</v>
      </c>
      <c r="BL1554" s="19" t="s">
        <v>304</v>
      </c>
      <c r="BM1554" s="242" t="s">
        <v>1603</v>
      </c>
    </row>
    <row r="1555" s="2" customFormat="1">
      <c r="A1555" s="41"/>
      <c r="B1555" s="42"/>
      <c r="C1555" s="43"/>
      <c r="D1555" s="244" t="s">
        <v>258</v>
      </c>
      <c r="E1555" s="43"/>
      <c r="F1555" s="245" t="s">
        <v>1604</v>
      </c>
      <c r="G1555" s="43"/>
      <c r="H1555" s="43"/>
      <c r="I1555" s="246"/>
      <c r="J1555" s="43"/>
      <c r="K1555" s="43"/>
      <c r="L1555" s="47"/>
      <c r="M1555" s="247"/>
      <c r="N1555" s="248"/>
      <c r="O1555" s="94"/>
      <c r="P1555" s="94"/>
      <c r="Q1555" s="94"/>
      <c r="R1555" s="94"/>
      <c r="S1555" s="94"/>
      <c r="T1555" s="95"/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T1555" s="19" t="s">
        <v>258</v>
      </c>
      <c r="AU1555" s="19" t="s">
        <v>93</v>
      </c>
    </row>
    <row r="1556" s="13" customFormat="1">
      <c r="A1556" s="13"/>
      <c r="B1556" s="249"/>
      <c r="C1556" s="250"/>
      <c r="D1556" s="251" t="s">
        <v>260</v>
      </c>
      <c r="E1556" s="252" t="s">
        <v>1</v>
      </c>
      <c r="F1556" s="253" t="s">
        <v>1605</v>
      </c>
      <c r="G1556" s="250"/>
      <c r="H1556" s="254">
        <v>195.13999999999999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260</v>
      </c>
      <c r="AU1556" s="260" t="s">
        <v>93</v>
      </c>
      <c r="AV1556" s="13" t="s">
        <v>93</v>
      </c>
      <c r="AW1556" s="13" t="s">
        <v>40</v>
      </c>
      <c r="AX1556" s="13" t="s">
        <v>84</v>
      </c>
      <c r="AY1556" s="260" t="s">
        <v>251</v>
      </c>
    </row>
    <row r="1557" s="13" customFormat="1">
      <c r="A1557" s="13"/>
      <c r="B1557" s="249"/>
      <c r="C1557" s="250"/>
      <c r="D1557" s="251" t="s">
        <v>260</v>
      </c>
      <c r="E1557" s="252" t="s">
        <v>1</v>
      </c>
      <c r="F1557" s="253" t="s">
        <v>1606</v>
      </c>
      <c r="G1557" s="250"/>
      <c r="H1557" s="254">
        <v>709.58000000000004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260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251</v>
      </c>
    </row>
    <row r="1558" s="13" customFormat="1">
      <c r="A1558" s="13"/>
      <c r="B1558" s="249"/>
      <c r="C1558" s="250"/>
      <c r="D1558" s="251" t="s">
        <v>260</v>
      </c>
      <c r="E1558" s="252" t="s">
        <v>1</v>
      </c>
      <c r="F1558" s="253" t="s">
        <v>1607</v>
      </c>
      <c r="G1558" s="250"/>
      <c r="H1558" s="254">
        <v>75.540000000000006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260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251</v>
      </c>
    </row>
    <row r="1559" s="13" customFormat="1">
      <c r="A1559" s="13"/>
      <c r="B1559" s="249"/>
      <c r="C1559" s="250"/>
      <c r="D1559" s="251" t="s">
        <v>260</v>
      </c>
      <c r="E1559" s="252" t="s">
        <v>1</v>
      </c>
      <c r="F1559" s="253" t="s">
        <v>1608</v>
      </c>
      <c r="G1559" s="250"/>
      <c r="H1559" s="254">
        <v>119.28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260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251</v>
      </c>
    </row>
    <row r="1560" s="13" customFormat="1">
      <c r="A1560" s="13"/>
      <c r="B1560" s="249"/>
      <c r="C1560" s="250"/>
      <c r="D1560" s="251" t="s">
        <v>260</v>
      </c>
      <c r="E1560" s="252" t="s">
        <v>1</v>
      </c>
      <c r="F1560" s="253" t="s">
        <v>1609</v>
      </c>
      <c r="G1560" s="250"/>
      <c r="H1560" s="254">
        <v>6687.0200000000004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260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251</v>
      </c>
    </row>
    <row r="1561" s="13" customFormat="1">
      <c r="A1561" s="13"/>
      <c r="B1561" s="249"/>
      <c r="C1561" s="250"/>
      <c r="D1561" s="251" t="s">
        <v>260</v>
      </c>
      <c r="E1561" s="252" t="s">
        <v>1</v>
      </c>
      <c r="F1561" s="253" t="s">
        <v>1610</v>
      </c>
      <c r="G1561" s="250"/>
      <c r="H1561" s="254">
        <v>1026.8699999999999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260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251</v>
      </c>
    </row>
    <row r="1562" s="13" customFormat="1">
      <c r="A1562" s="13"/>
      <c r="B1562" s="249"/>
      <c r="C1562" s="250"/>
      <c r="D1562" s="251" t="s">
        <v>260</v>
      </c>
      <c r="E1562" s="252" t="s">
        <v>1</v>
      </c>
      <c r="F1562" s="253" t="s">
        <v>1611</v>
      </c>
      <c r="G1562" s="250"/>
      <c r="H1562" s="254">
        <v>269.33999999999997</v>
      </c>
      <c r="I1562" s="255"/>
      <c r="J1562" s="250"/>
      <c r="K1562" s="250"/>
      <c r="L1562" s="256"/>
      <c r="M1562" s="257"/>
      <c r="N1562" s="258"/>
      <c r="O1562" s="258"/>
      <c r="P1562" s="258"/>
      <c r="Q1562" s="258"/>
      <c r="R1562" s="258"/>
      <c r="S1562" s="258"/>
      <c r="T1562" s="25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60" t="s">
        <v>260</v>
      </c>
      <c r="AU1562" s="260" t="s">
        <v>93</v>
      </c>
      <c r="AV1562" s="13" t="s">
        <v>93</v>
      </c>
      <c r="AW1562" s="13" t="s">
        <v>40</v>
      </c>
      <c r="AX1562" s="13" t="s">
        <v>84</v>
      </c>
      <c r="AY1562" s="260" t="s">
        <v>251</v>
      </c>
    </row>
    <row r="1563" s="13" customFormat="1">
      <c r="A1563" s="13"/>
      <c r="B1563" s="249"/>
      <c r="C1563" s="250"/>
      <c r="D1563" s="251" t="s">
        <v>260</v>
      </c>
      <c r="E1563" s="252" t="s">
        <v>1</v>
      </c>
      <c r="F1563" s="253" t="s">
        <v>1612</v>
      </c>
      <c r="G1563" s="250"/>
      <c r="H1563" s="254">
        <v>41.130000000000003</v>
      </c>
      <c r="I1563" s="255"/>
      <c r="J1563" s="250"/>
      <c r="K1563" s="250"/>
      <c r="L1563" s="256"/>
      <c r="M1563" s="257"/>
      <c r="N1563" s="258"/>
      <c r="O1563" s="258"/>
      <c r="P1563" s="258"/>
      <c r="Q1563" s="258"/>
      <c r="R1563" s="258"/>
      <c r="S1563" s="258"/>
      <c r="T1563" s="25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60" t="s">
        <v>260</v>
      </c>
      <c r="AU1563" s="260" t="s">
        <v>93</v>
      </c>
      <c r="AV1563" s="13" t="s">
        <v>93</v>
      </c>
      <c r="AW1563" s="13" t="s">
        <v>40</v>
      </c>
      <c r="AX1563" s="13" t="s">
        <v>84</v>
      </c>
      <c r="AY1563" s="260" t="s">
        <v>251</v>
      </c>
    </row>
    <row r="1564" s="13" customFormat="1">
      <c r="A1564" s="13"/>
      <c r="B1564" s="249"/>
      <c r="C1564" s="250"/>
      <c r="D1564" s="251" t="s">
        <v>260</v>
      </c>
      <c r="E1564" s="252" t="s">
        <v>1</v>
      </c>
      <c r="F1564" s="253" t="s">
        <v>1613</v>
      </c>
      <c r="G1564" s="250"/>
      <c r="H1564" s="254">
        <v>446.06999999999999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260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251</v>
      </c>
    </row>
    <row r="1565" s="13" customFormat="1">
      <c r="A1565" s="13"/>
      <c r="B1565" s="249"/>
      <c r="C1565" s="250"/>
      <c r="D1565" s="251" t="s">
        <v>260</v>
      </c>
      <c r="E1565" s="252" t="s">
        <v>1</v>
      </c>
      <c r="F1565" s="253" t="s">
        <v>1614</v>
      </c>
      <c r="G1565" s="250"/>
      <c r="H1565" s="254">
        <v>12</v>
      </c>
      <c r="I1565" s="255"/>
      <c r="J1565" s="250"/>
      <c r="K1565" s="250"/>
      <c r="L1565" s="256"/>
      <c r="M1565" s="257"/>
      <c r="N1565" s="258"/>
      <c r="O1565" s="258"/>
      <c r="P1565" s="258"/>
      <c r="Q1565" s="258"/>
      <c r="R1565" s="258"/>
      <c r="S1565" s="258"/>
      <c r="T1565" s="259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0" t="s">
        <v>260</v>
      </c>
      <c r="AU1565" s="260" t="s">
        <v>93</v>
      </c>
      <c r="AV1565" s="13" t="s">
        <v>93</v>
      </c>
      <c r="AW1565" s="13" t="s">
        <v>40</v>
      </c>
      <c r="AX1565" s="13" t="s">
        <v>84</v>
      </c>
      <c r="AY1565" s="260" t="s">
        <v>251</v>
      </c>
    </row>
    <row r="1566" s="13" customFormat="1">
      <c r="A1566" s="13"/>
      <c r="B1566" s="249"/>
      <c r="C1566" s="250"/>
      <c r="D1566" s="251" t="s">
        <v>260</v>
      </c>
      <c r="E1566" s="252" t="s">
        <v>1</v>
      </c>
      <c r="F1566" s="253" t="s">
        <v>1615</v>
      </c>
      <c r="G1566" s="250"/>
      <c r="H1566" s="254">
        <v>43.799999999999997</v>
      </c>
      <c r="I1566" s="255"/>
      <c r="J1566" s="250"/>
      <c r="K1566" s="250"/>
      <c r="L1566" s="256"/>
      <c r="M1566" s="257"/>
      <c r="N1566" s="258"/>
      <c r="O1566" s="258"/>
      <c r="P1566" s="258"/>
      <c r="Q1566" s="258"/>
      <c r="R1566" s="258"/>
      <c r="S1566" s="258"/>
      <c r="T1566" s="25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60" t="s">
        <v>260</v>
      </c>
      <c r="AU1566" s="260" t="s">
        <v>93</v>
      </c>
      <c r="AV1566" s="13" t="s">
        <v>93</v>
      </c>
      <c r="AW1566" s="13" t="s">
        <v>40</v>
      </c>
      <c r="AX1566" s="13" t="s">
        <v>84</v>
      </c>
      <c r="AY1566" s="260" t="s">
        <v>251</v>
      </c>
    </row>
    <row r="1567" s="14" customFormat="1">
      <c r="A1567" s="14"/>
      <c r="B1567" s="261"/>
      <c r="C1567" s="262"/>
      <c r="D1567" s="251" t="s">
        <v>260</v>
      </c>
      <c r="E1567" s="263" t="s">
        <v>1</v>
      </c>
      <c r="F1567" s="264" t="s">
        <v>262</v>
      </c>
      <c r="G1567" s="262"/>
      <c r="H1567" s="265">
        <v>9625.7700000000004</v>
      </c>
      <c r="I1567" s="266"/>
      <c r="J1567" s="262"/>
      <c r="K1567" s="262"/>
      <c r="L1567" s="267"/>
      <c r="M1567" s="268"/>
      <c r="N1567" s="269"/>
      <c r="O1567" s="269"/>
      <c r="P1567" s="269"/>
      <c r="Q1567" s="269"/>
      <c r="R1567" s="269"/>
      <c r="S1567" s="269"/>
      <c r="T1567" s="27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1" t="s">
        <v>260</v>
      </c>
      <c r="AU1567" s="271" t="s">
        <v>93</v>
      </c>
      <c r="AV1567" s="14" t="s">
        <v>257</v>
      </c>
      <c r="AW1567" s="14" t="s">
        <v>40</v>
      </c>
      <c r="AX1567" s="14" t="s">
        <v>91</v>
      </c>
      <c r="AY1567" s="271" t="s">
        <v>251</v>
      </c>
    </row>
    <row r="1568" s="2" customFormat="1" ht="24.15" customHeight="1">
      <c r="A1568" s="41"/>
      <c r="B1568" s="42"/>
      <c r="C1568" s="294" t="s">
        <v>1616</v>
      </c>
      <c r="D1568" s="294" t="s">
        <v>338</v>
      </c>
      <c r="E1568" s="295" t="s">
        <v>1617</v>
      </c>
      <c r="F1568" s="296" t="s">
        <v>1618</v>
      </c>
      <c r="G1568" s="297" t="s">
        <v>389</v>
      </c>
      <c r="H1568" s="298">
        <v>4396.8019999999997</v>
      </c>
      <c r="I1568" s="299"/>
      <c r="J1568" s="300">
        <f>ROUND(I1568*H1568,2)</f>
        <v>0</v>
      </c>
      <c r="K1568" s="301"/>
      <c r="L1568" s="302"/>
      <c r="M1568" s="303" t="s">
        <v>1</v>
      </c>
      <c r="N1568" s="304" t="s">
        <v>49</v>
      </c>
      <c r="O1568" s="94"/>
      <c r="P1568" s="240">
        <f>O1568*H1568</f>
        <v>0</v>
      </c>
      <c r="Q1568" s="240">
        <v>0.0014</v>
      </c>
      <c r="R1568" s="240">
        <f>Q1568*H1568</f>
        <v>6.1555227999999991</v>
      </c>
      <c r="S1568" s="240">
        <v>0</v>
      </c>
      <c r="T1568" s="241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42" t="s">
        <v>364</v>
      </c>
      <c r="AT1568" s="242" t="s">
        <v>338</v>
      </c>
      <c r="AU1568" s="242" t="s">
        <v>93</v>
      </c>
      <c r="AY1568" s="19" t="s">
        <v>251</v>
      </c>
      <c r="BE1568" s="243">
        <f>IF(N1568="základní",J1568,0)</f>
        <v>0</v>
      </c>
      <c r="BF1568" s="243">
        <f>IF(N1568="snížená",J1568,0)</f>
        <v>0</v>
      </c>
      <c r="BG1568" s="243">
        <f>IF(N1568="zákl. přenesená",J1568,0)</f>
        <v>0</v>
      </c>
      <c r="BH1568" s="243">
        <f>IF(N1568="sníž. přenesená",J1568,0)</f>
        <v>0</v>
      </c>
      <c r="BI1568" s="243">
        <f>IF(N1568="nulová",J1568,0)</f>
        <v>0</v>
      </c>
      <c r="BJ1568" s="19" t="s">
        <v>91</v>
      </c>
      <c r="BK1568" s="243">
        <f>ROUND(I1568*H1568,2)</f>
        <v>0</v>
      </c>
      <c r="BL1568" s="19" t="s">
        <v>304</v>
      </c>
      <c r="BM1568" s="242" t="s">
        <v>1619</v>
      </c>
    </row>
    <row r="1569" s="13" customFormat="1">
      <c r="A1569" s="13"/>
      <c r="B1569" s="249"/>
      <c r="C1569" s="250"/>
      <c r="D1569" s="251" t="s">
        <v>260</v>
      </c>
      <c r="E1569" s="252" t="s">
        <v>1</v>
      </c>
      <c r="F1569" s="253" t="s">
        <v>1006</v>
      </c>
      <c r="G1569" s="250"/>
      <c r="H1569" s="254">
        <v>97.569999999999993</v>
      </c>
      <c r="I1569" s="255"/>
      <c r="J1569" s="250"/>
      <c r="K1569" s="250"/>
      <c r="L1569" s="256"/>
      <c r="M1569" s="257"/>
      <c r="N1569" s="258"/>
      <c r="O1569" s="258"/>
      <c r="P1569" s="258"/>
      <c r="Q1569" s="258"/>
      <c r="R1569" s="258"/>
      <c r="S1569" s="258"/>
      <c r="T1569" s="25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0" t="s">
        <v>260</v>
      </c>
      <c r="AU1569" s="260" t="s">
        <v>93</v>
      </c>
      <c r="AV1569" s="13" t="s">
        <v>93</v>
      </c>
      <c r="AW1569" s="13" t="s">
        <v>40</v>
      </c>
      <c r="AX1569" s="13" t="s">
        <v>84</v>
      </c>
      <c r="AY1569" s="260" t="s">
        <v>251</v>
      </c>
    </row>
    <row r="1570" s="13" customFormat="1">
      <c r="A1570" s="13"/>
      <c r="B1570" s="249"/>
      <c r="C1570" s="250"/>
      <c r="D1570" s="251" t="s">
        <v>260</v>
      </c>
      <c r="E1570" s="252" t="s">
        <v>1</v>
      </c>
      <c r="F1570" s="253" t="s">
        <v>1007</v>
      </c>
      <c r="G1570" s="250"/>
      <c r="H1570" s="254">
        <v>354.79000000000002</v>
      </c>
      <c r="I1570" s="255"/>
      <c r="J1570" s="250"/>
      <c r="K1570" s="250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60" t="s">
        <v>260</v>
      </c>
      <c r="AU1570" s="260" t="s">
        <v>93</v>
      </c>
      <c r="AV1570" s="13" t="s">
        <v>93</v>
      </c>
      <c r="AW1570" s="13" t="s">
        <v>40</v>
      </c>
      <c r="AX1570" s="13" t="s">
        <v>84</v>
      </c>
      <c r="AY1570" s="260" t="s">
        <v>251</v>
      </c>
    </row>
    <row r="1571" s="13" customFormat="1">
      <c r="A1571" s="13"/>
      <c r="B1571" s="249"/>
      <c r="C1571" s="250"/>
      <c r="D1571" s="251" t="s">
        <v>260</v>
      </c>
      <c r="E1571" s="252" t="s">
        <v>1</v>
      </c>
      <c r="F1571" s="253" t="s">
        <v>1008</v>
      </c>
      <c r="G1571" s="250"/>
      <c r="H1571" s="254">
        <v>25.18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260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251</v>
      </c>
    </row>
    <row r="1572" s="13" customFormat="1">
      <c r="A1572" s="13"/>
      <c r="B1572" s="249"/>
      <c r="C1572" s="250"/>
      <c r="D1572" s="251" t="s">
        <v>260</v>
      </c>
      <c r="E1572" s="252" t="s">
        <v>1</v>
      </c>
      <c r="F1572" s="253" t="s">
        <v>1620</v>
      </c>
      <c r="G1572" s="250"/>
      <c r="H1572" s="254">
        <v>39.759999999999998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260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251</v>
      </c>
    </row>
    <row r="1573" s="13" customFormat="1">
      <c r="A1573" s="13"/>
      <c r="B1573" s="249"/>
      <c r="C1573" s="250"/>
      <c r="D1573" s="251" t="s">
        <v>260</v>
      </c>
      <c r="E1573" s="252" t="s">
        <v>1</v>
      </c>
      <c r="F1573" s="253" t="s">
        <v>999</v>
      </c>
      <c r="G1573" s="250"/>
      <c r="H1573" s="254">
        <v>3343.5100000000002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260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251</v>
      </c>
    </row>
    <row r="1574" s="13" customFormat="1">
      <c r="A1574" s="13"/>
      <c r="B1574" s="249"/>
      <c r="C1574" s="250"/>
      <c r="D1574" s="251" t="s">
        <v>260</v>
      </c>
      <c r="E1574" s="252" t="s">
        <v>1</v>
      </c>
      <c r="F1574" s="253" t="s">
        <v>1000</v>
      </c>
      <c r="G1574" s="250"/>
      <c r="H1574" s="254">
        <v>342.29000000000002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260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251</v>
      </c>
    </row>
    <row r="1575" s="13" customFormat="1">
      <c r="A1575" s="13"/>
      <c r="B1575" s="249"/>
      <c r="C1575" s="250"/>
      <c r="D1575" s="251" t="s">
        <v>260</v>
      </c>
      <c r="E1575" s="252" t="s">
        <v>1</v>
      </c>
      <c r="F1575" s="253" t="s">
        <v>1621</v>
      </c>
      <c r="G1575" s="250"/>
      <c r="H1575" s="254">
        <v>89.780000000000001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260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251</v>
      </c>
    </row>
    <row r="1576" s="13" customFormat="1">
      <c r="A1576" s="13"/>
      <c r="B1576" s="249"/>
      <c r="C1576" s="250"/>
      <c r="D1576" s="251" t="s">
        <v>260</v>
      </c>
      <c r="E1576" s="252" t="s">
        <v>1</v>
      </c>
      <c r="F1576" s="253" t="s">
        <v>1012</v>
      </c>
      <c r="G1576" s="250"/>
      <c r="H1576" s="254">
        <v>13.710000000000001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260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251</v>
      </c>
    </row>
    <row r="1577" s="13" customFormat="1">
      <c r="A1577" s="13"/>
      <c r="B1577" s="249"/>
      <c r="C1577" s="250"/>
      <c r="D1577" s="251" t="s">
        <v>260</v>
      </c>
      <c r="E1577" s="252" t="s">
        <v>1</v>
      </c>
      <c r="F1577" s="253" t="s">
        <v>1622</v>
      </c>
      <c r="G1577" s="250"/>
      <c r="H1577" s="254">
        <v>4</v>
      </c>
      <c r="I1577" s="255"/>
      <c r="J1577" s="250"/>
      <c r="K1577" s="250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260</v>
      </c>
      <c r="AU1577" s="260" t="s">
        <v>93</v>
      </c>
      <c r="AV1577" s="13" t="s">
        <v>93</v>
      </c>
      <c r="AW1577" s="13" t="s">
        <v>40</v>
      </c>
      <c r="AX1577" s="13" t="s">
        <v>84</v>
      </c>
      <c r="AY1577" s="260" t="s">
        <v>251</v>
      </c>
    </row>
    <row r="1578" s="14" customFormat="1">
      <c r="A1578" s="14"/>
      <c r="B1578" s="261"/>
      <c r="C1578" s="262"/>
      <c r="D1578" s="251" t="s">
        <v>260</v>
      </c>
      <c r="E1578" s="263" t="s">
        <v>1</v>
      </c>
      <c r="F1578" s="264" t="s">
        <v>262</v>
      </c>
      <c r="G1578" s="262"/>
      <c r="H1578" s="265">
        <v>4310.5900000000001</v>
      </c>
      <c r="I1578" s="266"/>
      <c r="J1578" s="262"/>
      <c r="K1578" s="262"/>
      <c r="L1578" s="267"/>
      <c r="M1578" s="268"/>
      <c r="N1578" s="269"/>
      <c r="O1578" s="269"/>
      <c r="P1578" s="269"/>
      <c r="Q1578" s="269"/>
      <c r="R1578" s="269"/>
      <c r="S1578" s="269"/>
      <c r="T1578" s="27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1" t="s">
        <v>260</v>
      </c>
      <c r="AU1578" s="271" t="s">
        <v>93</v>
      </c>
      <c r="AV1578" s="14" t="s">
        <v>257</v>
      </c>
      <c r="AW1578" s="14" t="s">
        <v>40</v>
      </c>
      <c r="AX1578" s="14" t="s">
        <v>91</v>
      </c>
      <c r="AY1578" s="271" t="s">
        <v>251</v>
      </c>
    </row>
    <row r="1579" s="13" customFormat="1">
      <c r="A1579" s="13"/>
      <c r="B1579" s="249"/>
      <c r="C1579" s="250"/>
      <c r="D1579" s="251" t="s">
        <v>260</v>
      </c>
      <c r="E1579" s="250"/>
      <c r="F1579" s="253" t="s">
        <v>1623</v>
      </c>
      <c r="G1579" s="250"/>
      <c r="H1579" s="254">
        <v>4396.8019999999997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260</v>
      </c>
      <c r="AU1579" s="260" t="s">
        <v>93</v>
      </c>
      <c r="AV1579" s="13" t="s">
        <v>93</v>
      </c>
      <c r="AW1579" s="13" t="s">
        <v>4</v>
      </c>
      <c r="AX1579" s="13" t="s">
        <v>91</v>
      </c>
      <c r="AY1579" s="260" t="s">
        <v>251</v>
      </c>
    </row>
    <row r="1580" s="2" customFormat="1" ht="24.15" customHeight="1">
      <c r="A1580" s="41"/>
      <c r="B1580" s="42"/>
      <c r="C1580" s="294" t="s">
        <v>1624</v>
      </c>
      <c r="D1580" s="294" t="s">
        <v>338</v>
      </c>
      <c r="E1580" s="295" t="s">
        <v>1625</v>
      </c>
      <c r="F1580" s="296" t="s">
        <v>1626</v>
      </c>
      <c r="G1580" s="297" t="s">
        <v>389</v>
      </c>
      <c r="H1580" s="298">
        <v>3343.5100000000002</v>
      </c>
      <c r="I1580" s="299"/>
      <c r="J1580" s="300">
        <f>ROUND(I1580*H1580,2)</f>
        <v>0</v>
      </c>
      <c r="K1580" s="301"/>
      <c r="L1580" s="302"/>
      <c r="M1580" s="303" t="s">
        <v>1</v>
      </c>
      <c r="N1580" s="304" t="s">
        <v>49</v>
      </c>
      <c r="O1580" s="94"/>
      <c r="P1580" s="240">
        <f>O1580*H1580</f>
        <v>0</v>
      </c>
      <c r="Q1580" s="240">
        <v>0.0010499999999999999</v>
      </c>
      <c r="R1580" s="240">
        <f>Q1580*H1580</f>
        <v>3.5106855000000001</v>
      </c>
      <c r="S1580" s="240">
        <v>0</v>
      </c>
      <c r="T1580" s="241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42" t="s">
        <v>364</v>
      </c>
      <c r="AT1580" s="242" t="s">
        <v>338</v>
      </c>
      <c r="AU1580" s="242" t="s">
        <v>93</v>
      </c>
      <c r="AY1580" s="19" t="s">
        <v>251</v>
      </c>
      <c r="BE1580" s="243">
        <f>IF(N1580="základní",J1580,0)</f>
        <v>0</v>
      </c>
      <c r="BF1580" s="243">
        <f>IF(N1580="snížená",J1580,0)</f>
        <v>0</v>
      </c>
      <c r="BG1580" s="243">
        <f>IF(N1580="zákl. přenesená",J1580,0)</f>
        <v>0</v>
      </c>
      <c r="BH1580" s="243">
        <f>IF(N1580="sníž. přenesená",J1580,0)</f>
        <v>0</v>
      </c>
      <c r="BI1580" s="243">
        <f>IF(N1580="nulová",J1580,0)</f>
        <v>0</v>
      </c>
      <c r="BJ1580" s="19" t="s">
        <v>91</v>
      </c>
      <c r="BK1580" s="243">
        <f>ROUND(I1580*H1580,2)</f>
        <v>0</v>
      </c>
      <c r="BL1580" s="19" t="s">
        <v>304</v>
      </c>
      <c r="BM1580" s="242" t="s">
        <v>1627</v>
      </c>
    </row>
    <row r="1581" s="13" customFormat="1">
      <c r="A1581" s="13"/>
      <c r="B1581" s="249"/>
      <c r="C1581" s="250"/>
      <c r="D1581" s="251" t="s">
        <v>260</v>
      </c>
      <c r="E1581" s="252" t="s">
        <v>1</v>
      </c>
      <c r="F1581" s="253" t="s">
        <v>999</v>
      </c>
      <c r="G1581" s="250"/>
      <c r="H1581" s="254">
        <v>3343.5100000000002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260</v>
      </c>
      <c r="AU1581" s="260" t="s">
        <v>93</v>
      </c>
      <c r="AV1581" s="13" t="s">
        <v>93</v>
      </c>
      <c r="AW1581" s="13" t="s">
        <v>40</v>
      </c>
      <c r="AX1581" s="13" t="s">
        <v>91</v>
      </c>
      <c r="AY1581" s="260" t="s">
        <v>251</v>
      </c>
    </row>
    <row r="1582" s="2" customFormat="1" ht="24.15" customHeight="1">
      <c r="A1582" s="41"/>
      <c r="B1582" s="42"/>
      <c r="C1582" s="294" t="s">
        <v>1628</v>
      </c>
      <c r="D1582" s="294" t="s">
        <v>338</v>
      </c>
      <c r="E1582" s="295" t="s">
        <v>1629</v>
      </c>
      <c r="F1582" s="296" t="s">
        <v>1630</v>
      </c>
      <c r="G1582" s="297" t="s">
        <v>389</v>
      </c>
      <c r="H1582" s="298">
        <v>986.42200000000003</v>
      </c>
      <c r="I1582" s="299"/>
      <c r="J1582" s="300">
        <f>ROUND(I1582*H1582,2)</f>
        <v>0</v>
      </c>
      <c r="K1582" s="301"/>
      <c r="L1582" s="302"/>
      <c r="M1582" s="303" t="s">
        <v>1</v>
      </c>
      <c r="N1582" s="304" t="s">
        <v>49</v>
      </c>
      <c r="O1582" s="94"/>
      <c r="P1582" s="240">
        <f>O1582*H1582</f>
        <v>0</v>
      </c>
      <c r="Q1582" s="240">
        <v>0.00069999999999999999</v>
      </c>
      <c r="R1582" s="240">
        <f>Q1582*H1582</f>
        <v>0.69049539999999998</v>
      </c>
      <c r="S1582" s="240">
        <v>0</v>
      </c>
      <c r="T1582" s="241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42" t="s">
        <v>364</v>
      </c>
      <c r="AT1582" s="242" t="s">
        <v>338</v>
      </c>
      <c r="AU1582" s="242" t="s">
        <v>93</v>
      </c>
      <c r="AY1582" s="19" t="s">
        <v>251</v>
      </c>
      <c r="BE1582" s="243">
        <f>IF(N1582="základní",J1582,0)</f>
        <v>0</v>
      </c>
      <c r="BF1582" s="243">
        <f>IF(N1582="snížená",J1582,0)</f>
        <v>0</v>
      </c>
      <c r="BG1582" s="243">
        <f>IF(N1582="zákl. přenesená",J1582,0)</f>
        <v>0</v>
      </c>
      <c r="BH1582" s="243">
        <f>IF(N1582="sníž. přenesená",J1582,0)</f>
        <v>0</v>
      </c>
      <c r="BI1582" s="243">
        <f>IF(N1582="nulová",J1582,0)</f>
        <v>0</v>
      </c>
      <c r="BJ1582" s="19" t="s">
        <v>91</v>
      </c>
      <c r="BK1582" s="243">
        <f>ROUND(I1582*H1582,2)</f>
        <v>0</v>
      </c>
      <c r="BL1582" s="19" t="s">
        <v>304</v>
      </c>
      <c r="BM1582" s="242" t="s">
        <v>1631</v>
      </c>
    </row>
    <row r="1583" s="13" customFormat="1">
      <c r="A1583" s="13"/>
      <c r="B1583" s="249"/>
      <c r="C1583" s="250"/>
      <c r="D1583" s="251" t="s">
        <v>260</v>
      </c>
      <c r="E1583" s="252" t="s">
        <v>1</v>
      </c>
      <c r="F1583" s="253" t="s">
        <v>1006</v>
      </c>
      <c r="G1583" s="250"/>
      <c r="H1583" s="254">
        <v>97.569999999999993</v>
      </c>
      <c r="I1583" s="255"/>
      <c r="J1583" s="250"/>
      <c r="K1583" s="250"/>
      <c r="L1583" s="256"/>
      <c r="M1583" s="257"/>
      <c r="N1583" s="258"/>
      <c r="O1583" s="258"/>
      <c r="P1583" s="258"/>
      <c r="Q1583" s="258"/>
      <c r="R1583" s="258"/>
      <c r="S1583" s="258"/>
      <c r="T1583" s="25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60" t="s">
        <v>260</v>
      </c>
      <c r="AU1583" s="260" t="s">
        <v>93</v>
      </c>
      <c r="AV1583" s="13" t="s">
        <v>93</v>
      </c>
      <c r="AW1583" s="13" t="s">
        <v>40</v>
      </c>
      <c r="AX1583" s="13" t="s">
        <v>84</v>
      </c>
      <c r="AY1583" s="260" t="s">
        <v>251</v>
      </c>
    </row>
    <row r="1584" s="13" customFormat="1">
      <c r="A1584" s="13"/>
      <c r="B1584" s="249"/>
      <c r="C1584" s="250"/>
      <c r="D1584" s="251" t="s">
        <v>260</v>
      </c>
      <c r="E1584" s="252" t="s">
        <v>1</v>
      </c>
      <c r="F1584" s="253" t="s">
        <v>1007</v>
      </c>
      <c r="G1584" s="250"/>
      <c r="H1584" s="254">
        <v>354.79000000000002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260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251</v>
      </c>
    </row>
    <row r="1585" s="13" customFormat="1">
      <c r="A1585" s="13"/>
      <c r="B1585" s="249"/>
      <c r="C1585" s="250"/>
      <c r="D1585" s="251" t="s">
        <v>260</v>
      </c>
      <c r="E1585" s="252" t="s">
        <v>1</v>
      </c>
      <c r="F1585" s="253" t="s">
        <v>1008</v>
      </c>
      <c r="G1585" s="250"/>
      <c r="H1585" s="254">
        <v>25.18</v>
      </c>
      <c r="I1585" s="255"/>
      <c r="J1585" s="250"/>
      <c r="K1585" s="250"/>
      <c r="L1585" s="256"/>
      <c r="M1585" s="257"/>
      <c r="N1585" s="258"/>
      <c r="O1585" s="258"/>
      <c r="P1585" s="258"/>
      <c r="Q1585" s="258"/>
      <c r="R1585" s="258"/>
      <c r="S1585" s="258"/>
      <c r="T1585" s="25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60" t="s">
        <v>260</v>
      </c>
      <c r="AU1585" s="260" t="s">
        <v>93</v>
      </c>
      <c r="AV1585" s="13" t="s">
        <v>93</v>
      </c>
      <c r="AW1585" s="13" t="s">
        <v>40</v>
      </c>
      <c r="AX1585" s="13" t="s">
        <v>84</v>
      </c>
      <c r="AY1585" s="260" t="s">
        <v>251</v>
      </c>
    </row>
    <row r="1586" s="13" customFormat="1">
      <c r="A1586" s="13"/>
      <c r="B1586" s="249"/>
      <c r="C1586" s="250"/>
      <c r="D1586" s="251" t="s">
        <v>260</v>
      </c>
      <c r="E1586" s="252" t="s">
        <v>1</v>
      </c>
      <c r="F1586" s="253" t="s">
        <v>1620</v>
      </c>
      <c r="G1586" s="250"/>
      <c r="H1586" s="254">
        <v>39.759999999999998</v>
      </c>
      <c r="I1586" s="255"/>
      <c r="J1586" s="250"/>
      <c r="K1586" s="250"/>
      <c r="L1586" s="256"/>
      <c r="M1586" s="257"/>
      <c r="N1586" s="258"/>
      <c r="O1586" s="258"/>
      <c r="P1586" s="258"/>
      <c r="Q1586" s="258"/>
      <c r="R1586" s="258"/>
      <c r="S1586" s="258"/>
      <c r="T1586" s="259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60" t="s">
        <v>260</v>
      </c>
      <c r="AU1586" s="260" t="s">
        <v>93</v>
      </c>
      <c r="AV1586" s="13" t="s">
        <v>93</v>
      </c>
      <c r="AW1586" s="13" t="s">
        <v>40</v>
      </c>
      <c r="AX1586" s="13" t="s">
        <v>84</v>
      </c>
      <c r="AY1586" s="260" t="s">
        <v>251</v>
      </c>
    </row>
    <row r="1587" s="13" customFormat="1">
      <c r="A1587" s="13"/>
      <c r="B1587" s="249"/>
      <c r="C1587" s="250"/>
      <c r="D1587" s="251" t="s">
        <v>260</v>
      </c>
      <c r="E1587" s="252" t="s">
        <v>1</v>
      </c>
      <c r="F1587" s="253" t="s">
        <v>1000</v>
      </c>
      <c r="G1587" s="250"/>
      <c r="H1587" s="254">
        <v>342.29000000000002</v>
      </c>
      <c r="I1587" s="255"/>
      <c r="J1587" s="250"/>
      <c r="K1587" s="250"/>
      <c r="L1587" s="256"/>
      <c r="M1587" s="257"/>
      <c r="N1587" s="258"/>
      <c r="O1587" s="258"/>
      <c r="P1587" s="258"/>
      <c r="Q1587" s="258"/>
      <c r="R1587" s="258"/>
      <c r="S1587" s="258"/>
      <c r="T1587" s="25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60" t="s">
        <v>260</v>
      </c>
      <c r="AU1587" s="260" t="s">
        <v>93</v>
      </c>
      <c r="AV1587" s="13" t="s">
        <v>93</v>
      </c>
      <c r="AW1587" s="13" t="s">
        <v>40</v>
      </c>
      <c r="AX1587" s="13" t="s">
        <v>84</v>
      </c>
      <c r="AY1587" s="260" t="s">
        <v>251</v>
      </c>
    </row>
    <row r="1588" s="13" customFormat="1">
      <c r="A1588" s="13"/>
      <c r="B1588" s="249"/>
      <c r="C1588" s="250"/>
      <c r="D1588" s="251" t="s">
        <v>260</v>
      </c>
      <c r="E1588" s="252" t="s">
        <v>1</v>
      </c>
      <c r="F1588" s="253" t="s">
        <v>1621</v>
      </c>
      <c r="G1588" s="250"/>
      <c r="H1588" s="254">
        <v>89.780000000000001</v>
      </c>
      <c r="I1588" s="255"/>
      <c r="J1588" s="250"/>
      <c r="K1588" s="250"/>
      <c r="L1588" s="256"/>
      <c r="M1588" s="257"/>
      <c r="N1588" s="258"/>
      <c r="O1588" s="258"/>
      <c r="P1588" s="258"/>
      <c r="Q1588" s="258"/>
      <c r="R1588" s="258"/>
      <c r="S1588" s="258"/>
      <c r="T1588" s="25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0" t="s">
        <v>260</v>
      </c>
      <c r="AU1588" s="260" t="s">
        <v>93</v>
      </c>
      <c r="AV1588" s="13" t="s">
        <v>93</v>
      </c>
      <c r="AW1588" s="13" t="s">
        <v>40</v>
      </c>
      <c r="AX1588" s="13" t="s">
        <v>84</v>
      </c>
      <c r="AY1588" s="260" t="s">
        <v>251</v>
      </c>
    </row>
    <row r="1589" s="13" customFormat="1">
      <c r="A1589" s="13"/>
      <c r="B1589" s="249"/>
      <c r="C1589" s="250"/>
      <c r="D1589" s="251" t="s">
        <v>260</v>
      </c>
      <c r="E1589" s="252" t="s">
        <v>1</v>
      </c>
      <c r="F1589" s="253" t="s">
        <v>1012</v>
      </c>
      <c r="G1589" s="250"/>
      <c r="H1589" s="254">
        <v>13.710000000000001</v>
      </c>
      <c r="I1589" s="255"/>
      <c r="J1589" s="250"/>
      <c r="K1589" s="250"/>
      <c r="L1589" s="256"/>
      <c r="M1589" s="257"/>
      <c r="N1589" s="258"/>
      <c r="O1589" s="258"/>
      <c r="P1589" s="258"/>
      <c r="Q1589" s="258"/>
      <c r="R1589" s="258"/>
      <c r="S1589" s="258"/>
      <c r="T1589" s="25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60" t="s">
        <v>260</v>
      </c>
      <c r="AU1589" s="260" t="s">
        <v>93</v>
      </c>
      <c r="AV1589" s="13" t="s">
        <v>93</v>
      </c>
      <c r="AW1589" s="13" t="s">
        <v>40</v>
      </c>
      <c r="AX1589" s="13" t="s">
        <v>84</v>
      </c>
      <c r="AY1589" s="260" t="s">
        <v>251</v>
      </c>
    </row>
    <row r="1590" s="13" customFormat="1">
      <c r="A1590" s="13"/>
      <c r="B1590" s="249"/>
      <c r="C1590" s="250"/>
      <c r="D1590" s="251" t="s">
        <v>260</v>
      </c>
      <c r="E1590" s="252" t="s">
        <v>1</v>
      </c>
      <c r="F1590" s="253" t="s">
        <v>1622</v>
      </c>
      <c r="G1590" s="250"/>
      <c r="H1590" s="254">
        <v>4</v>
      </c>
      <c r="I1590" s="255"/>
      <c r="J1590" s="250"/>
      <c r="K1590" s="250"/>
      <c r="L1590" s="256"/>
      <c r="M1590" s="257"/>
      <c r="N1590" s="258"/>
      <c r="O1590" s="258"/>
      <c r="P1590" s="258"/>
      <c r="Q1590" s="258"/>
      <c r="R1590" s="258"/>
      <c r="S1590" s="258"/>
      <c r="T1590" s="25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60" t="s">
        <v>260</v>
      </c>
      <c r="AU1590" s="260" t="s">
        <v>93</v>
      </c>
      <c r="AV1590" s="13" t="s">
        <v>93</v>
      </c>
      <c r="AW1590" s="13" t="s">
        <v>40</v>
      </c>
      <c r="AX1590" s="13" t="s">
        <v>84</v>
      </c>
      <c r="AY1590" s="260" t="s">
        <v>251</v>
      </c>
    </row>
    <row r="1591" s="14" customFormat="1">
      <c r="A1591" s="14"/>
      <c r="B1591" s="261"/>
      <c r="C1591" s="262"/>
      <c r="D1591" s="251" t="s">
        <v>260</v>
      </c>
      <c r="E1591" s="263" t="s">
        <v>1</v>
      </c>
      <c r="F1591" s="264" t="s">
        <v>262</v>
      </c>
      <c r="G1591" s="262"/>
      <c r="H1591" s="265">
        <v>967.08000000000004</v>
      </c>
      <c r="I1591" s="266"/>
      <c r="J1591" s="262"/>
      <c r="K1591" s="262"/>
      <c r="L1591" s="267"/>
      <c r="M1591" s="268"/>
      <c r="N1591" s="269"/>
      <c r="O1591" s="269"/>
      <c r="P1591" s="269"/>
      <c r="Q1591" s="269"/>
      <c r="R1591" s="269"/>
      <c r="S1591" s="269"/>
      <c r="T1591" s="270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71" t="s">
        <v>260</v>
      </c>
      <c r="AU1591" s="271" t="s">
        <v>93</v>
      </c>
      <c r="AV1591" s="14" t="s">
        <v>257</v>
      </c>
      <c r="AW1591" s="14" t="s">
        <v>40</v>
      </c>
      <c r="AX1591" s="14" t="s">
        <v>91</v>
      </c>
      <c r="AY1591" s="271" t="s">
        <v>251</v>
      </c>
    </row>
    <row r="1592" s="13" customFormat="1">
      <c r="A1592" s="13"/>
      <c r="B1592" s="249"/>
      <c r="C1592" s="250"/>
      <c r="D1592" s="251" t="s">
        <v>260</v>
      </c>
      <c r="E1592" s="250"/>
      <c r="F1592" s="253" t="s">
        <v>1632</v>
      </c>
      <c r="G1592" s="250"/>
      <c r="H1592" s="254">
        <v>986.42200000000003</v>
      </c>
      <c r="I1592" s="255"/>
      <c r="J1592" s="250"/>
      <c r="K1592" s="250"/>
      <c r="L1592" s="256"/>
      <c r="M1592" s="257"/>
      <c r="N1592" s="258"/>
      <c r="O1592" s="258"/>
      <c r="P1592" s="258"/>
      <c r="Q1592" s="258"/>
      <c r="R1592" s="258"/>
      <c r="S1592" s="258"/>
      <c r="T1592" s="25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60" t="s">
        <v>260</v>
      </c>
      <c r="AU1592" s="260" t="s">
        <v>93</v>
      </c>
      <c r="AV1592" s="13" t="s">
        <v>93</v>
      </c>
      <c r="AW1592" s="13" t="s">
        <v>4</v>
      </c>
      <c r="AX1592" s="13" t="s">
        <v>91</v>
      </c>
      <c r="AY1592" s="260" t="s">
        <v>251</v>
      </c>
    </row>
    <row r="1593" s="2" customFormat="1" ht="24.15" customHeight="1">
      <c r="A1593" s="41"/>
      <c r="B1593" s="42"/>
      <c r="C1593" s="294" t="s">
        <v>1068</v>
      </c>
      <c r="D1593" s="294" t="s">
        <v>338</v>
      </c>
      <c r="E1593" s="295" t="s">
        <v>1633</v>
      </c>
      <c r="F1593" s="296" t="s">
        <v>1634</v>
      </c>
      <c r="G1593" s="297" t="s">
        <v>389</v>
      </c>
      <c r="H1593" s="298">
        <v>105.56</v>
      </c>
      <c r="I1593" s="299"/>
      <c r="J1593" s="300">
        <f>ROUND(I1593*H1593,2)</f>
        <v>0</v>
      </c>
      <c r="K1593" s="301"/>
      <c r="L1593" s="302"/>
      <c r="M1593" s="303" t="s">
        <v>1</v>
      </c>
      <c r="N1593" s="304" t="s">
        <v>49</v>
      </c>
      <c r="O1593" s="94"/>
      <c r="P1593" s="240">
        <f>O1593*H1593</f>
        <v>0</v>
      </c>
      <c r="Q1593" s="240">
        <v>0.00089999999999999998</v>
      </c>
      <c r="R1593" s="240">
        <f>Q1593*H1593</f>
        <v>0.095004000000000005</v>
      </c>
      <c r="S1593" s="240">
        <v>0</v>
      </c>
      <c r="T1593" s="241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42" t="s">
        <v>364</v>
      </c>
      <c r="AT1593" s="242" t="s">
        <v>338</v>
      </c>
      <c r="AU1593" s="242" t="s">
        <v>93</v>
      </c>
      <c r="AY1593" s="19" t="s">
        <v>251</v>
      </c>
      <c r="BE1593" s="243">
        <f>IF(N1593="základní",J1593,0)</f>
        <v>0</v>
      </c>
      <c r="BF1593" s="243">
        <f>IF(N1593="snížená",J1593,0)</f>
        <v>0</v>
      </c>
      <c r="BG1593" s="243">
        <f>IF(N1593="zákl. přenesená",J1593,0)</f>
        <v>0</v>
      </c>
      <c r="BH1593" s="243">
        <f>IF(N1593="sníž. přenesená",J1593,0)</f>
        <v>0</v>
      </c>
      <c r="BI1593" s="243">
        <f>IF(N1593="nulová",J1593,0)</f>
        <v>0</v>
      </c>
      <c r="BJ1593" s="19" t="s">
        <v>91</v>
      </c>
      <c r="BK1593" s="243">
        <f>ROUND(I1593*H1593,2)</f>
        <v>0</v>
      </c>
      <c r="BL1593" s="19" t="s">
        <v>304</v>
      </c>
      <c r="BM1593" s="242" t="s">
        <v>1635</v>
      </c>
    </row>
    <row r="1594" s="13" customFormat="1">
      <c r="A1594" s="13"/>
      <c r="B1594" s="249"/>
      <c r="C1594" s="250"/>
      <c r="D1594" s="251" t="s">
        <v>260</v>
      </c>
      <c r="E1594" s="252" t="s">
        <v>1</v>
      </c>
      <c r="F1594" s="253" t="s">
        <v>1621</v>
      </c>
      <c r="G1594" s="250"/>
      <c r="H1594" s="254">
        <v>89.780000000000001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260</v>
      </c>
      <c r="AU1594" s="260" t="s">
        <v>93</v>
      </c>
      <c r="AV1594" s="13" t="s">
        <v>93</v>
      </c>
      <c r="AW1594" s="13" t="s">
        <v>40</v>
      </c>
      <c r="AX1594" s="13" t="s">
        <v>84</v>
      </c>
      <c r="AY1594" s="260" t="s">
        <v>251</v>
      </c>
    </row>
    <row r="1595" s="13" customFormat="1">
      <c r="A1595" s="13"/>
      <c r="B1595" s="249"/>
      <c r="C1595" s="250"/>
      <c r="D1595" s="251" t="s">
        <v>260</v>
      </c>
      <c r="E1595" s="252" t="s">
        <v>1</v>
      </c>
      <c r="F1595" s="253" t="s">
        <v>1012</v>
      </c>
      <c r="G1595" s="250"/>
      <c r="H1595" s="254">
        <v>13.710000000000001</v>
      </c>
      <c r="I1595" s="255"/>
      <c r="J1595" s="250"/>
      <c r="K1595" s="250"/>
      <c r="L1595" s="256"/>
      <c r="M1595" s="257"/>
      <c r="N1595" s="258"/>
      <c r="O1595" s="258"/>
      <c r="P1595" s="258"/>
      <c r="Q1595" s="258"/>
      <c r="R1595" s="258"/>
      <c r="S1595" s="258"/>
      <c r="T1595" s="25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60" t="s">
        <v>260</v>
      </c>
      <c r="AU1595" s="260" t="s">
        <v>93</v>
      </c>
      <c r="AV1595" s="13" t="s">
        <v>93</v>
      </c>
      <c r="AW1595" s="13" t="s">
        <v>40</v>
      </c>
      <c r="AX1595" s="13" t="s">
        <v>84</v>
      </c>
      <c r="AY1595" s="260" t="s">
        <v>251</v>
      </c>
    </row>
    <row r="1596" s="14" customFormat="1">
      <c r="A1596" s="14"/>
      <c r="B1596" s="261"/>
      <c r="C1596" s="262"/>
      <c r="D1596" s="251" t="s">
        <v>260</v>
      </c>
      <c r="E1596" s="263" t="s">
        <v>1</v>
      </c>
      <c r="F1596" s="264" t="s">
        <v>262</v>
      </c>
      <c r="G1596" s="262"/>
      <c r="H1596" s="265">
        <v>103.49</v>
      </c>
      <c r="I1596" s="266"/>
      <c r="J1596" s="262"/>
      <c r="K1596" s="262"/>
      <c r="L1596" s="267"/>
      <c r="M1596" s="268"/>
      <c r="N1596" s="269"/>
      <c r="O1596" s="269"/>
      <c r="P1596" s="269"/>
      <c r="Q1596" s="269"/>
      <c r="R1596" s="269"/>
      <c r="S1596" s="269"/>
      <c r="T1596" s="27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1" t="s">
        <v>260</v>
      </c>
      <c r="AU1596" s="271" t="s">
        <v>93</v>
      </c>
      <c r="AV1596" s="14" t="s">
        <v>257</v>
      </c>
      <c r="AW1596" s="14" t="s">
        <v>40</v>
      </c>
      <c r="AX1596" s="14" t="s">
        <v>91</v>
      </c>
      <c r="AY1596" s="271" t="s">
        <v>251</v>
      </c>
    </row>
    <row r="1597" s="13" customFormat="1">
      <c r="A1597" s="13"/>
      <c r="B1597" s="249"/>
      <c r="C1597" s="250"/>
      <c r="D1597" s="251" t="s">
        <v>260</v>
      </c>
      <c r="E1597" s="250"/>
      <c r="F1597" s="253" t="s">
        <v>1636</v>
      </c>
      <c r="G1597" s="250"/>
      <c r="H1597" s="254">
        <v>105.56</v>
      </c>
      <c r="I1597" s="255"/>
      <c r="J1597" s="250"/>
      <c r="K1597" s="250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0" t="s">
        <v>260</v>
      </c>
      <c r="AU1597" s="260" t="s">
        <v>93</v>
      </c>
      <c r="AV1597" s="13" t="s">
        <v>93</v>
      </c>
      <c r="AW1597" s="13" t="s">
        <v>4</v>
      </c>
      <c r="AX1597" s="13" t="s">
        <v>91</v>
      </c>
      <c r="AY1597" s="260" t="s">
        <v>251</v>
      </c>
    </row>
    <row r="1598" s="2" customFormat="1" ht="24.15" customHeight="1">
      <c r="A1598" s="41"/>
      <c r="B1598" s="42"/>
      <c r="C1598" s="294" t="s">
        <v>1637</v>
      </c>
      <c r="D1598" s="294" t="s">
        <v>338</v>
      </c>
      <c r="E1598" s="295" t="s">
        <v>1638</v>
      </c>
      <c r="F1598" s="296" t="s">
        <v>1639</v>
      </c>
      <c r="G1598" s="297" t="s">
        <v>389</v>
      </c>
      <c r="H1598" s="298">
        <v>419.45499999999998</v>
      </c>
      <c r="I1598" s="299"/>
      <c r="J1598" s="300">
        <f>ROUND(I1598*H1598,2)</f>
        <v>0</v>
      </c>
      <c r="K1598" s="301"/>
      <c r="L1598" s="302"/>
      <c r="M1598" s="303" t="s">
        <v>1</v>
      </c>
      <c r="N1598" s="304" t="s">
        <v>49</v>
      </c>
      <c r="O1598" s="94"/>
      <c r="P1598" s="240">
        <f>O1598*H1598</f>
        <v>0</v>
      </c>
      <c r="Q1598" s="240">
        <v>0.0018</v>
      </c>
      <c r="R1598" s="240">
        <f>Q1598*H1598</f>
        <v>0.755019</v>
      </c>
      <c r="S1598" s="240">
        <v>0</v>
      </c>
      <c r="T1598" s="241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42" t="s">
        <v>364</v>
      </c>
      <c r="AT1598" s="242" t="s">
        <v>338</v>
      </c>
      <c r="AU1598" s="242" t="s">
        <v>93</v>
      </c>
      <c r="AY1598" s="19" t="s">
        <v>251</v>
      </c>
      <c r="BE1598" s="243">
        <f>IF(N1598="základní",J1598,0)</f>
        <v>0</v>
      </c>
      <c r="BF1598" s="243">
        <f>IF(N1598="snížená",J1598,0)</f>
        <v>0</v>
      </c>
      <c r="BG1598" s="243">
        <f>IF(N1598="zákl. přenesená",J1598,0)</f>
        <v>0</v>
      </c>
      <c r="BH1598" s="243">
        <f>IF(N1598="sníž. přenesená",J1598,0)</f>
        <v>0</v>
      </c>
      <c r="BI1598" s="243">
        <f>IF(N1598="nulová",J1598,0)</f>
        <v>0</v>
      </c>
      <c r="BJ1598" s="19" t="s">
        <v>91</v>
      </c>
      <c r="BK1598" s="243">
        <f>ROUND(I1598*H1598,2)</f>
        <v>0</v>
      </c>
      <c r="BL1598" s="19" t="s">
        <v>304</v>
      </c>
      <c r="BM1598" s="242" t="s">
        <v>1640</v>
      </c>
    </row>
    <row r="1599" s="13" customFormat="1">
      <c r="A1599" s="13"/>
      <c r="B1599" s="249"/>
      <c r="C1599" s="250"/>
      <c r="D1599" s="251" t="s">
        <v>260</v>
      </c>
      <c r="E1599" s="252" t="s">
        <v>1</v>
      </c>
      <c r="F1599" s="253" t="s">
        <v>1008</v>
      </c>
      <c r="G1599" s="250"/>
      <c r="H1599" s="254">
        <v>25.18</v>
      </c>
      <c r="I1599" s="255"/>
      <c r="J1599" s="250"/>
      <c r="K1599" s="250"/>
      <c r="L1599" s="256"/>
      <c r="M1599" s="257"/>
      <c r="N1599" s="258"/>
      <c r="O1599" s="258"/>
      <c r="P1599" s="258"/>
      <c r="Q1599" s="258"/>
      <c r="R1599" s="258"/>
      <c r="S1599" s="258"/>
      <c r="T1599" s="25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60" t="s">
        <v>260</v>
      </c>
      <c r="AU1599" s="260" t="s">
        <v>93</v>
      </c>
      <c r="AV1599" s="13" t="s">
        <v>93</v>
      </c>
      <c r="AW1599" s="13" t="s">
        <v>40</v>
      </c>
      <c r="AX1599" s="13" t="s">
        <v>84</v>
      </c>
      <c r="AY1599" s="260" t="s">
        <v>251</v>
      </c>
    </row>
    <row r="1600" s="13" customFormat="1">
      <c r="A1600" s="13"/>
      <c r="B1600" s="249"/>
      <c r="C1600" s="250"/>
      <c r="D1600" s="251" t="s">
        <v>260</v>
      </c>
      <c r="E1600" s="252" t="s">
        <v>1</v>
      </c>
      <c r="F1600" s="253" t="s">
        <v>1620</v>
      </c>
      <c r="G1600" s="250"/>
      <c r="H1600" s="254">
        <v>39.759999999999998</v>
      </c>
      <c r="I1600" s="255"/>
      <c r="J1600" s="250"/>
      <c r="K1600" s="250"/>
      <c r="L1600" s="256"/>
      <c r="M1600" s="257"/>
      <c r="N1600" s="258"/>
      <c r="O1600" s="258"/>
      <c r="P1600" s="258"/>
      <c r="Q1600" s="258"/>
      <c r="R1600" s="258"/>
      <c r="S1600" s="258"/>
      <c r="T1600" s="25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0" t="s">
        <v>260</v>
      </c>
      <c r="AU1600" s="260" t="s">
        <v>93</v>
      </c>
      <c r="AV1600" s="13" t="s">
        <v>93</v>
      </c>
      <c r="AW1600" s="13" t="s">
        <v>40</v>
      </c>
      <c r="AX1600" s="13" t="s">
        <v>84</v>
      </c>
      <c r="AY1600" s="260" t="s">
        <v>251</v>
      </c>
    </row>
    <row r="1601" s="13" customFormat="1">
      <c r="A1601" s="13"/>
      <c r="B1601" s="249"/>
      <c r="C1601" s="250"/>
      <c r="D1601" s="251" t="s">
        <v>260</v>
      </c>
      <c r="E1601" s="252" t="s">
        <v>1</v>
      </c>
      <c r="F1601" s="253" t="s">
        <v>1000</v>
      </c>
      <c r="G1601" s="250"/>
      <c r="H1601" s="254">
        <v>342.29000000000002</v>
      </c>
      <c r="I1601" s="255"/>
      <c r="J1601" s="250"/>
      <c r="K1601" s="250"/>
      <c r="L1601" s="256"/>
      <c r="M1601" s="257"/>
      <c r="N1601" s="258"/>
      <c r="O1601" s="258"/>
      <c r="P1601" s="258"/>
      <c r="Q1601" s="258"/>
      <c r="R1601" s="258"/>
      <c r="S1601" s="258"/>
      <c r="T1601" s="25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60" t="s">
        <v>260</v>
      </c>
      <c r="AU1601" s="260" t="s">
        <v>93</v>
      </c>
      <c r="AV1601" s="13" t="s">
        <v>93</v>
      </c>
      <c r="AW1601" s="13" t="s">
        <v>40</v>
      </c>
      <c r="AX1601" s="13" t="s">
        <v>84</v>
      </c>
      <c r="AY1601" s="260" t="s">
        <v>251</v>
      </c>
    </row>
    <row r="1602" s="13" customFormat="1">
      <c r="A1602" s="13"/>
      <c r="B1602" s="249"/>
      <c r="C1602" s="250"/>
      <c r="D1602" s="251" t="s">
        <v>260</v>
      </c>
      <c r="E1602" s="252" t="s">
        <v>1</v>
      </c>
      <c r="F1602" s="253" t="s">
        <v>1622</v>
      </c>
      <c r="G1602" s="250"/>
      <c r="H1602" s="254">
        <v>4</v>
      </c>
      <c r="I1602" s="255"/>
      <c r="J1602" s="250"/>
      <c r="K1602" s="250"/>
      <c r="L1602" s="256"/>
      <c r="M1602" s="257"/>
      <c r="N1602" s="258"/>
      <c r="O1602" s="258"/>
      <c r="P1602" s="258"/>
      <c r="Q1602" s="258"/>
      <c r="R1602" s="258"/>
      <c r="S1602" s="258"/>
      <c r="T1602" s="259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60" t="s">
        <v>260</v>
      </c>
      <c r="AU1602" s="260" t="s">
        <v>93</v>
      </c>
      <c r="AV1602" s="13" t="s">
        <v>93</v>
      </c>
      <c r="AW1602" s="13" t="s">
        <v>40</v>
      </c>
      <c r="AX1602" s="13" t="s">
        <v>84</v>
      </c>
      <c r="AY1602" s="260" t="s">
        <v>251</v>
      </c>
    </row>
    <row r="1603" s="14" customFormat="1">
      <c r="A1603" s="14"/>
      <c r="B1603" s="261"/>
      <c r="C1603" s="262"/>
      <c r="D1603" s="251" t="s">
        <v>260</v>
      </c>
      <c r="E1603" s="263" t="s">
        <v>1</v>
      </c>
      <c r="F1603" s="264" t="s">
        <v>262</v>
      </c>
      <c r="G1603" s="262"/>
      <c r="H1603" s="265">
        <v>411.23000000000002</v>
      </c>
      <c r="I1603" s="266"/>
      <c r="J1603" s="262"/>
      <c r="K1603" s="262"/>
      <c r="L1603" s="267"/>
      <c r="M1603" s="268"/>
      <c r="N1603" s="269"/>
      <c r="O1603" s="269"/>
      <c r="P1603" s="269"/>
      <c r="Q1603" s="269"/>
      <c r="R1603" s="269"/>
      <c r="S1603" s="269"/>
      <c r="T1603" s="270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71" t="s">
        <v>260</v>
      </c>
      <c r="AU1603" s="271" t="s">
        <v>93</v>
      </c>
      <c r="AV1603" s="14" t="s">
        <v>257</v>
      </c>
      <c r="AW1603" s="14" t="s">
        <v>40</v>
      </c>
      <c r="AX1603" s="14" t="s">
        <v>91</v>
      </c>
      <c r="AY1603" s="271" t="s">
        <v>251</v>
      </c>
    </row>
    <row r="1604" s="13" customFormat="1">
      <c r="A1604" s="13"/>
      <c r="B1604" s="249"/>
      <c r="C1604" s="250"/>
      <c r="D1604" s="251" t="s">
        <v>260</v>
      </c>
      <c r="E1604" s="250"/>
      <c r="F1604" s="253" t="s">
        <v>1641</v>
      </c>
      <c r="G1604" s="250"/>
      <c r="H1604" s="254">
        <v>419.45499999999998</v>
      </c>
      <c r="I1604" s="255"/>
      <c r="J1604" s="250"/>
      <c r="K1604" s="250"/>
      <c r="L1604" s="256"/>
      <c r="M1604" s="257"/>
      <c r="N1604" s="258"/>
      <c r="O1604" s="258"/>
      <c r="P1604" s="258"/>
      <c r="Q1604" s="258"/>
      <c r="R1604" s="258"/>
      <c r="S1604" s="258"/>
      <c r="T1604" s="25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0" t="s">
        <v>260</v>
      </c>
      <c r="AU1604" s="260" t="s">
        <v>93</v>
      </c>
      <c r="AV1604" s="13" t="s">
        <v>93</v>
      </c>
      <c r="AW1604" s="13" t="s">
        <v>4</v>
      </c>
      <c r="AX1604" s="13" t="s">
        <v>91</v>
      </c>
      <c r="AY1604" s="260" t="s">
        <v>251</v>
      </c>
    </row>
    <row r="1605" s="2" customFormat="1" ht="24.15" customHeight="1">
      <c r="A1605" s="41"/>
      <c r="B1605" s="42"/>
      <c r="C1605" s="294" t="s">
        <v>1072</v>
      </c>
      <c r="D1605" s="294" t="s">
        <v>338</v>
      </c>
      <c r="E1605" s="295" t="s">
        <v>1642</v>
      </c>
      <c r="F1605" s="296" t="s">
        <v>1643</v>
      </c>
      <c r="G1605" s="297" t="s">
        <v>389</v>
      </c>
      <c r="H1605" s="298">
        <v>446.06999999999999</v>
      </c>
      <c r="I1605" s="299"/>
      <c r="J1605" s="300">
        <f>ROUND(I1605*H1605,2)</f>
        <v>0</v>
      </c>
      <c r="K1605" s="301"/>
      <c r="L1605" s="302"/>
      <c r="M1605" s="303" t="s">
        <v>1</v>
      </c>
      <c r="N1605" s="304" t="s">
        <v>49</v>
      </c>
      <c r="O1605" s="94"/>
      <c r="P1605" s="240">
        <f>O1605*H1605</f>
        <v>0</v>
      </c>
      <c r="Q1605" s="240">
        <v>0.0027000000000000001</v>
      </c>
      <c r="R1605" s="240">
        <f>Q1605*H1605</f>
        <v>1.2043890000000002</v>
      </c>
      <c r="S1605" s="240">
        <v>0</v>
      </c>
      <c r="T1605" s="241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42" t="s">
        <v>364</v>
      </c>
      <c r="AT1605" s="242" t="s">
        <v>338</v>
      </c>
      <c r="AU1605" s="242" t="s">
        <v>93</v>
      </c>
      <c r="AY1605" s="19" t="s">
        <v>251</v>
      </c>
      <c r="BE1605" s="243">
        <f>IF(N1605="základní",J1605,0)</f>
        <v>0</v>
      </c>
      <c r="BF1605" s="243">
        <f>IF(N1605="snížená",J1605,0)</f>
        <v>0</v>
      </c>
      <c r="BG1605" s="243">
        <f>IF(N1605="zákl. přenesená",J1605,0)</f>
        <v>0</v>
      </c>
      <c r="BH1605" s="243">
        <f>IF(N1605="sníž. přenesená",J1605,0)</f>
        <v>0</v>
      </c>
      <c r="BI1605" s="243">
        <f>IF(N1605="nulová",J1605,0)</f>
        <v>0</v>
      </c>
      <c r="BJ1605" s="19" t="s">
        <v>91</v>
      </c>
      <c r="BK1605" s="243">
        <f>ROUND(I1605*H1605,2)</f>
        <v>0</v>
      </c>
      <c r="BL1605" s="19" t="s">
        <v>304</v>
      </c>
      <c r="BM1605" s="242" t="s">
        <v>1644</v>
      </c>
    </row>
    <row r="1606" s="13" customFormat="1">
      <c r="A1606" s="13"/>
      <c r="B1606" s="249"/>
      <c r="C1606" s="250"/>
      <c r="D1606" s="251" t="s">
        <v>260</v>
      </c>
      <c r="E1606" s="252" t="s">
        <v>1</v>
      </c>
      <c r="F1606" s="253" t="s">
        <v>1013</v>
      </c>
      <c r="G1606" s="250"/>
      <c r="H1606" s="254">
        <v>446.06999999999999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260</v>
      </c>
      <c r="AU1606" s="260" t="s">
        <v>93</v>
      </c>
      <c r="AV1606" s="13" t="s">
        <v>93</v>
      </c>
      <c r="AW1606" s="13" t="s">
        <v>40</v>
      </c>
      <c r="AX1606" s="13" t="s">
        <v>91</v>
      </c>
      <c r="AY1606" s="260" t="s">
        <v>251</v>
      </c>
    </row>
    <row r="1607" s="2" customFormat="1" ht="24.15" customHeight="1">
      <c r="A1607" s="41"/>
      <c r="B1607" s="42"/>
      <c r="C1607" s="294" t="s">
        <v>1645</v>
      </c>
      <c r="D1607" s="294" t="s">
        <v>338</v>
      </c>
      <c r="E1607" s="295" t="s">
        <v>1646</v>
      </c>
      <c r="F1607" s="296" t="s">
        <v>1647</v>
      </c>
      <c r="G1607" s="297" t="s">
        <v>389</v>
      </c>
      <c r="H1607" s="298">
        <v>43.799999999999997</v>
      </c>
      <c r="I1607" s="299"/>
      <c r="J1607" s="300">
        <f>ROUND(I1607*H1607,2)</f>
        <v>0</v>
      </c>
      <c r="K1607" s="301"/>
      <c r="L1607" s="302"/>
      <c r="M1607" s="303" t="s">
        <v>1</v>
      </c>
      <c r="N1607" s="304" t="s">
        <v>49</v>
      </c>
      <c r="O1607" s="94"/>
      <c r="P1607" s="240">
        <f>O1607*H1607</f>
        <v>0</v>
      </c>
      <c r="Q1607" s="240">
        <v>0.0028999999999999998</v>
      </c>
      <c r="R1607" s="240">
        <f>Q1607*H1607</f>
        <v>0.12701999999999999</v>
      </c>
      <c r="S1607" s="240">
        <v>0</v>
      </c>
      <c r="T1607" s="241">
        <f>S1607*H1607</f>
        <v>0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42" t="s">
        <v>364</v>
      </c>
      <c r="AT1607" s="242" t="s">
        <v>338</v>
      </c>
      <c r="AU1607" s="242" t="s">
        <v>93</v>
      </c>
      <c r="AY1607" s="19" t="s">
        <v>251</v>
      </c>
      <c r="BE1607" s="243">
        <f>IF(N1607="základní",J1607,0)</f>
        <v>0</v>
      </c>
      <c r="BF1607" s="243">
        <f>IF(N1607="snížená",J1607,0)</f>
        <v>0</v>
      </c>
      <c r="BG1607" s="243">
        <f>IF(N1607="zákl. přenesená",J1607,0)</f>
        <v>0</v>
      </c>
      <c r="BH1607" s="243">
        <f>IF(N1607="sníž. přenesená",J1607,0)</f>
        <v>0</v>
      </c>
      <c r="BI1607" s="243">
        <f>IF(N1607="nulová",J1607,0)</f>
        <v>0</v>
      </c>
      <c r="BJ1607" s="19" t="s">
        <v>91</v>
      </c>
      <c r="BK1607" s="243">
        <f>ROUND(I1607*H1607,2)</f>
        <v>0</v>
      </c>
      <c r="BL1607" s="19" t="s">
        <v>304</v>
      </c>
      <c r="BM1607" s="242" t="s">
        <v>1648</v>
      </c>
    </row>
    <row r="1608" s="13" customFormat="1">
      <c r="A1608" s="13"/>
      <c r="B1608" s="249"/>
      <c r="C1608" s="250"/>
      <c r="D1608" s="251" t="s">
        <v>260</v>
      </c>
      <c r="E1608" s="252" t="s">
        <v>1</v>
      </c>
      <c r="F1608" s="253" t="s">
        <v>1079</v>
      </c>
      <c r="G1608" s="250"/>
      <c r="H1608" s="254">
        <v>43.799999999999997</v>
      </c>
      <c r="I1608" s="255"/>
      <c r="J1608" s="250"/>
      <c r="K1608" s="250"/>
      <c r="L1608" s="256"/>
      <c r="M1608" s="257"/>
      <c r="N1608" s="258"/>
      <c r="O1608" s="258"/>
      <c r="P1608" s="258"/>
      <c r="Q1608" s="258"/>
      <c r="R1608" s="258"/>
      <c r="S1608" s="258"/>
      <c r="T1608" s="259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60" t="s">
        <v>260</v>
      </c>
      <c r="AU1608" s="260" t="s">
        <v>93</v>
      </c>
      <c r="AV1608" s="13" t="s">
        <v>93</v>
      </c>
      <c r="AW1608" s="13" t="s">
        <v>40</v>
      </c>
      <c r="AX1608" s="13" t="s">
        <v>91</v>
      </c>
      <c r="AY1608" s="260" t="s">
        <v>251</v>
      </c>
    </row>
    <row r="1609" s="2" customFormat="1" ht="24.15" customHeight="1">
      <c r="A1609" s="41"/>
      <c r="B1609" s="42"/>
      <c r="C1609" s="230" t="s">
        <v>1077</v>
      </c>
      <c r="D1609" s="230" t="s">
        <v>253</v>
      </c>
      <c r="E1609" s="231" t="s">
        <v>1649</v>
      </c>
      <c r="F1609" s="232" t="s">
        <v>1650</v>
      </c>
      <c r="G1609" s="233" t="s">
        <v>389</v>
      </c>
      <c r="H1609" s="234">
        <v>923.96100000000001</v>
      </c>
      <c r="I1609" s="235"/>
      <c r="J1609" s="236">
        <f>ROUND(I1609*H1609,2)</f>
        <v>0</v>
      </c>
      <c r="K1609" s="237"/>
      <c r="L1609" s="47"/>
      <c r="M1609" s="238" t="s">
        <v>1</v>
      </c>
      <c r="N1609" s="239" t="s">
        <v>49</v>
      </c>
      <c r="O1609" s="94"/>
      <c r="P1609" s="240">
        <f>O1609*H1609</f>
        <v>0</v>
      </c>
      <c r="Q1609" s="240">
        <v>0.0060000000000000001</v>
      </c>
      <c r="R1609" s="240">
        <f>Q1609*H1609</f>
        <v>5.5437659999999997</v>
      </c>
      <c r="S1609" s="240">
        <v>0</v>
      </c>
      <c r="T1609" s="241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42" t="s">
        <v>304</v>
      </c>
      <c r="AT1609" s="242" t="s">
        <v>253</v>
      </c>
      <c r="AU1609" s="242" t="s">
        <v>93</v>
      </c>
      <c r="AY1609" s="19" t="s">
        <v>251</v>
      </c>
      <c r="BE1609" s="243">
        <f>IF(N1609="základní",J1609,0)</f>
        <v>0</v>
      </c>
      <c r="BF1609" s="243">
        <f>IF(N1609="snížená",J1609,0)</f>
        <v>0</v>
      </c>
      <c r="BG1609" s="243">
        <f>IF(N1609="zákl. přenesená",J1609,0)</f>
        <v>0</v>
      </c>
      <c r="BH1609" s="243">
        <f>IF(N1609="sníž. přenesená",J1609,0)</f>
        <v>0</v>
      </c>
      <c r="BI1609" s="243">
        <f>IF(N1609="nulová",J1609,0)</f>
        <v>0</v>
      </c>
      <c r="BJ1609" s="19" t="s">
        <v>91</v>
      </c>
      <c r="BK1609" s="243">
        <f>ROUND(I1609*H1609,2)</f>
        <v>0</v>
      </c>
      <c r="BL1609" s="19" t="s">
        <v>304</v>
      </c>
      <c r="BM1609" s="242" t="s">
        <v>1651</v>
      </c>
    </row>
    <row r="1610" s="2" customFormat="1">
      <c r="A1610" s="41"/>
      <c r="B1610" s="42"/>
      <c r="C1610" s="43"/>
      <c r="D1610" s="244" t="s">
        <v>258</v>
      </c>
      <c r="E1610" s="43"/>
      <c r="F1610" s="245" t="s">
        <v>1652</v>
      </c>
      <c r="G1610" s="43"/>
      <c r="H1610" s="43"/>
      <c r="I1610" s="246"/>
      <c r="J1610" s="43"/>
      <c r="K1610" s="43"/>
      <c r="L1610" s="47"/>
      <c r="M1610" s="247"/>
      <c r="N1610" s="248"/>
      <c r="O1610" s="94"/>
      <c r="P1610" s="94"/>
      <c r="Q1610" s="94"/>
      <c r="R1610" s="94"/>
      <c r="S1610" s="94"/>
      <c r="T1610" s="95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T1610" s="19" t="s">
        <v>258</v>
      </c>
      <c r="AU1610" s="19" t="s">
        <v>93</v>
      </c>
    </row>
    <row r="1611" s="13" customFormat="1">
      <c r="A1611" s="13"/>
      <c r="B1611" s="249"/>
      <c r="C1611" s="250"/>
      <c r="D1611" s="251" t="s">
        <v>260</v>
      </c>
      <c r="E1611" s="252" t="s">
        <v>1</v>
      </c>
      <c r="F1611" s="253" t="s">
        <v>984</v>
      </c>
      <c r="G1611" s="250"/>
      <c r="H1611" s="254">
        <v>315.13999999999999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260</v>
      </c>
      <c r="AU1611" s="260" t="s">
        <v>93</v>
      </c>
      <c r="AV1611" s="13" t="s">
        <v>93</v>
      </c>
      <c r="AW1611" s="13" t="s">
        <v>40</v>
      </c>
      <c r="AX1611" s="13" t="s">
        <v>84</v>
      </c>
      <c r="AY1611" s="260" t="s">
        <v>251</v>
      </c>
    </row>
    <row r="1612" s="13" customFormat="1">
      <c r="A1612" s="13"/>
      <c r="B1612" s="249"/>
      <c r="C1612" s="250"/>
      <c r="D1612" s="251" t="s">
        <v>260</v>
      </c>
      <c r="E1612" s="252" t="s">
        <v>1</v>
      </c>
      <c r="F1612" s="253" t="s">
        <v>985</v>
      </c>
      <c r="G1612" s="250"/>
      <c r="H1612" s="254">
        <v>319.50799999999998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260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251</v>
      </c>
    </row>
    <row r="1613" s="13" customFormat="1">
      <c r="A1613" s="13"/>
      <c r="B1613" s="249"/>
      <c r="C1613" s="250"/>
      <c r="D1613" s="251" t="s">
        <v>260</v>
      </c>
      <c r="E1613" s="252" t="s">
        <v>1</v>
      </c>
      <c r="F1613" s="253" t="s">
        <v>986</v>
      </c>
      <c r="G1613" s="250"/>
      <c r="H1613" s="254">
        <v>202.118</v>
      </c>
      <c r="I1613" s="255"/>
      <c r="J1613" s="250"/>
      <c r="K1613" s="250"/>
      <c r="L1613" s="256"/>
      <c r="M1613" s="257"/>
      <c r="N1613" s="258"/>
      <c r="O1613" s="258"/>
      <c r="P1613" s="258"/>
      <c r="Q1613" s="258"/>
      <c r="R1613" s="258"/>
      <c r="S1613" s="258"/>
      <c r="T1613" s="25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60" t="s">
        <v>260</v>
      </c>
      <c r="AU1613" s="260" t="s">
        <v>93</v>
      </c>
      <c r="AV1613" s="13" t="s">
        <v>93</v>
      </c>
      <c r="AW1613" s="13" t="s">
        <v>40</v>
      </c>
      <c r="AX1613" s="13" t="s">
        <v>84</v>
      </c>
      <c r="AY1613" s="260" t="s">
        <v>251</v>
      </c>
    </row>
    <row r="1614" s="13" customFormat="1">
      <c r="A1614" s="13"/>
      <c r="B1614" s="249"/>
      <c r="C1614" s="250"/>
      <c r="D1614" s="251" t="s">
        <v>260</v>
      </c>
      <c r="E1614" s="252" t="s">
        <v>1</v>
      </c>
      <c r="F1614" s="253" t="s">
        <v>987</v>
      </c>
      <c r="G1614" s="250"/>
      <c r="H1614" s="254">
        <v>78.971000000000004</v>
      </c>
      <c r="I1614" s="255"/>
      <c r="J1614" s="250"/>
      <c r="K1614" s="250"/>
      <c r="L1614" s="256"/>
      <c r="M1614" s="257"/>
      <c r="N1614" s="258"/>
      <c r="O1614" s="258"/>
      <c r="P1614" s="258"/>
      <c r="Q1614" s="258"/>
      <c r="R1614" s="258"/>
      <c r="S1614" s="258"/>
      <c r="T1614" s="259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60" t="s">
        <v>260</v>
      </c>
      <c r="AU1614" s="260" t="s">
        <v>93</v>
      </c>
      <c r="AV1614" s="13" t="s">
        <v>93</v>
      </c>
      <c r="AW1614" s="13" t="s">
        <v>40</v>
      </c>
      <c r="AX1614" s="13" t="s">
        <v>84</v>
      </c>
      <c r="AY1614" s="260" t="s">
        <v>251</v>
      </c>
    </row>
    <row r="1615" s="13" customFormat="1">
      <c r="A1615" s="13"/>
      <c r="B1615" s="249"/>
      <c r="C1615" s="250"/>
      <c r="D1615" s="251" t="s">
        <v>260</v>
      </c>
      <c r="E1615" s="252" t="s">
        <v>1</v>
      </c>
      <c r="F1615" s="253" t="s">
        <v>487</v>
      </c>
      <c r="G1615" s="250"/>
      <c r="H1615" s="254">
        <v>8.2240000000000002</v>
      </c>
      <c r="I1615" s="255"/>
      <c r="J1615" s="250"/>
      <c r="K1615" s="250"/>
      <c r="L1615" s="256"/>
      <c r="M1615" s="257"/>
      <c r="N1615" s="258"/>
      <c r="O1615" s="258"/>
      <c r="P1615" s="258"/>
      <c r="Q1615" s="258"/>
      <c r="R1615" s="258"/>
      <c r="S1615" s="258"/>
      <c r="T1615" s="25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0" t="s">
        <v>260</v>
      </c>
      <c r="AU1615" s="260" t="s">
        <v>93</v>
      </c>
      <c r="AV1615" s="13" t="s">
        <v>93</v>
      </c>
      <c r="AW1615" s="13" t="s">
        <v>40</v>
      </c>
      <c r="AX1615" s="13" t="s">
        <v>84</v>
      </c>
      <c r="AY1615" s="260" t="s">
        <v>251</v>
      </c>
    </row>
    <row r="1616" s="14" customFormat="1">
      <c r="A1616" s="14"/>
      <c r="B1616" s="261"/>
      <c r="C1616" s="262"/>
      <c r="D1616" s="251" t="s">
        <v>260</v>
      </c>
      <c r="E1616" s="263" t="s">
        <v>1</v>
      </c>
      <c r="F1616" s="264" t="s">
        <v>262</v>
      </c>
      <c r="G1616" s="262"/>
      <c r="H1616" s="265">
        <v>923.96100000000001</v>
      </c>
      <c r="I1616" s="266"/>
      <c r="J1616" s="262"/>
      <c r="K1616" s="262"/>
      <c r="L1616" s="267"/>
      <c r="M1616" s="268"/>
      <c r="N1616" s="269"/>
      <c r="O1616" s="269"/>
      <c r="P1616" s="269"/>
      <c r="Q1616" s="269"/>
      <c r="R1616" s="269"/>
      <c r="S1616" s="269"/>
      <c r="T1616" s="27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1" t="s">
        <v>260</v>
      </c>
      <c r="AU1616" s="271" t="s">
        <v>93</v>
      </c>
      <c r="AV1616" s="14" t="s">
        <v>257</v>
      </c>
      <c r="AW1616" s="14" t="s">
        <v>40</v>
      </c>
      <c r="AX1616" s="14" t="s">
        <v>91</v>
      </c>
      <c r="AY1616" s="271" t="s">
        <v>251</v>
      </c>
    </row>
    <row r="1617" s="2" customFormat="1" ht="24.15" customHeight="1">
      <c r="A1617" s="41"/>
      <c r="B1617" s="42"/>
      <c r="C1617" s="294" t="s">
        <v>1653</v>
      </c>
      <c r="D1617" s="294" t="s">
        <v>338</v>
      </c>
      <c r="E1617" s="295" t="s">
        <v>1654</v>
      </c>
      <c r="F1617" s="296" t="s">
        <v>1655</v>
      </c>
      <c r="G1617" s="297" t="s">
        <v>389</v>
      </c>
      <c r="H1617" s="298">
        <v>942.44000000000005</v>
      </c>
      <c r="I1617" s="299"/>
      <c r="J1617" s="300">
        <f>ROUND(I1617*H1617,2)</f>
        <v>0</v>
      </c>
      <c r="K1617" s="301"/>
      <c r="L1617" s="302"/>
      <c r="M1617" s="303" t="s">
        <v>1</v>
      </c>
      <c r="N1617" s="304" t="s">
        <v>49</v>
      </c>
      <c r="O1617" s="94"/>
      <c r="P1617" s="240">
        <f>O1617*H1617</f>
        <v>0</v>
      </c>
      <c r="Q1617" s="240">
        <v>0.0070000000000000001</v>
      </c>
      <c r="R1617" s="240">
        <f>Q1617*H1617</f>
        <v>6.5970800000000009</v>
      </c>
      <c r="S1617" s="240">
        <v>0</v>
      </c>
      <c r="T1617" s="241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42" t="s">
        <v>364</v>
      </c>
      <c r="AT1617" s="242" t="s">
        <v>338</v>
      </c>
      <c r="AU1617" s="242" t="s">
        <v>93</v>
      </c>
      <c r="AY1617" s="19" t="s">
        <v>251</v>
      </c>
      <c r="BE1617" s="243">
        <f>IF(N1617="základní",J1617,0)</f>
        <v>0</v>
      </c>
      <c r="BF1617" s="243">
        <f>IF(N1617="snížená",J1617,0)</f>
        <v>0</v>
      </c>
      <c r="BG1617" s="243">
        <f>IF(N1617="zákl. přenesená",J1617,0)</f>
        <v>0</v>
      </c>
      <c r="BH1617" s="243">
        <f>IF(N1617="sníž. přenesená",J1617,0)</f>
        <v>0</v>
      </c>
      <c r="BI1617" s="243">
        <f>IF(N1617="nulová",J1617,0)</f>
        <v>0</v>
      </c>
      <c r="BJ1617" s="19" t="s">
        <v>91</v>
      </c>
      <c r="BK1617" s="243">
        <f>ROUND(I1617*H1617,2)</f>
        <v>0</v>
      </c>
      <c r="BL1617" s="19" t="s">
        <v>304</v>
      </c>
      <c r="BM1617" s="242" t="s">
        <v>1656</v>
      </c>
    </row>
    <row r="1618" s="13" customFormat="1">
      <c r="A1618" s="13"/>
      <c r="B1618" s="249"/>
      <c r="C1618" s="250"/>
      <c r="D1618" s="251" t="s">
        <v>260</v>
      </c>
      <c r="E1618" s="252" t="s">
        <v>1</v>
      </c>
      <c r="F1618" s="253" t="s">
        <v>1657</v>
      </c>
      <c r="G1618" s="250"/>
      <c r="H1618" s="254">
        <v>942.44000000000005</v>
      </c>
      <c r="I1618" s="255"/>
      <c r="J1618" s="250"/>
      <c r="K1618" s="250"/>
      <c r="L1618" s="256"/>
      <c r="M1618" s="257"/>
      <c r="N1618" s="258"/>
      <c r="O1618" s="258"/>
      <c r="P1618" s="258"/>
      <c r="Q1618" s="258"/>
      <c r="R1618" s="258"/>
      <c r="S1618" s="258"/>
      <c r="T1618" s="259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60" t="s">
        <v>260</v>
      </c>
      <c r="AU1618" s="260" t="s">
        <v>93</v>
      </c>
      <c r="AV1618" s="13" t="s">
        <v>93</v>
      </c>
      <c r="AW1618" s="13" t="s">
        <v>40</v>
      </c>
      <c r="AX1618" s="13" t="s">
        <v>84</v>
      </c>
      <c r="AY1618" s="260" t="s">
        <v>251</v>
      </c>
    </row>
    <row r="1619" s="14" customFormat="1">
      <c r="A1619" s="14"/>
      <c r="B1619" s="261"/>
      <c r="C1619" s="262"/>
      <c r="D1619" s="251" t="s">
        <v>260</v>
      </c>
      <c r="E1619" s="263" t="s">
        <v>1</v>
      </c>
      <c r="F1619" s="264" t="s">
        <v>262</v>
      </c>
      <c r="G1619" s="262"/>
      <c r="H1619" s="265">
        <v>942.44000000000005</v>
      </c>
      <c r="I1619" s="266"/>
      <c r="J1619" s="262"/>
      <c r="K1619" s="262"/>
      <c r="L1619" s="267"/>
      <c r="M1619" s="268"/>
      <c r="N1619" s="269"/>
      <c r="O1619" s="269"/>
      <c r="P1619" s="269"/>
      <c r="Q1619" s="269"/>
      <c r="R1619" s="269"/>
      <c r="S1619" s="269"/>
      <c r="T1619" s="270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71" t="s">
        <v>260</v>
      </c>
      <c r="AU1619" s="271" t="s">
        <v>93</v>
      </c>
      <c r="AV1619" s="14" t="s">
        <v>257</v>
      </c>
      <c r="AW1619" s="14" t="s">
        <v>40</v>
      </c>
      <c r="AX1619" s="14" t="s">
        <v>91</v>
      </c>
      <c r="AY1619" s="271" t="s">
        <v>251</v>
      </c>
    </row>
    <row r="1620" s="2" customFormat="1" ht="33" customHeight="1">
      <c r="A1620" s="41"/>
      <c r="B1620" s="42"/>
      <c r="C1620" s="230" t="s">
        <v>1082</v>
      </c>
      <c r="D1620" s="230" t="s">
        <v>253</v>
      </c>
      <c r="E1620" s="231" t="s">
        <v>1658</v>
      </c>
      <c r="F1620" s="232" t="s">
        <v>1659</v>
      </c>
      <c r="G1620" s="233" t="s">
        <v>389</v>
      </c>
      <c r="H1620" s="234">
        <v>1340.56</v>
      </c>
      <c r="I1620" s="235"/>
      <c r="J1620" s="236">
        <f>ROUND(I1620*H1620,2)</f>
        <v>0</v>
      </c>
      <c r="K1620" s="237"/>
      <c r="L1620" s="47"/>
      <c r="M1620" s="238" t="s">
        <v>1</v>
      </c>
      <c r="N1620" s="239" t="s">
        <v>49</v>
      </c>
      <c r="O1620" s="94"/>
      <c r="P1620" s="240">
        <f>O1620*H1620</f>
        <v>0</v>
      </c>
      <c r="Q1620" s="240">
        <v>0.0011590000000000001</v>
      </c>
      <c r="R1620" s="240">
        <f>Q1620*H1620</f>
        <v>1.55370904</v>
      </c>
      <c r="S1620" s="240">
        <v>0</v>
      </c>
      <c r="T1620" s="241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42" t="s">
        <v>304</v>
      </c>
      <c r="AT1620" s="242" t="s">
        <v>253</v>
      </c>
      <c r="AU1620" s="242" t="s">
        <v>93</v>
      </c>
      <c r="AY1620" s="19" t="s">
        <v>251</v>
      </c>
      <c r="BE1620" s="243">
        <f>IF(N1620="základní",J1620,0)</f>
        <v>0</v>
      </c>
      <c r="BF1620" s="243">
        <f>IF(N1620="snížená",J1620,0)</f>
        <v>0</v>
      </c>
      <c r="BG1620" s="243">
        <f>IF(N1620="zákl. přenesená",J1620,0)</f>
        <v>0</v>
      </c>
      <c r="BH1620" s="243">
        <f>IF(N1620="sníž. přenesená",J1620,0)</f>
        <v>0</v>
      </c>
      <c r="BI1620" s="243">
        <f>IF(N1620="nulová",J1620,0)</f>
        <v>0</v>
      </c>
      <c r="BJ1620" s="19" t="s">
        <v>91</v>
      </c>
      <c r="BK1620" s="243">
        <f>ROUND(I1620*H1620,2)</f>
        <v>0</v>
      </c>
      <c r="BL1620" s="19" t="s">
        <v>304</v>
      </c>
      <c r="BM1620" s="242" t="s">
        <v>1660</v>
      </c>
    </row>
    <row r="1621" s="2" customFormat="1">
      <c r="A1621" s="41"/>
      <c r="B1621" s="42"/>
      <c r="C1621" s="43"/>
      <c r="D1621" s="244" t="s">
        <v>258</v>
      </c>
      <c r="E1621" s="43"/>
      <c r="F1621" s="245" t="s">
        <v>1661</v>
      </c>
      <c r="G1621" s="43"/>
      <c r="H1621" s="43"/>
      <c r="I1621" s="246"/>
      <c r="J1621" s="43"/>
      <c r="K1621" s="43"/>
      <c r="L1621" s="47"/>
      <c r="M1621" s="247"/>
      <c r="N1621" s="248"/>
      <c r="O1621" s="94"/>
      <c r="P1621" s="94"/>
      <c r="Q1621" s="94"/>
      <c r="R1621" s="94"/>
      <c r="S1621" s="94"/>
      <c r="T1621" s="95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19" t="s">
        <v>258</v>
      </c>
      <c r="AU1621" s="19" t="s">
        <v>93</v>
      </c>
    </row>
    <row r="1622" s="13" customFormat="1">
      <c r="A1622" s="13"/>
      <c r="B1622" s="249"/>
      <c r="C1622" s="250"/>
      <c r="D1622" s="251" t="s">
        <v>260</v>
      </c>
      <c r="E1622" s="252" t="s">
        <v>1</v>
      </c>
      <c r="F1622" s="253" t="s">
        <v>1419</v>
      </c>
      <c r="G1622" s="250"/>
      <c r="H1622" s="254">
        <v>871</v>
      </c>
      <c r="I1622" s="255"/>
      <c r="J1622" s="250"/>
      <c r="K1622" s="250"/>
      <c r="L1622" s="256"/>
      <c r="M1622" s="257"/>
      <c r="N1622" s="258"/>
      <c r="O1622" s="258"/>
      <c r="P1622" s="258"/>
      <c r="Q1622" s="258"/>
      <c r="R1622" s="258"/>
      <c r="S1622" s="258"/>
      <c r="T1622" s="25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60" t="s">
        <v>260</v>
      </c>
      <c r="AU1622" s="260" t="s">
        <v>93</v>
      </c>
      <c r="AV1622" s="13" t="s">
        <v>93</v>
      </c>
      <c r="AW1622" s="13" t="s">
        <v>40</v>
      </c>
      <c r="AX1622" s="13" t="s">
        <v>84</v>
      </c>
      <c r="AY1622" s="260" t="s">
        <v>251</v>
      </c>
    </row>
    <row r="1623" s="13" customFormat="1">
      <c r="A1623" s="13"/>
      <c r="B1623" s="249"/>
      <c r="C1623" s="250"/>
      <c r="D1623" s="251" t="s">
        <v>260</v>
      </c>
      <c r="E1623" s="252" t="s">
        <v>1</v>
      </c>
      <c r="F1623" s="253" t="s">
        <v>1662</v>
      </c>
      <c r="G1623" s="250"/>
      <c r="H1623" s="254">
        <v>3.52</v>
      </c>
      <c r="I1623" s="255"/>
      <c r="J1623" s="250"/>
      <c r="K1623" s="250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0" t="s">
        <v>260</v>
      </c>
      <c r="AU1623" s="260" t="s">
        <v>93</v>
      </c>
      <c r="AV1623" s="13" t="s">
        <v>93</v>
      </c>
      <c r="AW1623" s="13" t="s">
        <v>40</v>
      </c>
      <c r="AX1623" s="13" t="s">
        <v>84</v>
      </c>
      <c r="AY1623" s="260" t="s">
        <v>251</v>
      </c>
    </row>
    <row r="1624" s="13" customFormat="1">
      <c r="A1624" s="13"/>
      <c r="B1624" s="249"/>
      <c r="C1624" s="250"/>
      <c r="D1624" s="251" t="s">
        <v>260</v>
      </c>
      <c r="E1624" s="252" t="s">
        <v>1</v>
      </c>
      <c r="F1624" s="253" t="s">
        <v>1421</v>
      </c>
      <c r="G1624" s="250"/>
      <c r="H1624" s="254">
        <v>140.71000000000001</v>
      </c>
      <c r="I1624" s="255"/>
      <c r="J1624" s="250"/>
      <c r="K1624" s="250"/>
      <c r="L1624" s="256"/>
      <c r="M1624" s="257"/>
      <c r="N1624" s="258"/>
      <c r="O1624" s="258"/>
      <c r="P1624" s="258"/>
      <c r="Q1624" s="258"/>
      <c r="R1624" s="258"/>
      <c r="S1624" s="258"/>
      <c r="T1624" s="259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60" t="s">
        <v>260</v>
      </c>
      <c r="AU1624" s="260" t="s">
        <v>93</v>
      </c>
      <c r="AV1624" s="13" t="s">
        <v>93</v>
      </c>
      <c r="AW1624" s="13" t="s">
        <v>40</v>
      </c>
      <c r="AX1624" s="13" t="s">
        <v>84</v>
      </c>
      <c r="AY1624" s="260" t="s">
        <v>251</v>
      </c>
    </row>
    <row r="1625" s="13" customFormat="1">
      <c r="A1625" s="13"/>
      <c r="B1625" s="249"/>
      <c r="C1625" s="250"/>
      <c r="D1625" s="251" t="s">
        <v>260</v>
      </c>
      <c r="E1625" s="252" t="s">
        <v>1</v>
      </c>
      <c r="F1625" s="253" t="s">
        <v>1422</v>
      </c>
      <c r="G1625" s="250"/>
      <c r="H1625" s="254">
        <v>7.2699999999999996</v>
      </c>
      <c r="I1625" s="255"/>
      <c r="J1625" s="250"/>
      <c r="K1625" s="250"/>
      <c r="L1625" s="256"/>
      <c r="M1625" s="257"/>
      <c r="N1625" s="258"/>
      <c r="O1625" s="258"/>
      <c r="P1625" s="258"/>
      <c r="Q1625" s="258"/>
      <c r="R1625" s="258"/>
      <c r="S1625" s="258"/>
      <c r="T1625" s="25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60" t="s">
        <v>260</v>
      </c>
      <c r="AU1625" s="260" t="s">
        <v>93</v>
      </c>
      <c r="AV1625" s="13" t="s">
        <v>93</v>
      </c>
      <c r="AW1625" s="13" t="s">
        <v>40</v>
      </c>
      <c r="AX1625" s="13" t="s">
        <v>84</v>
      </c>
      <c r="AY1625" s="260" t="s">
        <v>251</v>
      </c>
    </row>
    <row r="1626" s="13" customFormat="1">
      <c r="A1626" s="13"/>
      <c r="B1626" s="249"/>
      <c r="C1626" s="250"/>
      <c r="D1626" s="251" t="s">
        <v>260</v>
      </c>
      <c r="E1626" s="252" t="s">
        <v>1</v>
      </c>
      <c r="F1626" s="253" t="s">
        <v>1423</v>
      </c>
      <c r="G1626" s="250"/>
      <c r="H1626" s="254">
        <v>33.359999999999999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260</v>
      </c>
      <c r="AU1626" s="260" t="s">
        <v>93</v>
      </c>
      <c r="AV1626" s="13" t="s">
        <v>93</v>
      </c>
      <c r="AW1626" s="13" t="s">
        <v>40</v>
      </c>
      <c r="AX1626" s="13" t="s">
        <v>84</v>
      </c>
      <c r="AY1626" s="260" t="s">
        <v>251</v>
      </c>
    </row>
    <row r="1627" s="13" customFormat="1">
      <c r="A1627" s="13"/>
      <c r="B1627" s="249"/>
      <c r="C1627" s="250"/>
      <c r="D1627" s="251" t="s">
        <v>260</v>
      </c>
      <c r="E1627" s="252" t="s">
        <v>1</v>
      </c>
      <c r="F1627" s="253" t="s">
        <v>1424</v>
      </c>
      <c r="G1627" s="250"/>
      <c r="H1627" s="254">
        <v>24.699999999999999</v>
      </c>
      <c r="I1627" s="255"/>
      <c r="J1627" s="250"/>
      <c r="K1627" s="250"/>
      <c r="L1627" s="256"/>
      <c r="M1627" s="257"/>
      <c r="N1627" s="258"/>
      <c r="O1627" s="258"/>
      <c r="P1627" s="258"/>
      <c r="Q1627" s="258"/>
      <c r="R1627" s="258"/>
      <c r="S1627" s="258"/>
      <c r="T1627" s="25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60" t="s">
        <v>260</v>
      </c>
      <c r="AU1627" s="260" t="s">
        <v>93</v>
      </c>
      <c r="AV1627" s="13" t="s">
        <v>93</v>
      </c>
      <c r="AW1627" s="13" t="s">
        <v>40</v>
      </c>
      <c r="AX1627" s="13" t="s">
        <v>84</v>
      </c>
      <c r="AY1627" s="260" t="s">
        <v>251</v>
      </c>
    </row>
    <row r="1628" s="13" customFormat="1">
      <c r="A1628" s="13"/>
      <c r="B1628" s="249"/>
      <c r="C1628" s="250"/>
      <c r="D1628" s="251" t="s">
        <v>260</v>
      </c>
      <c r="E1628" s="252" t="s">
        <v>1</v>
      </c>
      <c r="F1628" s="253" t="s">
        <v>1092</v>
      </c>
      <c r="G1628" s="250"/>
      <c r="H1628" s="254">
        <v>260</v>
      </c>
      <c r="I1628" s="255"/>
      <c r="J1628" s="250"/>
      <c r="K1628" s="250"/>
      <c r="L1628" s="256"/>
      <c r="M1628" s="257"/>
      <c r="N1628" s="258"/>
      <c r="O1628" s="258"/>
      <c r="P1628" s="258"/>
      <c r="Q1628" s="258"/>
      <c r="R1628" s="258"/>
      <c r="S1628" s="258"/>
      <c r="T1628" s="259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0" t="s">
        <v>260</v>
      </c>
      <c r="AU1628" s="260" t="s">
        <v>93</v>
      </c>
      <c r="AV1628" s="13" t="s">
        <v>93</v>
      </c>
      <c r="AW1628" s="13" t="s">
        <v>40</v>
      </c>
      <c r="AX1628" s="13" t="s">
        <v>84</v>
      </c>
      <c r="AY1628" s="260" t="s">
        <v>251</v>
      </c>
    </row>
    <row r="1629" s="14" customFormat="1">
      <c r="A1629" s="14"/>
      <c r="B1629" s="261"/>
      <c r="C1629" s="262"/>
      <c r="D1629" s="251" t="s">
        <v>260</v>
      </c>
      <c r="E1629" s="263" t="s">
        <v>1</v>
      </c>
      <c r="F1629" s="264" t="s">
        <v>262</v>
      </c>
      <c r="G1629" s="262"/>
      <c r="H1629" s="265">
        <v>1340.56</v>
      </c>
      <c r="I1629" s="266"/>
      <c r="J1629" s="262"/>
      <c r="K1629" s="262"/>
      <c r="L1629" s="267"/>
      <c r="M1629" s="268"/>
      <c r="N1629" s="269"/>
      <c r="O1629" s="269"/>
      <c r="P1629" s="269"/>
      <c r="Q1629" s="269"/>
      <c r="R1629" s="269"/>
      <c r="S1629" s="269"/>
      <c r="T1629" s="270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71" t="s">
        <v>260</v>
      </c>
      <c r="AU1629" s="271" t="s">
        <v>93</v>
      </c>
      <c r="AV1629" s="14" t="s">
        <v>257</v>
      </c>
      <c r="AW1629" s="14" t="s">
        <v>40</v>
      </c>
      <c r="AX1629" s="14" t="s">
        <v>91</v>
      </c>
      <c r="AY1629" s="271" t="s">
        <v>251</v>
      </c>
    </row>
    <row r="1630" s="2" customFormat="1" ht="24.15" customHeight="1">
      <c r="A1630" s="41"/>
      <c r="B1630" s="42"/>
      <c r="C1630" s="294" t="s">
        <v>1663</v>
      </c>
      <c r="D1630" s="294" t="s">
        <v>338</v>
      </c>
      <c r="E1630" s="295" t="s">
        <v>1664</v>
      </c>
      <c r="F1630" s="296" t="s">
        <v>1665</v>
      </c>
      <c r="G1630" s="297" t="s">
        <v>265</v>
      </c>
      <c r="H1630" s="298">
        <v>334.45100000000002</v>
      </c>
      <c r="I1630" s="299"/>
      <c r="J1630" s="300">
        <f>ROUND(I1630*H1630,2)</f>
        <v>0</v>
      </c>
      <c r="K1630" s="301"/>
      <c r="L1630" s="302"/>
      <c r="M1630" s="303" t="s">
        <v>1</v>
      </c>
      <c r="N1630" s="304" t="s">
        <v>49</v>
      </c>
      <c r="O1630" s="94"/>
      <c r="P1630" s="240">
        <f>O1630*H1630</f>
        <v>0</v>
      </c>
      <c r="Q1630" s="240">
        <v>0.029999999999999999</v>
      </c>
      <c r="R1630" s="240">
        <f>Q1630*H1630</f>
        <v>10.033530000000001</v>
      </c>
      <c r="S1630" s="240">
        <v>0</v>
      </c>
      <c r="T1630" s="241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42" t="s">
        <v>364</v>
      </c>
      <c r="AT1630" s="242" t="s">
        <v>338</v>
      </c>
      <c r="AU1630" s="242" t="s">
        <v>93</v>
      </c>
      <c r="AY1630" s="19" t="s">
        <v>251</v>
      </c>
      <c r="BE1630" s="243">
        <f>IF(N1630="základní",J1630,0)</f>
        <v>0</v>
      </c>
      <c r="BF1630" s="243">
        <f>IF(N1630="snížená",J1630,0)</f>
        <v>0</v>
      </c>
      <c r="BG1630" s="243">
        <f>IF(N1630="zákl. přenesená",J1630,0)</f>
        <v>0</v>
      </c>
      <c r="BH1630" s="243">
        <f>IF(N1630="sníž. přenesená",J1630,0)</f>
        <v>0</v>
      </c>
      <c r="BI1630" s="243">
        <f>IF(N1630="nulová",J1630,0)</f>
        <v>0</v>
      </c>
      <c r="BJ1630" s="19" t="s">
        <v>91</v>
      </c>
      <c r="BK1630" s="243">
        <f>ROUND(I1630*H1630,2)</f>
        <v>0</v>
      </c>
      <c r="BL1630" s="19" t="s">
        <v>304</v>
      </c>
      <c r="BM1630" s="242" t="s">
        <v>1666</v>
      </c>
    </row>
    <row r="1631" s="13" customFormat="1">
      <c r="A1631" s="13"/>
      <c r="B1631" s="249"/>
      <c r="C1631" s="250"/>
      <c r="D1631" s="251" t="s">
        <v>260</v>
      </c>
      <c r="E1631" s="252" t="s">
        <v>1</v>
      </c>
      <c r="F1631" s="253" t="s">
        <v>1667</v>
      </c>
      <c r="G1631" s="250"/>
      <c r="H1631" s="254">
        <v>222.10499999999999</v>
      </c>
      <c r="I1631" s="255"/>
      <c r="J1631" s="250"/>
      <c r="K1631" s="250"/>
      <c r="L1631" s="256"/>
      <c r="M1631" s="257"/>
      <c r="N1631" s="258"/>
      <c r="O1631" s="258"/>
      <c r="P1631" s="258"/>
      <c r="Q1631" s="258"/>
      <c r="R1631" s="258"/>
      <c r="S1631" s="258"/>
      <c r="T1631" s="25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60" t="s">
        <v>260</v>
      </c>
      <c r="AU1631" s="260" t="s">
        <v>93</v>
      </c>
      <c r="AV1631" s="13" t="s">
        <v>93</v>
      </c>
      <c r="AW1631" s="13" t="s">
        <v>40</v>
      </c>
      <c r="AX1631" s="13" t="s">
        <v>84</v>
      </c>
      <c r="AY1631" s="260" t="s">
        <v>251</v>
      </c>
    </row>
    <row r="1632" s="13" customFormat="1">
      <c r="A1632" s="13"/>
      <c r="B1632" s="249"/>
      <c r="C1632" s="250"/>
      <c r="D1632" s="251" t="s">
        <v>260</v>
      </c>
      <c r="E1632" s="252" t="s">
        <v>1</v>
      </c>
      <c r="F1632" s="253" t="s">
        <v>1668</v>
      </c>
      <c r="G1632" s="250"/>
      <c r="H1632" s="254">
        <v>35.881</v>
      </c>
      <c r="I1632" s="255"/>
      <c r="J1632" s="250"/>
      <c r="K1632" s="250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260</v>
      </c>
      <c r="AU1632" s="260" t="s">
        <v>93</v>
      </c>
      <c r="AV1632" s="13" t="s">
        <v>93</v>
      </c>
      <c r="AW1632" s="13" t="s">
        <v>40</v>
      </c>
      <c r="AX1632" s="13" t="s">
        <v>84</v>
      </c>
      <c r="AY1632" s="260" t="s">
        <v>251</v>
      </c>
    </row>
    <row r="1633" s="13" customFormat="1">
      <c r="A1633" s="13"/>
      <c r="B1633" s="249"/>
      <c r="C1633" s="250"/>
      <c r="D1633" s="251" t="s">
        <v>260</v>
      </c>
      <c r="E1633" s="252" t="s">
        <v>1</v>
      </c>
      <c r="F1633" s="253" t="s">
        <v>1669</v>
      </c>
      <c r="G1633" s="250"/>
      <c r="H1633" s="254">
        <v>1.8540000000000001</v>
      </c>
      <c r="I1633" s="255"/>
      <c r="J1633" s="250"/>
      <c r="K1633" s="250"/>
      <c r="L1633" s="256"/>
      <c r="M1633" s="257"/>
      <c r="N1633" s="258"/>
      <c r="O1633" s="258"/>
      <c r="P1633" s="258"/>
      <c r="Q1633" s="258"/>
      <c r="R1633" s="258"/>
      <c r="S1633" s="258"/>
      <c r="T1633" s="25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60" t="s">
        <v>260</v>
      </c>
      <c r="AU1633" s="260" t="s">
        <v>93</v>
      </c>
      <c r="AV1633" s="13" t="s">
        <v>93</v>
      </c>
      <c r="AW1633" s="13" t="s">
        <v>40</v>
      </c>
      <c r="AX1633" s="13" t="s">
        <v>84</v>
      </c>
      <c r="AY1633" s="260" t="s">
        <v>251</v>
      </c>
    </row>
    <row r="1634" s="13" customFormat="1">
      <c r="A1634" s="13"/>
      <c r="B1634" s="249"/>
      <c r="C1634" s="250"/>
      <c r="D1634" s="251" t="s">
        <v>260</v>
      </c>
      <c r="E1634" s="252" t="s">
        <v>1</v>
      </c>
      <c r="F1634" s="253" t="s">
        <v>1670</v>
      </c>
      <c r="G1634" s="250"/>
      <c r="H1634" s="254">
        <v>7.3159999999999998</v>
      </c>
      <c r="I1634" s="255"/>
      <c r="J1634" s="250"/>
      <c r="K1634" s="250"/>
      <c r="L1634" s="256"/>
      <c r="M1634" s="257"/>
      <c r="N1634" s="258"/>
      <c r="O1634" s="258"/>
      <c r="P1634" s="258"/>
      <c r="Q1634" s="258"/>
      <c r="R1634" s="258"/>
      <c r="S1634" s="258"/>
      <c r="T1634" s="25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0" t="s">
        <v>260</v>
      </c>
      <c r="AU1634" s="260" t="s">
        <v>93</v>
      </c>
      <c r="AV1634" s="13" t="s">
        <v>93</v>
      </c>
      <c r="AW1634" s="13" t="s">
        <v>40</v>
      </c>
      <c r="AX1634" s="13" t="s">
        <v>84</v>
      </c>
      <c r="AY1634" s="260" t="s">
        <v>251</v>
      </c>
    </row>
    <row r="1635" s="13" customFormat="1">
      <c r="A1635" s="13"/>
      <c r="B1635" s="249"/>
      <c r="C1635" s="250"/>
      <c r="D1635" s="251" t="s">
        <v>260</v>
      </c>
      <c r="E1635" s="252" t="s">
        <v>1</v>
      </c>
      <c r="F1635" s="253" t="s">
        <v>1671</v>
      </c>
      <c r="G1635" s="250"/>
      <c r="H1635" s="254">
        <v>6.2990000000000004</v>
      </c>
      <c r="I1635" s="255"/>
      <c r="J1635" s="250"/>
      <c r="K1635" s="250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260</v>
      </c>
      <c r="AU1635" s="260" t="s">
        <v>93</v>
      </c>
      <c r="AV1635" s="13" t="s">
        <v>93</v>
      </c>
      <c r="AW1635" s="13" t="s">
        <v>40</v>
      </c>
      <c r="AX1635" s="13" t="s">
        <v>84</v>
      </c>
      <c r="AY1635" s="260" t="s">
        <v>251</v>
      </c>
    </row>
    <row r="1636" s="13" customFormat="1">
      <c r="A1636" s="13"/>
      <c r="B1636" s="249"/>
      <c r="C1636" s="250"/>
      <c r="D1636" s="251" t="s">
        <v>260</v>
      </c>
      <c r="E1636" s="252" t="s">
        <v>1</v>
      </c>
      <c r="F1636" s="253" t="s">
        <v>1672</v>
      </c>
      <c r="G1636" s="250"/>
      <c r="H1636" s="254">
        <v>60.996000000000002</v>
      </c>
      <c r="I1636" s="255"/>
      <c r="J1636" s="250"/>
      <c r="K1636" s="250"/>
      <c r="L1636" s="256"/>
      <c r="M1636" s="257"/>
      <c r="N1636" s="258"/>
      <c r="O1636" s="258"/>
      <c r="P1636" s="258"/>
      <c r="Q1636" s="258"/>
      <c r="R1636" s="258"/>
      <c r="S1636" s="258"/>
      <c r="T1636" s="259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0" t="s">
        <v>260</v>
      </c>
      <c r="AU1636" s="260" t="s">
        <v>93</v>
      </c>
      <c r="AV1636" s="13" t="s">
        <v>93</v>
      </c>
      <c r="AW1636" s="13" t="s">
        <v>40</v>
      </c>
      <c r="AX1636" s="13" t="s">
        <v>84</v>
      </c>
      <c r="AY1636" s="260" t="s">
        <v>251</v>
      </c>
    </row>
    <row r="1637" s="14" customFormat="1">
      <c r="A1637" s="14"/>
      <c r="B1637" s="261"/>
      <c r="C1637" s="262"/>
      <c r="D1637" s="251" t="s">
        <v>260</v>
      </c>
      <c r="E1637" s="263" t="s">
        <v>1</v>
      </c>
      <c r="F1637" s="264" t="s">
        <v>262</v>
      </c>
      <c r="G1637" s="262"/>
      <c r="H1637" s="265">
        <v>334.45100000000002</v>
      </c>
      <c r="I1637" s="266"/>
      <c r="J1637" s="262"/>
      <c r="K1637" s="262"/>
      <c r="L1637" s="267"/>
      <c r="M1637" s="268"/>
      <c r="N1637" s="269"/>
      <c r="O1637" s="269"/>
      <c r="P1637" s="269"/>
      <c r="Q1637" s="269"/>
      <c r="R1637" s="269"/>
      <c r="S1637" s="269"/>
      <c r="T1637" s="270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1" t="s">
        <v>260</v>
      </c>
      <c r="AU1637" s="271" t="s">
        <v>93</v>
      </c>
      <c r="AV1637" s="14" t="s">
        <v>257</v>
      </c>
      <c r="AW1637" s="14" t="s">
        <v>40</v>
      </c>
      <c r="AX1637" s="14" t="s">
        <v>91</v>
      </c>
      <c r="AY1637" s="271" t="s">
        <v>251</v>
      </c>
    </row>
    <row r="1638" s="2" customFormat="1" ht="24.15" customHeight="1">
      <c r="A1638" s="41"/>
      <c r="B1638" s="42"/>
      <c r="C1638" s="294" t="s">
        <v>1086</v>
      </c>
      <c r="D1638" s="294" t="s">
        <v>338</v>
      </c>
      <c r="E1638" s="295" t="s">
        <v>1673</v>
      </c>
      <c r="F1638" s="296" t="s">
        <v>1674</v>
      </c>
      <c r="G1638" s="297" t="s">
        <v>389</v>
      </c>
      <c r="H1638" s="298">
        <v>1.7949999999999999</v>
      </c>
      <c r="I1638" s="299"/>
      <c r="J1638" s="300">
        <f>ROUND(I1638*H1638,2)</f>
        <v>0</v>
      </c>
      <c r="K1638" s="301"/>
      <c r="L1638" s="302"/>
      <c r="M1638" s="303" t="s">
        <v>1</v>
      </c>
      <c r="N1638" s="304" t="s">
        <v>49</v>
      </c>
      <c r="O1638" s="94"/>
      <c r="P1638" s="240">
        <f>O1638*H1638</f>
        <v>0</v>
      </c>
      <c r="Q1638" s="240">
        <v>0.0023999999999999998</v>
      </c>
      <c r="R1638" s="240">
        <f>Q1638*H1638</f>
        <v>0.0043079999999999993</v>
      </c>
      <c r="S1638" s="240">
        <v>0</v>
      </c>
      <c r="T1638" s="241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42" t="s">
        <v>364</v>
      </c>
      <c r="AT1638" s="242" t="s">
        <v>338</v>
      </c>
      <c r="AU1638" s="242" t="s">
        <v>93</v>
      </c>
      <c r="AY1638" s="19" t="s">
        <v>251</v>
      </c>
      <c r="BE1638" s="243">
        <f>IF(N1638="základní",J1638,0)</f>
        <v>0</v>
      </c>
      <c r="BF1638" s="243">
        <f>IF(N1638="snížená",J1638,0)</f>
        <v>0</v>
      </c>
      <c r="BG1638" s="243">
        <f>IF(N1638="zákl. přenesená",J1638,0)</f>
        <v>0</v>
      </c>
      <c r="BH1638" s="243">
        <f>IF(N1638="sníž. přenesená",J1638,0)</f>
        <v>0</v>
      </c>
      <c r="BI1638" s="243">
        <f>IF(N1638="nulová",J1638,0)</f>
        <v>0</v>
      </c>
      <c r="BJ1638" s="19" t="s">
        <v>91</v>
      </c>
      <c r="BK1638" s="243">
        <f>ROUND(I1638*H1638,2)</f>
        <v>0</v>
      </c>
      <c r="BL1638" s="19" t="s">
        <v>304</v>
      </c>
      <c r="BM1638" s="242" t="s">
        <v>1675</v>
      </c>
    </row>
    <row r="1639" s="13" customFormat="1">
      <c r="A1639" s="13"/>
      <c r="B1639" s="249"/>
      <c r="C1639" s="250"/>
      <c r="D1639" s="251" t="s">
        <v>260</v>
      </c>
      <c r="E1639" s="252" t="s">
        <v>1</v>
      </c>
      <c r="F1639" s="253" t="s">
        <v>1676</v>
      </c>
      <c r="G1639" s="250"/>
      <c r="H1639" s="254">
        <v>1.7949999999999999</v>
      </c>
      <c r="I1639" s="255"/>
      <c r="J1639" s="250"/>
      <c r="K1639" s="250"/>
      <c r="L1639" s="256"/>
      <c r="M1639" s="257"/>
      <c r="N1639" s="258"/>
      <c r="O1639" s="258"/>
      <c r="P1639" s="258"/>
      <c r="Q1639" s="258"/>
      <c r="R1639" s="258"/>
      <c r="S1639" s="258"/>
      <c r="T1639" s="25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60" t="s">
        <v>260</v>
      </c>
      <c r="AU1639" s="260" t="s">
        <v>93</v>
      </c>
      <c r="AV1639" s="13" t="s">
        <v>93</v>
      </c>
      <c r="AW1639" s="13" t="s">
        <v>40</v>
      </c>
      <c r="AX1639" s="13" t="s">
        <v>84</v>
      </c>
      <c r="AY1639" s="260" t="s">
        <v>251</v>
      </c>
    </row>
    <row r="1640" s="14" customFormat="1">
      <c r="A1640" s="14"/>
      <c r="B1640" s="261"/>
      <c r="C1640" s="262"/>
      <c r="D1640" s="251" t="s">
        <v>260</v>
      </c>
      <c r="E1640" s="263" t="s">
        <v>1</v>
      </c>
      <c r="F1640" s="264" t="s">
        <v>262</v>
      </c>
      <c r="G1640" s="262"/>
      <c r="H1640" s="265">
        <v>1.7949999999999999</v>
      </c>
      <c r="I1640" s="266"/>
      <c r="J1640" s="262"/>
      <c r="K1640" s="262"/>
      <c r="L1640" s="267"/>
      <c r="M1640" s="268"/>
      <c r="N1640" s="269"/>
      <c r="O1640" s="269"/>
      <c r="P1640" s="269"/>
      <c r="Q1640" s="269"/>
      <c r="R1640" s="269"/>
      <c r="S1640" s="269"/>
      <c r="T1640" s="27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71" t="s">
        <v>260</v>
      </c>
      <c r="AU1640" s="271" t="s">
        <v>93</v>
      </c>
      <c r="AV1640" s="14" t="s">
        <v>257</v>
      </c>
      <c r="AW1640" s="14" t="s">
        <v>40</v>
      </c>
      <c r="AX1640" s="14" t="s">
        <v>91</v>
      </c>
      <c r="AY1640" s="271" t="s">
        <v>251</v>
      </c>
    </row>
    <row r="1641" s="2" customFormat="1" ht="24.15" customHeight="1">
      <c r="A1641" s="41"/>
      <c r="B1641" s="42"/>
      <c r="C1641" s="294" t="s">
        <v>1677</v>
      </c>
      <c r="D1641" s="294" t="s">
        <v>338</v>
      </c>
      <c r="E1641" s="295" t="s">
        <v>1678</v>
      </c>
      <c r="F1641" s="296" t="s">
        <v>1679</v>
      </c>
      <c r="G1641" s="297" t="s">
        <v>389</v>
      </c>
      <c r="H1641" s="298">
        <v>1.7949999999999999</v>
      </c>
      <c r="I1641" s="299"/>
      <c r="J1641" s="300">
        <f>ROUND(I1641*H1641,2)</f>
        <v>0</v>
      </c>
      <c r="K1641" s="301"/>
      <c r="L1641" s="302"/>
      <c r="M1641" s="303" t="s">
        <v>1</v>
      </c>
      <c r="N1641" s="304" t="s">
        <v>49</v>
      </c>
      <c r="O1641" s="94"/>
      <c r="P1641" s="240">
        <f>O1641*H1641</f>
        <v>0</v>
      </c>
      <c r="Q1641" s="240">
        <v>0.0030000000000000001</v>
      </c>
      <c r="R1641" s="240">
        <f>Q1641*H1641</f>
        <v>0.005385</v>
      </c>
      <c r="S1641" s="240">
        <v>0</v>
      </c>
      <c r="T1641" s="241">
        <f>S1641*H1641</f>
        <v>0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42" t="s">
        <v>364</v>
      </c>
      <c r="AT1641" s="242" t="s">
        <v>338</v>
      </c>
      <c r="AU1641" s="242" t="s">
        <v>93</v>
      </c>
      <c r="AY1641" s="19" t="s">
        <v>251</v>
      </c>
      <c r="BE1641" s="243">
        <f>IF(N1641="základní",J1641,0)</f>
        <v>0</v>
      </c>
      <c r="BF1641" s="243">
        <f>IF(N1641="snížená",J1641,0)</f>
        <v>0</v>
      </c>
      <c r="BG1641" s="243">
        <f>IF(N1641="zákl. přenesená",J1641,0)</f>
        <v>0</v>
      </c>
      <c r="BH1641" s="243">
        <f>IF(N1641="sníž. přenesená",J1641,0)</f>
        <v>0</v>
      </c>
      <c r="BI1641" s="243">
        <f>IF(N1641="nulová",J1641,0)</f>
        <v>0</v>
      </c>
      <c r="BJ1641" s="19" t="s">
        <v>91</v>
      </c>
      <c r="BK1641" s="243">
        <f>ROUND(I1641*H1641,2)</f>
        <v>0</v>
      </c>
      <c r="BL1641" s="19" t="s">
        <v>304</v>
      </c>
      <c r="BM1641" s="242" t="s">
        <v>1680</v>
      </c>
    </row>
    <row r="1642" s="13" customFormat="1">
      <c r="A1642" s="13"/>
      <c r="B1642" s="249"/>
      <c r="C1642" s="250"/>
      <c r="D1642" s="251" t="s">
        <v>260</v>
      </c>
      <c r="E1642" s="252" t="s">
        <v>1</v>
      </c>
      <c r="F1642" s="253" t="s">
        <v>1676</v>
      </c>
      <c r="G1642" s="250"/>
      <c r="H1642" s="254">
        <v>1.7949999999999999</v>
      </c>
      <c r="I1642" s="255"/>
      <c r="J1642" s="250"/>
      <c r="K1642" s="250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260</v>
      </c>
      <c r="AU1642" s="260" t="s">
        <v>93</v>
      </c>
      <c r="AV1642" s="13" t="s">
        <v>93</v>
      </c>
      <c r="AW1642" s="13" t="s">
        <v>40</v>
      </c>
      <c r="AX1642" s="13" t="s">
        <v>84</v>
      </c>
      <c r="AY1642" s="260" t="s">
        <v>251</v>
      </c>
    </row>
    <row r="1643" s="14" customFormat="1">
      <c r="A1643" s="14"/>
      <c r="B1643" s="261"/>
      <c r="C1643" s="262"/>
      <c r="D1643" s="251" t="s">
        <v>260</v>
      </c>
      <c r="E1643" s="263" t="s">
        <v>1</v>
      </c>
      <c r="F1643" s="264" t="s">
        <v>262</v>
      </c>
      <c r="G1643" s="262"/>
      <c r="H1643" s="265">
        <v>1.7949999999999999</v>
      </c>
      <c r="I1643" s="266"/>
      <c r="J1643" s="262"/>
      <c r="K1643" s="262"/>
      <c r="L1643" s="267"/>
      <c r="M1643" s="268"/>
      <c r="N1643" s="269"/>
      <c r="O1643" s="269"/>
      <c r="P1643" s="269"/>
      <c r="Q1643" s="269"/>
      <c r="R1643" s="269"/>
      <c r="S1643" s="269"/>
      <c r="T1643" s="270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71" t="s">
        <v>260</v>
      </c>
      <c r="AU1643" s="271" t="s">
        <v>93</v>
      </c>
      <c r="AV1643" s="14" t="s">
        <v>257</v>
      </c>
      <c r="AW1643" s="14" t="s">
        <v>40</v>
      </c>
      <c r="AX1643" s="14" t="s">
        <v>91</v>
      </c>
      <c r="AY1643" s="271" t="s">
        <v>251</v>
      </c>
    </row>
    <row r="1644" s="2" customFormat="1" ht="24.15" customHeight="1">
      <c r="A1644" s="41"/>
      <c r="B1644" s="42"/>
      <c r="C1644" s="230" t="s">
        <v>1090</v>
      </c>
      <c r="D1644" s="230" t="s">
        <v>253</v>
      </c>
      <c r="E1644" s="231" t="s">
        <v>1681</v>
      </c>
      <c r="F1644" s="232" t="s">
        <v>1682</v>
      </c>
      <c r="G1644" s="233" t="s">
        <v>389</v>
      </c>
      <c r="H1644" s="234">
        <v>4800.46</v>
      </c>
      <c r="I1644" s="235"/>
      <c r="J1644" s="236">
        <f>ROUND(I1644*H1644,2)</f>
        <v>0</v>
      </c>
      <c r="K1644" s="237"/>
      <c r="L1644" s="47"/>
      <c r="M1644" s="238" t="s">
        <v>1</v>
      </c>
      <c r="N1644" s="239" t="s">
        <v>49</v>
      </c>
      <c r="O1644" s="94"/>
      <c r="P1644" s="240">
        <f>O1644*H1644</f>
        <v>0</v>
      </c>
      <c r="Q1644" s="240">
        <v>0</v>
      </c>
      <c r="R1644" s="240">
        <f>Q1644*H1644</f>
        <v>0</v>
      </c>
      <c r="S1644" s="240">
        <v>0</v>
      </c>
      <c r="T1644" s="241">
        <f>S1644*H1644</f>
        <v>0</v>
      </c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R1644" s="242" t="s">
        <v>304</v>
      </c>
      <c r="AT1644" s="242" t="s">
        <v>253</v>
      </c>
      <c r="AU1644" s="242" t="s">
        <v>93</v>
      </c>
      <c r="AY1644" s="19" t="s">
        <v>251</v>
      </c>
      <c r="BE1644" s="243">
        <f>IF(N1644="základní",J1644,0)</f>
        <v>0</v>
      </c>
      <c r="BF1644" s="243">
        <f>IF(N1644="snížená",J1644,0)</f>
        <v>0</v>
      </c>
      <c r="BG1644" s="243">
        <f>IF(N1644="zákl. přenesená",J1644,0)</f>
        <v>0</v>
      </c>
      <c r="BH1644" s="243">
        <f>IF(N1644="sníž. přenesená",J1644,0)</f>
        <v>0</v>
      </c>
      <c r="BI1644" s="243">
        <f>IF(N1644="nulová",J1644,0)</f>
        <v>0</v>
      </c>
      <c r="BJ1644" s="19" t="s">
        <v>91</v>
      </c>
      <c r="BK1644" s="243">
        <f>ROUND(I1644*H1644,2)</f>
        <v>0</v>
      </c>
      <c r="BL1644" s="19" t="s">
        <v>304</v>
      </c>
      <c r="BM1644" s="242" t="s">
        <v>1683</v>
      </c>
    </row>
    <row r="1645" s="2" customFormat="1">
      <c r="A1645" s="41"/>
      <c r="B1645" s="42"/>
      <c r="C1645" s="43"/>
      <c r="D1645" s="244" t="s">
        <v>258</v>
      </c>
      <c r="E1645" s="43"/>
      <c r="F1645" s="245" t="s">
        <v>1684</v>
      </c>
      <c r="G1645" s="43"/>
      <c r="H1645" s="43"/>
      <c r="I1645" s="246"/>
      <c r="J1645" s="43"/>
      <c r="K1645" s="43"/>
      <c r="L1645" s="47"/>
      <c r="M1645" s="247"/>
      <c r="N1645" s="248"/>
      <c r="O1645" s="94"/>
      <c r="P1645" s="94"/>
      <c r="Q1645" s="94"/>
      <c r="R1645" s="94"/>
      <c r="S1645" s="94"/>
      <c r="T1645" s="95"/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T1645" s="19" t="s">
        <v>258</v>
      </c>
      <c r="AU1645" s="19" t="s">
        <v>93</v>
      </c>
    </row>
    <row r="1646" s="13" customFormat="1">
      <c r="A1646" s="13"/>
      <c r="B1646" s="249"/>
      <c r="C1646" s="250"/>
      <c r="D1646" s="251" t="s">
        <v>260</v>
      </c>
      <c r="E1646" s="252" t="s">
        <v>1</v>
      </c>
      <c r="F1646" s="253" t="s">
        <v>1006</v>
      </c>
      <c r="G1646" s="250"/>
      <c r="H1646" s="254">
        <v>97.569999999999993</v>
      </c>
      <c r="I1646" s="255"/>
      <c r="J1646" s="250"/>
      <c r="K1646" s="250"/>
      <c r="L1646" s="256"/>
      <c r="M1646" s="257"/>
      <c r="N1646" s="258"/>
      <c r="O1646" s="258"/>
      <c r="P1646" s="258"/>
      <c r="Q1646" s="258"/>
      <c r="R1646" s="258"/>
      <c r="S1646" s="258"/>
      <c r="T1646" s="25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0" t="s">
        <v>260</v>
      </c>
      <c r="AU1646" s="260" t="s">
        <v>93</v>
      </c>
      <c r="AV1646" s="13" t="s">
        <v>93</v>
      </c>
      <c r="AW1646" s="13" t="s">
        <v>40</v>
      </c>
      <c r="AX1646" s="13" t="s">
        <v>84</v>
      </c>
      <c r="AY1646" s="260" t="s">
        <v>251</v>
      </c>
    </row>
    <row r="1647" s="13" customFormat="1">
      <c r="A1647" s="13"/>
      <c r="B1647" s="249"/>
      <c r="C1647" s="250"/>
      <c r="D1647" s="251" t="s">
        <v>260</v>
      </c>
      <c r="E1647" s="252" t="s">
        <v>1</v>
      </c>
      <c r="F1647" s="253" t="s">
        <v>1007</v>
      </c>
      <c r="G1647" s="250"/>
      <c r="H1647" s="254">
        <v>354.79000000000002</v>
      </c>
      <c r="I1647" s="255"/>
      <c r="J1647" s="250"/>
      <c r="K1647" s="250"/>
      <c r="L1647" s="256"/>
      <c r="M1647" s="257"/>
      <c r="N1647" s="258"/>
      <c r="O1647" s="258"/>
      <c r="P1647" s="258"/>
      <c r="Q1647" s="258"/>
      <c r="R1647" s="258"/>
      <c r="S1647" s="258"/>
      <c r="T1647" s="25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60" t="s">
        <v>260</v>
      </c>
      <c r="AU1647" s="260" t="s">
        <v>93</v>
      </c>
      <c r="AV1647" s="13" t="s">
        <v>93</v>
      </c>
      <c r="AW1647" s="13" t="s">
        <v>40</v>
      </c>
      <c r="AX1647" s="13" t="s">
        <v>84</v>
      </c>
      <c r="AY1647" s="260" t="s">
        <v>251</v>
      </c>
    </row>
    <row r="1648" s="13" customFormat="1">
      <c r="A1648" s="13"/>
      <c r="B1648" s="249"/>
      <c r="C1648" s="250"/>
      <c r="D1648" s="251" t="s">
        <v>260</v>
      </c>
      <c r="E1648" s="252" t="s">
        <v>1</v>
      </c>
      <c r="F1648" s="253" t="s">
        <v>1008</v>
      </c>
      <c r="G1648" s="250"/>
      <c r="H1648" s="254">
        <v>25.18</v>
      </c>
      <c r="I1648" s="255"/>
      <c r="J1648" s="250"/>
      <c r="K1648" s="250"/>
      <c r="L1648" s="256"/>
      <c r="M1648" s="257"/>
      <c r="N1648" s="258"/>
      <c r="O1648" s="258"/>
      <c r="P1648" s="258"/>
      <c r="Q1648" s="258"/>
      <c r="R1648" s="258"/>
      <c r="S1648" s="258"/>
      <c r="T1648" s="25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60" t="s">
        <v>260</v>
      </c>
      <c r="AU1648" s="260" t="s">
        <v>93</v>
      </c>
      <c r="AV1648" s="13" t="s">
        <v>93</v>
      </c>
      <c r="AW1648" s="13" t="s">
        <v>40</v>
      </c>
      <c r="AX1648" s="13" t="s">
        <v>84</v>
      </c>
      <c r="AY1648" s="260" t="s">
        <v>251</v>
      </c>
    </row>
    <row r="1649" s="13" customFormat="1">
      <c r="A1649" s="13"/>
      <c r="B1649" s="249"/>
      <c r="C1649" s="250"/>
      <c r="D1649" s="251" t="s">
        <v>260</v>
      </c>
      <c r="E1649" s="252" t="s">
        <v>1</v>
      </c>
      <c r="F1649" s="253" t="s">
        <v>1009</v>
      </c>
      <c r="G1649" s="250"/>
      <c r="H1649" s="254">
        <v>39.759999999999998</v>
      </c>
      <c r="I1649" s="255"/>
      <c r="J1649" s="250"/>
      <c r="K1649" s="250"/>
      <c r="L1649" s="256"/>
      <c r="M1649" s="257"/>
      <c r="N1649" s="258"/>
      <c r="O1649" s="258"/>
      <c r="P1649" s="258"/>
      <c r="Q1649" s="258"/>
      <c r="R1649" s="258"/>
      <c r="S1649" s="258"/>
      <c r="T1649" s="25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0" t="s">
        <v>260</v>
      </c>
      <c r="AU1649" s="260" t="s">
        <v>93</v>
      </c>
      <c r="AV1649" s="13" t="s">
        <v>93</v>
      </c>
      <c r="AW1649" s="13" t="s">
        <v>40</v>
      </c>
      <c r="AX1649" s="13" t="s">
        <v>84</v>
      </c>
      <c r="AY1649" s="260" t="s">
        <v>251</v>
      </c>
    </row>
    <row r="1650" s="13" customFormat="1">
      <c r="A1650" s="13"/>
      <c r="B1650" s="249"/>
      <c r="C1650" s="250"/>
      <c r="D1650" s="251" t="s">
        <v>260</v>
      </c>
      <c r="E1650" s="252" t="s">
        <v>1</v>
      </c>
      <c r="F1650" s="253" t="s">
        <v>999</v>
      </c>
      <c r="G1650" s="250"/>
      <c r="H1650" s="254">
        <v>3343.5100000000002</v>
      </c>
      <c r="I1650" s="255"/>
      <c r="J1650" s="250"/>
      <c r="K1650" s="250"/>
      <c r="L1650" s="256"/>
      <c r="M1650" s="257"/>
      <c r="N1650" s="258"/>
      <c r="O1650" s="258"/>
      <c r="P1650" s="258"/>
      <c r="Q1650" s="258"/>
      <c r="R1650" s="258"/>
      <c r="S1650" s="258"/>
      <c r="T1650" s="259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60" t="s">
        <v>260</v>
      </c>
      <c r="AU1650" s="260" t="s">
        <v>93</v>
      </c>
      <c r="AV1650" s="13" t="s">
        <v>93</v>
      </c>
      <c r="AW1650" s="13" t="s">
        <v>40</v>
      </c>
      <c r="AX1650" s="13" t="s">
        <v>84</v>
      </c>
      <c r="AY1650" s="260" t="s">
        <v>251</v>
      </c>
    </row>
    <row r="1651" s="13" customFormat="1">
      <c r="A1651" s="13"/>
      <c r="B1651" s="249"/>
      <c r="C1651" s="250"/>
      <c r="D1651" s="251" t="s">
        <v>260</v>
      </c>
      <c r="E1651" s="252" t="s">
        <v>1</v>
      </c>
      <c r="F1651" s="253" t="s">
        <v>1000</v>
      </c>
      <c r="G1651" s="250"/>
      <c r="H1651" s="254">
        <v>342.29000000000002</v>
      </c>
      <c r="I1651" s="255"/>
      <c r="J1651" s="250"/>
      <c r="K1651" s="250"/>
      <c r="L1651" s="256"/>
      <c r="M1651" s="257"/>
      <c r="N1651" s="258"/>
      <c r="O1651" s="258"/>
      <c r="P1651" s="258"/>
      <c r="Q1651" s="258"/>
      <c r="R1651" s="258"/>
      <c r="S1651" s="258"/>
      <c r="T1651" s="25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0" t="s">
        <v>260</v>
      </c>
      <c r="AU1651" s="260" t="s">
        <v>93</v>
      </c>
      <c r="AV1651" s="13" t="s">
        <v>93</v>
      </c>
      <c r="AW1651" s="13" t="s">
        <v>40</v>
      </c>
      <c r="AX1651" s="13" t="s">
        <v>84</v>
      </c>
      <c r="AY1651" s="260" t="s">
        <v>251</v>
      </c>
    </row>
    <row r="1652" s="13" customFormat="1">
      <c r="A1652" s="13"/>
      <c r="B1652" s="249"/>
      <c r="C1652" s="250"/>
      <c r="D1652" s="251" t="s">
        <v>260</v>
      </c>
      <c r="E1652" s="252" t="s">
        <v>1</v>
      </c>
      <c r="F1652" s="253" t="s">
        <v>1011</v>
      </c>
      <c r="G1652" s="250"/>
      <c r="H1652" s="254">
        <v>89.780000000000001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260</v>
      </c>
      <c r="AU1652" s="260" t="s">
        <v>93</v>
      </c>
      <c r="AV1652" s="13" t="s">
        <v>93</v>
      </c>
      <c r="AW1652" s="13" t="s">
        <v>40</v>
      </c>
      <c r="AX1652" s="13" t="s">
        <v>84</v>
      </c>
      <c r="AY1652" s="260" t="s">
        <v>251</v>
      </c>
    </row>
    <row r="1653" s="13" customFormat="1">
      <c r="A1653" s="13"/>
      <c r="B1653" s="249"/>
      <c r="C1653" s="250"/>
      <c r="D1653" s="251" t="s">
        <v>260</v>
      </c>
      <c r="E1653" s="252" t="s">
        <v>1</v>
      </c>
      <c r="F1653" s="253" t="s">
        <v>1012</v>
      </c>
      <c r="G1653" s="250"/>
      <c r="H1653" s="254">
        <v>13.710000000000001</v>
      </c>
      <c r="I1653" s="255"/>
      <c r="J1653" s="250"/>
      <c r="K1653" s="250"/>
      <c r="L1653" s="256"/>
      <c r="M1653" s="257"/>
      <c r="N1653" s="258"/>
      <c r="O1653" s="258"/>
      <c r="P1653" s="258"/>
      <c r="Q1653" s="258"/>
      <c r="R1653" s="258"/>
      <c r="S1653" s="258"/>
      <c r="T1653" s="25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60" t="s">
        <v>260</v>
      </c>
      <c r="AU1653" s="260" t="s">
        <v>93</v>
      </c>
      <c r="AV1653" s="13" t="s">
        <v>93</v>
      </c>
      <c r="AW1653" s="13" t="s">
        <v>40</v>
      </c>
      <c r="AX1653" s="13" t="s">
        <v>84</v>
      </c>
      <c r="AY1653" s="260" t="s">
        <v>251</v>
      </c>
    </row>
    <row r="1654" s="13" customFormat="1">
      <c r="A1654" s="13"/>
      <c r="B1654" s="249"/>
      <c r="C1654" s="250"/>
      <c r="D1654" s="251" t="s">
        <v>260</v>
      </c>
      <c r="E1654" s="252" t="s">
        <v>1</v>
      </c>
      <c r="F1654" s="253" t="s">
        <v>1013</v>
      </c>
      <c r="G1654" s="250"/>
      <c r="H1654" s="254">
        <v>446.06999999999999</v>
      </c>
      <c r="I1654" s="255"/>
      <c r="J1654" s="250"/>
      <c r="K1654" s="250"/>
      <c r="L1654" s="256"/>
      <c r="M1654" s="257"/>
      <c r="N1654" s="258"/>
      <c r="O1654" s="258"/>
      <c r="P1654" s="258"/>
      <c r="Q1654" s="258"/>
      <c r="R1654" s="258"/>
      <c r="S1654" s="258"/>
      <c r="T1654" s="259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60" t="s">
        <v>260</v>
      </c>
      <c r="AU1654" s="260" t="s">
        <v>93</v>
      </c>
      <c r="AV1654" s="13" t="s">
        <v>93</v>
      </c>
      <c r="AW1654" s="13" t="s">
        <v>40</v>
      </c>
      <c r="AX1654" s="13" t="s">
        <v>84</v>
      </c>
      <c r="AY1654" s="260" t="s">
        <v>251</v>
      </c>
    </row>
    <row r="1655" s="13" customFormat="1">
      <c r="A1655" s="13"/>
      <c r="B1655" s="249"/>
      <c r="C1655" s="250"/>
      <c r="D1655" s="251" t="s">
        <v>260</v>
      </c>
      <c r="E1655" s="252" t="s">
        <v>1</v>
      </c>
      <c r="F1655" s="253" t="s">
        <v>1622</v>
      </c>
      <c r="G1655" s="250"/>
      <c r="H1655" s="254">
        <v>4</v>
      </c>
      <c r="I1655" s="255"/>
      <c r="J1655" s="250"/>
      <c r="K1655" s="250"/>
      <c r="L1655" s="256"/>
      <c r="M1655" s="257"/>
      <c r="N1655" s="258"/>
      <c r="O1655" s="258"/>
      <c r="P1655" s="258"/>
      <c r="Q1655" s="258"/>
      <c r="R1655" s="258"/>
      <c r="S1655" s="258"/>
      <c r="T1655" s="25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0" t="s">
        <v>260</v>
      </c>
      <c r="AU1655" s="260" t="s">
        <v>93</v>
      </c>
      <c r="AV1655" s="13" t="s">
        <v>93</v>
      </c>
      <c r="AW1655" s="13" t="s">
        <v>40</v>
      </c>
      <c r="AX1655" s="13" t="s">
        <v>84</v>
      </c>
      <c r="AY1655" s="260" t="s">
        <v>251</v>
      </c>
    </row>
    <row r="1656" s="13" customFormat="1">
      <c r="A1656" s="13"/>
      <c r="B1656" s="249"/>
      <c r="C1656" s="250"/>
      <c r="D1656" s="251" t="s">
        <v>260</v>
      </c>
      <c r="E1656" s="252" t="s">
        <v>1</v>
      </c>
      <c r="F1656" s="253" t="s">
        <v>1079</v>
      </c>
      <c r="G1656" s="250"/>
      <c r="H1656" s="254">
        <v>43.799999999999997</v>
      </c>
      <c r="I1656" s="255"/>
      <c r="J1656" s="250"/>
      <c r="K1656" s="250"/>
      <c r="L1656" s="256"/>
      <c r="M1656" s="257"/>
      <c r="N1656" s="258"/>
      <c r="O1656" s="258"/>
      <c r="P1656" s="258"/>
      <c r="Q1656" s="258"/>
      <c r="R1656" s="258"/>
      <c r="S1656" s="258"/>
      <c r="T1656" s="25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0" t="s">
        <v>260</v>
      </c>
      <c r="AU1656" s="260" t="s">
        <v>93</v>
      </c>
      <c r="AV1656" s="13" t="s">
        <v>93</v>
      </c>
      <c r="AW1656" s="13" t="s">
        <v>40</v>
      </c>
      <c r="AX1656" s="13" t="s">
        <v>84</v>
      </c>
      <c r="AY1656" s="260" t="s">
        <v>251</v>
      </c>
    </row>
    <row r="1657" s="14" customFormat="1">
      <c r="A1657" s="14"/>
      <c r="B1657" s="261"/>
      <c r="C1657" s="262"/>
      <c r="D1657" s="251" t="s">
        <v>260</v>
      </c>
      <c r="E1657" s="263" t="s">
        <v>1</v>
      </c>
      <c r="F1657" s="264" t="s">
        <v>262</v>
      </c>
      <c r="G1657" s="262"/>
      <c r="H1657" s="265">
        <v>4800.46</v>
      </c>
      <c r="I1657" s="266"/>
      <c r="J1657" s="262"/>
      <c r="K1657" s="262"/>
      <c r="L1657" s="267"/>
      <c r="M1657" s="268"/>
      <c r="N1657" s="269"/>
      <c r="O1657" s="269"/>
      <c r="P1657" s="269"/>
      <c r="Q1657" s="269"/>
      <c r="R1657" s="269"/>
      <c r="S1657" s="269"/>
      <c r="T1657" s="270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1" t="s">
        <v>260</v>
      </c>
      <c r="AU1657" s="271" t="s">
        <v>93</v>
      </c>
      <c r="AV1657" s="14" t="s">
        <v>257</v>
      </c>
      <c r="AW1657" s="14" t="s">
        <v>40</v>
      </c>
      <c r="AX1657" s="14" t="s">
        <v>91</v>
      </c>
      <c r="AY1657" s="271" t="s">
        <v>251</v>
      </c>
    </row>
    <row r="1658" s="2" customFormat="1" ht="16.5" customHeight="1">
      <c r="A1658" s="41"/>
      <c r="B1658" s="42"/>
      <c r="C1658" s="294" t="s">
        <v>1685</v>
      </c>
      <c r="D1658" s="294" t="s">
        <v>338</v>
      </c>
      <c r="E1658" s="295" t="s">
        <v>1686</v>
      </c>
      <c r="F1658" s="296" t="s">
        <v>1687</v>
      </c>
      <c r="G1658" s="297" t="s">
        <v>389</v>
      </c>
      <c r="H1658" s="298">
        <v>5594.9359999999997</v>
      </c>
      <c r="I1658" s="299"/>
      <c r="J1658" s="300">
        <f>ROUND(I1658*H1658,2)</f>
        <v>0</v>
      </c>
      <c r="K1658" s="301"/>
      <c r="L1658" s="302"/>
      <c r="M1658" s="303" t="s">
        <v>1</v>
      </c>
      <c r="N1658" s="304" t="s">
        <v>49</v>
      </c>
      <c r="O1658" s="94"/>
      <c r="P1658" s="240">
        <f>O1658*H1658</f>
        <v>0</v>
      </c>
      <c r="Q1658" s="240">
        <v>0.00040000000000000002</v>
      </c>
      <c r="R1658" s="240">
        <f>Q1658*H1658</f>
        <v>2.2379744000000001</v>
      </c>
      <c r="S1658" s="240">
        <v>0</v>
      </c>
      <c r="T1658" s="241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42" t="s">
        <v>364</v>
      </c>
      <c r="AT1658" s="242" t="s">
        <v>338</v>
      </c>
      <c r="AU1658" s="242" t="s">
        <v>93</v>
      </c>
      <c r="AY1658" s="19" t="s">
        <v>251</v>
      </c>
      <c r="BE1658" s="243">
        <f>IF(N1658="základní",J1658,0)</f>
        <v>0</v>
      </c>
      <c r="BF1658" s="243">
        <f>IF(N1658="snížená",J1658,0)</f>
        <v>0</v>
      </c>
      <c r="BG1658" s="243">
        <f>IF(N1658="zákl. přenesená",J1658,0)</f>
        <v>0</v>
      </c>
      <c r="BH1658" s="243">
        <f>IF(N1658="sníž. přenesená",J1658,0)</f>
        <v>0</v>
      </c>
      <c r="BI1658" s="243">
        <f>IF(N1658="nulová",J1658,0)</f>
        <v>0</v>
      </c>
      <c r="BJ1658" s="19" t="s">
        <v>91</v>
      </c>
      <c r="BK1658" s="243">
        <f>ROUND(I1658*H1658,2)</f>
        <v>0</v>
      </c>
      <c r="BL1658" s="19" t="s">
        <v>304</v>
      </c>
      <c r="BM1658" s="242" t="s">
        <v>1688</v>
      </c>
    </row>
    <row r="1659" s="13" customFormat="1">
      <c r="A1659" s="13"/>
      <c r="B1659" s="249"/>
      <c r="C1659" s="250"/>
      <c r="D1659" s="251" t="s">
        <v>260</v>
      </c>
      <c r="E1659" s="252" t="s">
        <v>1</v>
      </c>
      <c r="F1659" s="253" t="s">
        <v>1689</v>
      </c>
      <c r="G1659" s="250"/>
      <c r="H1659" s="254">
        <v>5594.9359999999997</v>
      </c>
      <c r="I1659" s="255"/>
      <c r="J1659" s="250"/>
      <c r="K1659" s="250"/>
      <c r="L1659" s="256"/>
      <c r="M1659" s="257"/>
      <c r="N1659" s="258"/>
      <c r="O1659" s="258"/>
      <c r="P1659" s="258"/>
      <c r="Q1659" s="258"/>
      <c r="R1659" s="258"/>
      <c r="S1659" s="258"/>
      <c r="T1659" s="25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60" t="s">
        <v>260</v>
      </c>
      <c r="AU1659" s="260" t="s">
        <v>93</v>
      </c>
      <c r="AV1659" s="13" t="s">
        <v>93</v>
      </c>
      <c r="AW1659" s="13" t="s">
        <v>40</v>
      </c>
      <c r="AX1659" s="13" t="s">
        <v>84</v>
      </c>
      <c r="AY1659" s="260" t="s">
        <v>251</v>
      </c>
    </row>
    <row r="1660" s="14" customFormat="1">
      <c r="A1660" s="14"/>
      <c r="B1660" s="261"/>
      <c r="C1660" s="262"/>
      <c r="D1660" s="251" t="s">
        <v>260</v>
      </c>
      <c r="E1660" s="263" t="s">
        <v>1</v>
      </c>
      <c r="F1660" s="264" t="s">
        <v>262</v>
      </c>
      <c r="G1660" s="262"/>
      <c r="H1660" s="265">
        <v>5594.9359999999997</v>
      </c>
      <c r="I1660" s="266"/>
      <c r="J1660" s="262"/>
      <c r="K1660" s="262"/>
      <c r="L1660" s="267"/>
      <c r="M1660" s="268"/>
      <c r="N1660" s="269"/>
      <c r="O1660" s="269"/>
      <c r="P1660" s="269"/>
      <c r="Q1660" s="269"/>
      <c r="R1660" s="269"/>
      <c r="S1660" s="269"/>
      <c r="T1660" s="27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1" t="s">
        <v>260</v>
      </c>
      <c r="AU1660" s="271" t="s">
        <v>93</v>
      </c>
      <c r="AV1660" s="14" t="s">
        <v>257</v>
      </c>
      <c r="AW1660" s="14" t="s">
        <v>40</v>
      </c>
      <c r="AX1660" s="14" t="s">
        <v>91</v>
      </c>
      <c r="AY1660" s="271" t="s">
        <v>251</v>
      </c>
    </row>
    <row r="1661" s="2" customFormat="1" ht="24.15" customHeight="1">
      <c r="A1661" s="41"/>
      <c r="B1661" s="42"/>
      <c r="C1661" s="230" t="s">
        <v>1099</v>
      </c>
      <c r="D1661" s="230" t="s">
        <v>253</v>
      </c>
      <c r="E1661" s="231" t="s">
        <v>1690</v>
      </c>
      <c r="F1661" s="232" t="s">
        <v>1691</v>
      </c>
      <c r="G1661" s="233" t="s">
        <v>1410</v>
      </c>
      <c r="H1661" s="305"/>
      <c r="I1661" s="235"/>
      <c r="J1661" s="236">
        <f>ROUND(I1661*H1661,2)</f>
        <v>0</v>
      </c>
      <c r="K1661" s="237"/>
      <c r="L1661" s="47"/>
      <c r="M1661" s="238" t="s">
        <v>1</v>
      </c>
      <c r="N1661" s="239" t="s">
        <v>49</v>
      </c>
      <c r="O1661" s="94"/>
      <c r="P1661" s="240">
        <f>O1661*H1661</f>
        <v>0</v>
      </c>
      <c r="Q1661" s="240">
        <v>0</v>
      </c>
      <c r="R1661" s="240">
        <f>Q1661*H1661</f>
        <v>0</v>
      </c>
      <c r="S1661" s="240">
        <v>0</v>
      </c>
      <c r="T1661" s="241">
        <f>S1661*H1661</f>
        <v>0</v>
      </c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R1661" s="242" t="s">
        <v>304</v>
      </c>
      <c r="AT1661" s="242" t="s">
        <v>253</v>
      </c>
      <c r="AU1661" s="242" t="s">
        <v>93</v>
      </c>
      <c r="AY1661" s="19" t="s">
        <v>251</v>
      </c>
      <c r="BE1661" s="243">
        <f>IF(N1661="základní",J1661,0)</f>
        <v>0</v>
      </c>
      <c r="BF1661" s="243">
        <f>IF(N1661="snížená",J1661,0)</f>
        <v>0</v>
      </c>
      <c r="BG1661" s="243">
        <f>IF(N1661="zákl. přenesená",J1661,0)</f>
        <v>0</v>
      </c>
      <c r="BH1661" s="243">
        <f>IF(N1661="sníž. přenesená",J1661,0)</f>
        <v>0</v>
      </c>
      <c r="BI1661" s="243">
        <f>IF(N1661="nulová",J1661,0)</f>
        <v>0</v>
      </c>
      <c r="BJ1661" s="19" t="s">
        <v>91</v>
      </c>
      <c r="BK1661" s="243">
        <f>ROUND(I1661*H1661,2)</f>
        <v>0</v>
      </c>
      <c r="BL1661" s="19" t="s">
        <v>304</v>
      </c>
      <c r="BM1661" s="242" t="s">
        <v>1692</v>
      </c>
    </row>
    <row r="1662" s="2" customFormat="1">
      <c r="A1662" s="41"/>
      <c r="B1662" s="42"/>
      <c r="C1662" s="43"/>
      <c r="D1662" s="244" t="s">
        <v>258</v>
      </c>
      <c r="E1662" s="43"/>
      <c r="F1662" s="245" t="s">
        <v>1693</v>
      </c>
      <c r="G1662" s="43"/>
      <c r="H1662" s="43"/>
      <c r="I1662" s="246"/>
      <c r="J1662" s="43"/>
      <c r="K1662" s="43"/>
      <c r="L1662" s="47"/>
      <c r="M1662" s="247"/>
      <c r="N1662" s="248"/>
      <c r="O1662" s="94"/>
      <c r="P1662" s="94"/>
      <c r="Q1662" s="94"/>
      <c r="R1662" s="94"/>
      <c r="S1662" s="94"/>
      <c r="T1662" s="95"/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T1662" s="19" t="s">
        <v>258</v>
      </c>
      <c r="AU1662" s="19" t="s">
        <v>93</v>
      </c>
    </row>
    <row r="1663" s="12" customFormat="1" ht="22.8" customHeight="1">
      <c r="A1663" s="12"/>
      <c r="B1663" s="214"/>
      <c r="C1663" s="215"/>
      <c r="D1663" s="216" t="s">
        <v>83</v>
      </c>
      <c r="E1663" s="228" t="s">
        <v>1694</v>
      </c>
      <c r="F1663" s="228" t="s">
        <v>1695</v>
      </c>
      <c r="G1663" s="215"/>
      <c r="H1663" s="215"/>
      <c r="I1663" s="218"/>
      <c r="J1663" s="229">
        <f>BK1663</f>
        <v>0</v>
      </c>
      <c r="K1663" s="215"/>
      <c r="L1663" s="220"/>
      <c r="M1663" s="221"/>
      <c r="N1663" s="222"/>
      <c r="O1663" s="222"/>
      <c r="P1663" s="223">
        <f>SUM(P1664:P1690)</f>
        <v>0</v>
      </c>
      <c r="Q1663" s="222"/>
      <c r="R1663" s="223">
        <f>SUM(R1664:R1690)</f>
        <v>0.46751000000000004</v>
      </c>
      <c r="S1663" s="222"/>
      <c r="T1663" s="224">
        <f>SUM(T1664:T1690)</f>
        <v>0</v>
      </c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R1663" s="225" t="s">
        <v>93</v>
      </c>
      <c r="AT1663" s="226" t="s">
        <v>83</v>
      </c>
      <c r="AU1663" s="226" t="s">
        <v>91</v>
      </c>
      <c r="AY1663" s="225" t="s">
        <v>251</v>
      </c>
      <c r="BK1663" s="227">
        <f>SUM(BK1664:BK1690)</f>
        <v>0</v>
      </c>
    </row>
    <row r="1664" s="2" customFormat="1" ht="24.15" customHeight="1">
      <c r="A1664" s="41"/>
      <c r="B1664" s="42"/>
      <c r="C1664" s="230" t="s">
        <v>1696</v>
      </c>
      <c r="D1664" s="230" t="s">
        <v>253</v>
      </c>
      <c r="E1664" s="231" t="s">
        <v>1697</v>
      </c>
      <c r="F1664" s="232" t="s">
        <v>1698</v>
      </c>
      <c r="G1664" s="233" t="s">
        <v>571</v>
      </c>
      <c r="H1664" s="234">
        <v>15</v>
      </c>
      <c r="I1664" s="235"/>
      <c r="J1664" s="236">
        <f>ROUND(I1664*H1664,2)</f>
        <v>0</v>
      </c>
      <c r="K1664" s="237"/>
      <c r="L1664" s="47"/>
      <c r="M1664" s="238" t="s">
        <v>1</v>
      </c>
      <c r="N1664" s="239" t="s">
        <v>49</v>
      </c>
      <c r="O1664" s="94"/>
      <c r="P1664" s="240">
        <f>O1664*H1664</f>
        <v>0</v>
      </c>
      <c r="Q1664" s="240">
        <v>0.00016000000000000001</v>
      </c>
      <c r="R1664" s="240">
        <f>Q1664*H1664</f>
        <v>0.0024000000000000002</v>
      </c>
      <c r="S1664" s="240">
        <v>0</v>
      </c>
      <c r="T1664" s="241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42" t="s">
        <v>304</v>
      </c>
      <c r="AT1664" s="242" t="s">
        <v>253</v>
      </c>
      <c r="AU1664" s="242" t="s">
        <v>93</v>
      </c>
      <c r="AY1664" s="19" t="s">
        <v>251</v>
      </c>
      <c r="BE1664" s="243">
        <f>IF(N1664="základní",J1664,0)</f>
        <v>0</v>
      </c>
      <c r="BF1664" s="243">
        <f>IF(N1664="snížená",J1664,0)</f>
        <v>0</v>
      </c>
      <c r="BG1664" s="243">
        <f>IF(N1664="zákl. přenesená",J1664,0)</f>
        <v>0</v>
      </c>
      <c r="BH1664" s="243">
        <f>IF(N1664="sníž. přenesená",J1664,0)</f>
        <v>0</v>
      </c>
      <c r="BI1664" s="243">
        <f>IF(N1664="nulová",J1664,0)</f>
        <v>0</v>
      </c>
      <c r="BJ1664" s="19" t="s">
        <v>91</v>
      </c>
      <c r="BK1664" s="243">
        <f>ROUND(I1664*H1664,2)</f>
        <v>0</v>
      </c>
      <c r="BL1664" s="19" t="s">
        <v>304</v>
      </c>
      <c r="BM1664" s="242" t="s">
        <v>1699</v>
      </c>
    </row>
    <row r="1665" s="15" customFormat="1">
      <c r="A1665" s="15"/>
      <c r="B1665" s="272"/>
      <c r="C1665" s="273"/>
      <c r="D1665" s="251" t="s">
        <v>260</v>
      </c>
      <c r="E1665" s="274" t="s">
        <v>1</v>
      </c>
      <c r="F1665" s="275" t="s">
        <v>1700</v>
      </c>
      <c r="G1665" s="273"/>
      <c r="H1665" s="274" t="s">
        <v>1</v>
      </c>
      <c r="I1665" s="276"/>
      <c r="J1665" s="273"/>
      <c r="K1665" s="273"/>
      <c r="L1665" s="277"/>
      <c r="M1665" s="278"/>
      <c r="N1665" s="279"/>
      <c r="O1665" s="279"/>
      <c r="P1665" s="279"/>
      <c r="Q1665" s="279"/>
      <c r="R1665" s="279"/>
      <c r="S1665" s="279"/>
      <c r="T1665" s="280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81" t="s">
        <v>260</v>
      </c>
      <c r="AU1665" s="281" t="s">
        <v>93</v>
      </c>
      <c r="AV1665" s="15" t="s">
        <v>91</v>
      </c>
      <c r="AW1665" s="15" t="s">
        <v>40</v>
      </c>
      <c r="AX1665" s="15" t="s">
        <v>84</v>
      </c>
      <c r="AY1665" s="281" t="s">
        <v>251</v>
      </c>
    </row>
    <row r="1666" s="13" customFormat="1">
      <c r="A1666" s="13"/>
      <c r="B1666" s="249"/>
      <c r="C1666" s="250"/>
      <c r="D1666" s="251" t="s">
        <v>260</v>
      </c>
      <c r="E1666" s="252" t="s">
        <v>1</v>
      </c>
      <c r="F1666" s="253" t="s">
        <v>1701</v>
      </c>
      <c r="G1666" s="250"/>
      <c r="H1666" s="254">
        <v>15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260</v>
      </c>
      <c r="AU1666" s="260" t="s">
        <v>93</v>
      </c>
      <c r="AV1666" s="13" t="s">
        <v>93</v>
      </c>
      <c r="AW1666" s="13" t="s">
        <v>40</v>
      </c>
      <c r="AX1666" s="13" t="s">
        <v>91</v>
      </c>
      <c r="AY1666" s="260" t="s">
        <v>251</v>
      </c>
    </row>
    <row r="1667" s="2" customFormat="1" ht="24.15" customHeight="1">
      <c r="A1667" s="41"/>
      <c r="B1667" s="42"/>
      <c r="C1667" s="294" t="s">
        <v>1702</v>
      </c>
      <c r="D1667" s="294" t="s">
        <v>338</v>
      </c>
      <c r="E1667" s="295" t="s">
        <v>1703</v>
      </c>
      <c r="F1667" s="296" t="s">
        <v>1704</v>
      </c>
      <c r="G1667" s="297" t="s">
        <v>571</v>
      </c>
      <c r="H1667" s="298">
        <v>15</v>
      </c>
      <c r="I1667" s="299"/>
      <c r="J1667" s="300">
        <f>ROUND(I1667*H1667,2)</f>
        <v>0</v>
      </c>
      <c r="K1667" s="301"/>
      <c r="L1667" s="302"/>
      <c r="M1667" s="303" t="s">
        <v>1</v>
      </c>
      <c r="N1667" s="304" t="s">
        <v>49</v>
      </c>
      <c r="O1667" s="94"/>
      <c r="P1667" s="240">
        <f>O1667*H1667</f>
        <v>0</v>
      </c>
      <c r="Q1667" s="240">
        <v>0.0058500000000000002</v>
      </c>
      <c r="R1667" s="240">
        <f>Q1667*H1667</f>
        <v>0.087750000000000009</v>
      </c>
      <c r="S1667" s="240">
        <v>0</v>
      </c>
      <c r="T1667" s="241">
        <f>S1667*H1667</f>
        <v>0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42" t="s">
        <v>364</v>
      </c>
      <c r="AT1667" s="242" t="s">
        <v>338</v>
      </c>
      <c r="AU1667" s="242" t="s">
        <v>93</v>
      </c>
      <c r="AY1667" s="19" t="s">
        <v>251</v>
      </c>
      <c r="BE1667" s="243">
        <f>IF(N1667="základní",J1667,0)</f>
        <v>0</v>
      </c>
      <c r="BF1667" s="243">
        <f>IF(N1667="snížená",J1667,0)</f>
        <v>0</v>
      </c>
      <c r="BG1667" s="243">
        <f>IF(N1667="zákl. přenesená",J1667,0)</f>
        <v>0</v>
      </c>
      <c r="BH1667" s="243">
        <f>IF(N1667="sníž. přenesená",J1667,0)</f>
        <v>0</v>
      </c>
      <c r="BI1667" s="243">
        <f>IF(N1667="nulová",J1667,0)</f>
        <v>0</v>
      </c>
      <c r="BJ1667" s="19" t="s">
        <v>91</v>
      </c>
      <c r="BK1667" s="243">
        <f>ROUND(I1667*H1667,2)</f>
        <v>0</v>
      </c>
      <c r="BL1667" s="19" t="s">
        <v>304</v>
      </c>
      <c r="BM1667" s="242" t="s">
        <v>1705</v>
      </c>
    </row>
    <row r="1668" s="15" customFormat="1">
      <c r="A1668" s="15"/>
      <c r="B1668" s="272"/>
      <c r="C1668" s="273"/>
      <c r="D1668" s="251" t="s">
        <v>260</v>
      </c>
      <c r="E1668" s="274" t="s">
        <v>1</v>
      </c>
      <c r="F1668" s="275" t="s">
        <v>1700</v>
      </c>
      <c r="G1668" s="273"/>
      <c r="H1668" s="274" t="s">
        <v>1</v>
      </c>
      <c r="I1668" s="276"/>
      <c r="J1668" s="273"/>
      <c r="K1668" s="273"/>
      <c r="L1668" s="277"/>
      <c r="M1668" s="278"/>
      <c r="N1668" s="279"/>
      <c r="O1668" s="279"/>
      <c r="P1668" s="279"/>
      <c r="Q1668" s="279"/>
      <c r="R1668" s="279"/>
      <c r="S1668" s="279"/>
      <c r="T1668" s="280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T1668" s="281" t="s">
        <v>260</v>
      </c>
      <c r="AU1668" s="281" t="s">
        <v>93</v>
      </c>
      <c r="AV1668" s="15" t="s">
        <v>91</v>
      </c>
      <c r="AW1668" s="15" t="s">
        <v>40</v>
      </c>
      <c r="AX1668" s="15" t="s">
        <v>84</v>
      </c>
      <c r="AY1668" s="281" t="s">
        <v>251</v>
      </c>
    </row>
    <row r="1669" s="13" customFormat="1">
      <c r="A1669" s="13"/>
      <c r="B1669" s="249"/>
      <c r="C1669" s="250"/>
      <c r="D1669" s="251" t="s">
        <v>260</v>
      </c>
      <c r="E1669" s="252" t="s">
        <v>1</v>
      </c>
      <c r="F1669" s="253" t="s">
        <v>1706</v>
      </c>
      <c r="G1669" s="250"/>
      <c r="H1669" s="254">
        <v>15</v>
      </c>
      <c r="I1669" s="255"/>
      <c r="J1669" s="250"/>
      <c r="K1669" s="250"/>
      <c r="L1669" s="256"/>
      <c r="M1669" s="257"/>
      <c r="N1669" s="258"/>
      <c r="O1669" s="258"/>
      <c r="P1669" s="258"/>
      <c r="Q1669" s="258"/>
      <c r="R1669" s="258"/>
      <c r="S1669" s="258"/>
      <c r="T1669" s="25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0" t="s">
        <v>260</v>
      </c>
      <c r="AU1669" s="260" t="s">
        <v>93</v>
      </c>
      <c r="AV1669" s="13" t="s">
        <v>93</v>
      </c>
      <c r="AW1669" s="13" t="s">
        <v>40</v>
      </c>
      <c r="AX1669" s="13" t="s">
        <v>91</v>
      </c>
      <c r="AY1669" s="260" t="s">
        <v>251</v>
      </c>
    </row>
    <row r="1670" s="2" customFormat="1" ht="24.15" customHeight="1">
      <c r="A1670" s="41"/>
      <c r="B1670" s="42"/>
      <c r="C1670" s="230" t="s">
        <v>1707</v>
      </c>
      <c r="D1670" s="230" t="s">
        <v>253</v>
      </c>
      <c r="E1670" s="231" t="s">
        <v>1708</v>
      </c>
      <c r="F1670" s="232" t="s">
        <v>1709</v>
      </c>
      <c r="G1670" s="233" t="s">
        <v>571</v>
      </c>
      <c r="H1670" s="234">
        <v>11</v>
      </c>
      <c r="I1670" s="235"/>
      <c r="J1670" s="236">
        <f>ROUND(I1670*H1670,2)</f>
        <v>0</v>
      </c>
      <c r="K1670" s="237"/>
      <c r="L1670" s="47"/>
      <c r="M1670" s="238" t="s">
        <v>1</v>
      </c>
      <c r="N1670" s="239" t="s">
        <v>49</v>
      </c>
      <c r="O1670" s="94"/>
      <c r="P1670" s="240">
        <f>O1670*H1670</f>
        <v>0</v>
      </c>
      <c r="Q1670" s="240">
        <v>0.00024000000000000001</v>
      </c>
      <c r="R1670" s="240">
        <f>Q1670*H1670</f>
        <v>0.00264</v>
      </c>
      <c r="S1670" s="240">
        <v>0</v>
      </c>
      <c r="T1670" s="241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42" t="s">
        <v>304</v>
      </c>
      <c r="AT1670" s="242" t="s">
        <v>253</v>
      </c>
      <c r="AU1670" s="242" t="s">
        <v>93</v>
      </c>
      <c r="AY1670" s="19" t="s">
        <v>251</v>
      </c>
      <c r="BE1670" s="243">
        <f>IF(N1670="základní",J1670,0)</f>
        <v>0</v>
      </c>
      <c r="BF1670" s="243">
        <f>IF(N1670="snížená",J1670,0)</f>
        <v>0</v>
      </c>
      <c r="BG1670" s="243">
        <f>IF(N1670="zákl. přenesená",J1670,0)</f>
        <v>0</v>
      </c>
      <c r="BH1670" s="243">
        <f>IF(N1670="sníž. přenesená",J1670,0)</f>
        <v>0</v>
      </c>
      <c r="BI1670" s="243">
        <f>IF(N1670="nulová",J1670,0)</f>
        <v>0</v>
      </c>
      <c r="BJ1670" s="19" t="s">
        <v>91</v>
      </c>
      <c r="BK1670" s="243">
        <f>ROUND(I1670*H1670,2)</f>
        <v>0</v>
      </c>
      <c r="BL1670" s="19" t="s">
        <v>304</v>
      </c>
      <c r="BM1670" s="242" t="s">
        <v>1710</v>
      </c>
    </row>
    <row r="1671" s="15" customFormat="1">
      <c r="A1671" s="15"/>
      <c r="B1671" s="272"/>
      <c r="C1671" s="273"/>
      <c r="D1671" s="251" t="s">
        <v>260</v>
      </c>
      <c r="E1671" s="274" t="s">
        <v>1</v>
      </c>
      <c r="F1671" s="275" t="s">
        <v>1700</v>
      </c>
      <c r="G1671" s="273"/>
      <c r="H1671" s="274" t="s">
        <v>1</v>
      </c>
      <c r="I1671" s="276"/>
      <c r="J1671" s="273"/>
      <c r="K1671" s="273"/>
      <c r="L1671" s="277"/>
      <c r="M1671" s="278"/>
      <c r="N1671" s="279"/>
      <c r="O1671" s="279"/>
      <c r="P1671" s="279"/>
      <c r="Q1671" s="279"/>
      <c r="R1671" s="279"/>
      <c r="S1671" s="279"/>
      <c r="T1671" s="280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T1671" s="281" t="s">
        <v>260</v>
      </c>
      <c r="AU1671" s="281" t="s">
        <v>93</v>
      </c>
      <c r="AV1671" s="15" t="s">
        <v>91</v>
      </c>
      <c r="AW1671" s="15" t="s">
        <v>40</v>
      </c>
      <c r="AX1671" s="15" t="s">
        <v>84</v>
      </c>
      <c r="AY1671" s="281" t="s">
        <v>251</v>
      </c>
    </row>
    <row r="1672" s="13" customFormat="1">
      <c r="A1672" s="13"/>
      <c r="B1672" s="249"/>
      <c r="C1672" s="250"/>
      <c r="D1672" s="251" t="s">
        <v>260</v>
      </c>
      <c r="E1672" s="252" t="s">
        <v>1</v>
      </c>
      <c r="F1672" s="253" t="s">
        <v>1711</v>
      </c>
      <c r="G1672" s="250"/>
      <c r="H1672" s="254">
        <v>11</v>
      </c>
      <c r="I1672" s="255"/>
      <c r="J1672" s="250"/>
      <c r="K1672" s="250"/>
      <c r="L1672" s="256"/>
      <c r="M1672" s="257"/>
      <c r="N1672" s="258"/>
      <c r="O1672" s="258"/>
      <c r="P1672" s="258"/>
      <c r="Q1672" s="258"/>
      <c r="R1672" s="258"/>
      <c r="S1672" s="258"/>
      <c r="T1672" s="259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0" t="s">
        <v>260</v>
      </c>
      <c r="AU1672" s="260" t="s">
        <v>93</v>
      </c>
      <c r="AV1672" s="13" t="s">
        <v>93</v>
      </c>
      <c r="AW1672" s="13" t="s">
        <v>40</v>
      </c>
      <c r="AX1672" s="13" t="s">
        <v>91</v>
      </c>
      <c r="AY1672" s="260" t="s">
        <v>251</v>
      </c>
    </row>
    <row r="1673" s="2" customFormat="1" ht="24.15" customHeight="1">
      <c r="A1673" s="41"/>
      <c r="B1673" s="42"/>
      <c r="C1673" s="294" t="s">
        <v>1712</v>
      </c>
      <c r="D1673" s="294" t="s">
        <v>338</v>
      </c>
      <c r="E1673" s="295" t="s">
        <v>1713</v>
      </c>
      <c r="F1673" s="296" t="s">
        <v>1714</v>
      </c>
      <c r="G1673" s="297" t="s">
        <v>571</v>
      </c>
      <c r="H1673" s="298">
        <v>11</v>
      </c>
      <c r="I1673" s="299"/>
      <c r="J1673" s="300">
        <f>ROUND(I1673*H1673,2)</f>
        <v>0</v>
      </c>
      <c r="K1673" s="301"/>
      <c r="L1673" s="302"/>
      <c r="M1673" s="303" t="s">
        <v>1</v>
      </c>
      <c r="N1673" s="304" t="s">
        <v>49</v>
      </c>
      <c r="O1673" s="94"/>
      <c r="P1673" s="240">
        <f>O1673*H1673</f>
        <v>0</v>
      </c>
      <c r="Q1673" s="240">
        <v>0.0115</v>
      </c>
      <c r="R1673" s="240">
        <f>Q1673*H1673</f>
        <v>0.1265</v>
      </c>
      <c r="S1673" s="240">
        <v>0</v>
      </c>
      <c r="T1673" s="241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42" t="s">
        <v>364</v>
      </c>
      <c r="AT1673" s="242" t="s">
        <v>338</v>
      </c>
      <c r="AU1673" s="242" t="s">
        <v>93</v>
      </c>
      <c r="AY1673" s="19" t="s">
        <v>251</v>
      </c>
      <c r="BE1673" s="243">
        <f>IF(N1673="základní",J1673,0)</f>
        <v>0</v>
      </c>
      <c r="BF1673" s="243">
        <f>IF(N1673="snížená",J1673,0)</f>
        <v>0</v>
      </c>
      <c r="BG1673" s="243">
        <f>IF(N1673="zákl. přenesená",J1673,0)</f>
        <v>0</v>
      </c>
      <c r="BH1673" s="243">
        <f>IF(N1673="sníž. přenesená",J1673,0)</f>
        <v>0</v>
      </c>
      <c r="BI1673" s="243">
        <f>IF(N1673="nulová",J1673,0)</f>
        <v>0</v>
      </c>
      <c r="BJ1673" s="19" t="s">
        <v>91</v>
      </c>
      <c r="BK1673" s="243">
        <f>ROUND(I1673*H1673,2)</f>
        <v>0</v>
      </c>
      <c r="BL1673" s="19" t="s">
        <v>304</v>
      </c>
      <c r="BM1673" s="242" t="s">
        <v>1715</v>
      </c>
    </row>
    <row r="1674" s="15" customFormat="1">
      <c r="A1674" s="15"/>
      <c r="B1674" s="272"/>
      <c r="C1674" s="273"/>
      <c r="D1674" s="251" t="s">
        <v>260</v>
      </c>
      <c r="E1674" s="274" t="s">
        <v>1</v>
      </c>
      <c r="F1674" s="275" t="s">
        <v>1700</v>
      </c>
      <c r="G1674" s="273"/>
      <c r="H1674" s="274" t="s">
        <v>1</v>
      </c>
      <c r="I1674" s="276"/>
      <c r="J1674" s="273"/>
      <c r="K1674" s="273"/>
      <c r="L1674" s="277"/>
      <c r="M1674" s="278"/>
      <c r="N1674" s="279"/>
      <c r="O1674" s="279"/>
      <c r="P1674" s="279"/>
      <c r="Q1674" s="279"/>
      <c r="R1674" s="279"/>
      <c r="S1674" s="279"/>
      <c r="T1674" s="280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81" t="s">
        <v>260</v>
      </c>
      <c r="AU1674" s="281" t="s">
        <v>93</v>
      </c>
      <c r="AV1674" s="15" t="s">
        <v>91</v>
      </c>
      <c r="AW1674" s="15" t="s">
        <v>40</v>
      </c>
      <c r="AX1674" s="15" t="s">
        <v>84</v>
      </c>
      <c r="AY1674" s="281" t="s">
        <v>251</v>
      </c>
    </row>
    <row r="1675" s="13" customFormat="1">
      <c r="A1675" s="13"/>
      <c r="B1675" s="249"/>
      <c r="C1675" s="250"/>
      <c r="D1675" s="251" t="s">
        <v>260</v>
      </c>
      <c r="E1675" s="252" t="s">
        <v>1</v>
      </c>
      <c r="F1675" s="253" t="s">
        <v>1716</v>
      </c>
      <c r="G1675" s="250"/>
      <c r="H1675" s="254">
        <v>11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260</v>
      </c>
      <c r="AU1675" s="260" t="s">
        <v>93</v>
      </c>
      <c r="AV1675" s="13" t="s">
        <v>93</v>
      </c>
      <c r="AW1675" s="13" t="s">
        <v>40</v>
      </c>
      <c r="AX1675" s="13" t="s">
        <v>91</v>
      </c>
      <c r="AY1675" s="260" t="s">
        <v>251</v>
      </c>
    </row>
    <row r="1676" s="2" customFormat="1" ht="24.15" customHeight="1">
      <c r="A1676" s="41"/>
      <c r="B1676" s="42"/>
      <c r="C1676" s="230" t="s">
        <v>1717</v>
      </c>
      <c r="D1676" s="230" t="s">
        <v>253</v>
      </c>
      <c r="E1676" s="231" t="s">
        <v>1718</v>
      </c>
      <c r="F1676" s="232" t="s">
        <v>1719</v>
      </c>
      <c r="G1676" s="233" t="s">
        <v>571</v>
      </c>
      <c r="H1676" s="234">
        <v>42</v>
      </c>
      <c r="I1676" s="235"/>
      <c r="J1676" s="236">
        <f>ROUND(I1676*H1676,2)</f>
        <v>0</v>
      </c>
      <c r="K1676" s="237"/>
      <c r="L1676" s="47"/>
      <c r="M1676" s="238" t="s">
        <v>1</v>
      </c>
      <c r="N1676" s="239" t="s">
        <v>49</v>
      </c>
      <c r="O1676" s="94"/>
      <c r="P1676" s="240">
        <f>O1676*H1676</f>
        <v>0</v>
      </c>
      <c r="Q1676" s="240">
        <v>0.00016000000000000001</v>
      </c>
      <c r="R1676" s="240">
        <f>Q1676*H1676</f>
        <v>0.0067200000000000003</v>
      </c>
      <c r="S1676" s="240">
        <v>0</v>
      </c>
      <c r="T1676" s="241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42" t="s">
        <v>304</v>
      </c>
      <c r="AT1676" s="242" t="s">
        <v>253</v>
      </c>
      <c r="AU1676" s="242" t="s">
        <v>93</v>
      </c>
      <c r="AY1676" s="19" t="s">
        <v>251</v>
      </c>
      <c r="BE1676" s="243">
        <f>IF(N1676="základní",J1676,0)</f>
        <v>0</v>
      </c>
      <c r="BF1676" s="243">
        <f>IF(N1676="snížená",J1676,0)</f>
        <v>0</v>
      </c>
      <c r="BG1676" s="243">
        <f>IF(N1676="zákl. přenesená",J1676,0)</f>
        <v>0</v>
      </c>
      <c r="BH1676" s="243">
        <f>IF(N1676="sníž. přenesená",J1676,0)</f>
        <v>0</v>
      </c>
      <c r="BI1676" s="243">
        <f>IF(N1676="nulová",J1676,0)</f>
        <v>0</v>
      </c>
      <c r="BJ1676" s="19" t="s">
        <v>91</v>
      </c>
      <c r="BK1676" s="243">
        <f>ROUND(I1676*H1676,2)</f>
        <v>0</v>
      </c>
      <c r="BL1676" s="19" t="s">
        <v>304</v>
      </c>
      <c r="BM1676" s="242" t="s">
        <v>1720</v>
      </c>
    </row>
    <row r="1677" s="15" customFormat="1">
      <c r="A1677" s="15"/>
      <c r="B1677" s="272"/>
      <c r="C1677" s="273"/>
      <c r="D1677" s="251" t="s">
        <v>260</v>
      </c>
      <c r="E1677" s="274" t="s">
        <v>1</v>
      </c>
      <c r="F1677" s="275" t="s">
        <v>1721</v>
      </c>
      <c r="G1677" s="273"/>
      <c r="H1677" s="274" t="s">
        <v>1</v>
      </c>
      <c r="I1677" s="276"/>
      <c r="J1677" s="273"/>
      <c r="K1677" s="273"/>
      <c r="L1677" s="277"/>
      <c r="M1677" s="278"/>
      <c r="N1677" s="279"/>
      <c r="O1677" s="279"/>
      <c r="P1677" s="279"/>
      <c r="Q1677" s="279"/>
      <c r="R1677" s="279"/>
      <c r="S1677" s="279"/>
      <c r="T1677" s="280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T1677" s="281" t="s">
        <v>260</v>
      </c>
      <c r="AU1677" s="281" t="s">
        <v>93</v>
      </c>
      <c r="AV1677" s="15" t="s">
        <v>91</v>
      </c>
      <c r="AW1677" s="15" t="s">
        <v>40</v>
      </c>
      <c r="AX1677" s="15" t="s">
        <v>84</v>
      </c>
      <c r="AY1677" s="281" t="s">
        <v>251</v>
      </c>
    </row>
    <row r="1678" s="15" customFormat="1">
      <c r="A1678" s="15"/>
      <c r="B1678" s="272"/>
      <c r="C1678" s="273"/>
      <c r="D1678" s="251" t="s">
        <v>260</v>
      </c>
      <c r="E1678" s="274" t="s">
        <v>1</v>
      </c>
      <c r="F1678" s="275" t="s">
        <v>1722</v>
      </c>
      <c r="G1678" s="273"/>
      <c r="H1678" s="274" t="s">
        <v>1</v>
      </c>
      <c r="I1678" s="276"/>
      <c r="J1678" s="273"/>
      <c r="K1678" s="273"/>
      <c r="L1678" s="277"/>
      <c r="M1678" s="278"/>
      <c r="N1678" s="279"/>
      <c r="O1678" s="279"/>
      <c r="P1678" s="279"/>
      <c r="Q1678" s="279"/>
      <c r="R1678" s="279"/>
      <c r="S1678" s="279"/>
      <c r="T1678" s="280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81" t="s">
        <v>260</v>
      </c>
      <c r="AU1678" s="281" t="s">
        <v>93</v>
      </c>
      <c r="AV1678" s="15" t="s">
        <v>91</v>
      </c>
      <c r="AW1678" s="15" t="s">
        <v>40</v>
      </c>
      <c r="AX1678" s="15" t="s">
        <v>84</v>
      </c>
      <c r="AY1678" s="281" t="s">
        <v>251</v>
      </c>
    </row>
    <row r="1679" s="13" customFormat="1">
      <c r="A1679" s="13"/>
      <c r="B1679" s="249"/>
      <c r="C1679" s="250"/>
      <c r="D1679" s="251" t="s">
        <v>260</v>
      </c>
      <c r="E1679" s="252" t="s">
        <v>1</v>
      </c>
      <c r="F1679" s="253" t="s">
        <v>1723</v>
      </c>
      <c r="G1679" s="250"/>
      <c r="H1679" s="254">
        <v>14</v>
      </c>
      <c r="I1679" s="255"/>
      <c r="J1679" s="250"/>
      <c r="K1679" s="250"/>
      <c r="L1679" s="256"/>
      <c r="M1679" s="257"/>
      <c r="N1679" s="258"/>
      <c r="O1679" s="258"/>
      <c r="P1679" s="258"/>
      <c r="Q1679" s="258"/>
      <c r="R1679" s="258"/>
      <c r="S1679" s="258"/>
      <c r="T1679" s="25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60" t="s">
        <v>260</v>
      </c>
      <c r="AU1679" s="260" t="s">
        <v>93</v>
      </c>
      <c r="AV1679" s="13" t="s">
        <v>93</v>
      </c>
      <c r="AW1679" s="13" t="s">
        <v>40</v>
      </c>
      <c r="AX1679" s="13" t="s">
        <v>84</v>
      </c>
      <c r="AY1679" s="260" t="s">
        <v>251</v>
      </c>
    </row>
    <row r="1680" s="13" customFormat="1">
      <c r="A1680" s="13"/>
      <c r="B1680" s="249"/>
      <c r="C1680" s="250"/>
      <c r="D1680" s="251" t="s">
        <v>260</v>
      </c>
      <c r="E1680" s="252" t="s">
        <v>1</v>
      </c>
      <c r="F1680" s="253" t="s">
        <v>1724</v>
      </c>
      <c r="G1680" s="250"/>
      <c r="H1680" s="254">
        <v>14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260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251</v>
      </c>
    </row>
    <row r="1681" s="13" customFormat="1">
      <c r="A1681" s="13"/>
      <c r="B1681" s="249"/>
      <c r="C1681" s="250"/>
      <c r="D1681" s="251" t="s">
        <v>260</v>
      </c>
      <c r="E1681" s="252" t="s">
        <v>1</v>
      </c>
      <c r="F1681" s="253" t="s">
        <v>1725</v>
      </c>
      <c r="G1681" s="250"/>
      <c r="H1681" s="254">
        <v>14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260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251</v>
      </c>
    </row>
    <row r="1682" s="14" customFormat="1">
      <c r="A1682" s="14"/>
      <c r="B1682" s="261"/>
      <c r="C1682" s="262"/>
      <c r="D1682" s="251" t="s">
        <v>260</v>
      </c>
      <c r="E1682" s="263" t="s">
        <v>1</v>
      </c>
      <c r="F1682" s="264" t="s">
        <v>262</v>
      </c>
      <c r="G1682" s="262"/>
      <c r="H1682" s="265">
        <v>42</v>
      </c>
      <c r="I1682" s="266"/>
      <c r="J1682" s="262"/>
      <c r="K1682" s="262"/>
      <c r="L1682" s="267"/>
      <c r="M1682" s="268"/>
      <c r="N1682" s="269"/>
      <c r="O1682" s="269"/>
      <c r="P1682" s="269"/>
      <c r="Q1682" s="269"/>
      <c r="R1682" s="269"/>
      <c r="S1682" s="269"/>
      <c r="T1682" s="270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1" t="s">
        <v>260</v>
      </c>
      <c r="AU1682" s="271" t="s">
        <v>93</v>
      </c>
      <c r="AV1682" s="14" t="s">
        <v>257</v>
      </c>
      <c r="AW1682" s="14" t="s">
        <v>40</v>
      </c>
      <c r="AX1682" s="14" t="s">
        <v>91</v>
      </c>
      <c r="AY1682" s="271" t="s">
        <v>251</v>
      </c>
    </row>
    <row r="1683" s="2" customFormat="1" ht="24.15" customHeight="1">
      <c r="A1683" s="41"/>
      <c r="B1683" s="42"/>
      <c r="C1683" s="294" t="s">
        <v>1726</v>
      </c>
      <c r="D1683" s="294" t="s">
        <v>338</v>
      </c>
      <c r="E1683" s="295" t="s">
        <v>1727</v>
      </c>
      <c r="F1683" s="296" t="s">
        <v>1728</v>
      </c>
      <c r="G1683" s="297" t="s">
        <v>571</v>
      </c>
      <c r="H1683" s="298">
        <v>42</v>
      </c>
      <c r="I1683" s="299"/>
      <c r="J1683" s="300">
        <f>ROUND(I1683*H1683,2)</f>
        <v>0</v>
      </c>
      <c r="K1683" s="301"/>
      <c r="L1683" s="302"/>
      <c r="M1683" s="303" t="s">
        <v>1</v>
      </c>
      <c r="N1683" s="304" t="s">
        <v>49</v>
      </c>
      <c r="O1683" s="94"/>
      <c r="P1683" s="240">
        <f>O1683*H1683</f>
        <v>0</v>
      </c>
      <c r="Q1683" s="240">
        <v>0.0057499999999999999</v>
      </c>
      <c r="R1683" s="240">
        <f>Q1683*H1683</f>
        <v>0.24149999999999999</v>
      </c>
      <c r="S1683" s="240">
        <v>0</v>
      </c>
      <c r="T1683" s="241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42" t="s">
        <v>364</v>
      </c>
      <c r="AT1683" s="242" t="s">
        <v>338</v>
      </c>
      <c r="AU1683" s="242" t="s">
        <v>93</v>
      </c>
      <c r="AY1683" s="19" t="s">
        <v>251</v>
      </c>
      <c r="BE1683" s="243">
        <f>IF(N1683="základní",J1683,0)</f>
        <v>0</v>
      </c>
      <c r="BF1683" s="243">
        <f>IF(N1683="snížená",J1683,0)</f>
        <v>0</v>
      </c>
      <c r="BG1683" s="243">
        <f>IF(N1683="zákl. přenesená",J1683,0)</f>
        <v>0</v>
      </c>
      <c r="BH1683" s="243">
        <f>IF(N1683="sníž. přenesená",J1683,0)</f>
        <v>0</v>
      </c>
      <c r="BI1683" s="243">
        <f>IF(N1683="nulová",J1683,0)</f>
        <v>0</v>
      </c>
      <c r="BJ1683" s="19" t="s">
        <v>91</v>
      </c>
      <c r="BK1683" s="243">
        <f>ROUND(I1683*H1683,2)</f>
        <v>0</v>
      </c>
      <c r="BL1683" s="19" t="s">
        <v>304</v>
      </c>
      <c r="BM1683" s="242" t="s">
        <v>1729</v>
      </c>
    </row>
    <row r="1684" s="15" customFormat="1">
      <c r="A1684" s="15"/>
      <c r="B1684" s="272"/>
      <c r="C1684" s="273"/>
      <c r="D1684" s="251" t="s">
        <v>260</v>
      </c>
      <c r="E1684" s="274" t="s">
        <v>1</v>
      </c>
      <c r="F1684" s="275" t="s">
        <v>1721</v>
      </c>
      <c r="G1684" s="273"/>
      <c r="H1684" s="274" t="s">
        <v>1</v>
      </c>
      <c r="I1684" s="276"/>
      <c r="J1684" s="273"/>
      <c r="K1684" s="273"/>
      <c r="L1684" s="277"/>
      <c r="M1684" s="278"/>
      <c r="N1684" s="279"/>
      <c r="O1684" s="279"/>
      <c r="P1684" s="279"/>
      <c r="Q1684" s="279"/>
      <c r="R1684" s="279"/>
      <c r="S1684" s="279"/>
      <c r="T1684" s="280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81" t="s">
        <v>260</v>
      </c>
      <c r="AU1684" s="281" t="s">
        <v>93</v>
      </c>
      <c r="AV1684" s="15" t="s">
        <v>91</v>
      </c>
      <c r="AW1684" s="15" t="s">
        <v>40</v>
      </c>
      <c r="AX1684" s="15" t="s">
        <v>84</v>
      </c>
      <c r="AY1684" s="281" t="s">
        <v>251</v>
      </c>
    </row>
    <row r="1685" s="13" customFormat="1">
      <c r="A1685" s="13"/>
      <c r="B1685" s="249"/>
      <c r="C1685" s="250"/>
      <c r="D1685" s="251" t="s">
        <v>260</v>
      </c>
      <c r="E1685" s="252" t="s">
        <v>1</v>
      </c>
      <c r="F1685" s="253" t="s">
        <v>1723</v>
      </c>
      <c r="G1685" s="250"/>
      <c r="H1685" s="254">
        <v>14</v>
      </c>
      <c r="I1685" s="255"/>
      <c r="J1685" s="250"/>
      <c r="K1685" s="250"/>
      <c r="L1685" s="256"/>
      <c r="M1685" s="257"/>
      <c r="N1685" s="258"/>
      <c r="O1685" s="258"/>
      <c r="P1685" s="258"/>
      <c r="Q1685" s="258"/>
      <c r="R1685" s="258"/>
      <c r="S1685" s="258"/>
      <c r="T1685" s="25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60" t="s">
        <v>260</v>
      </c>
      <c r="AU1685" s="260" t="s">
        <v>93</v>
      </c>
      <c r="AV1685" s="13" t="s">
        <v>93</v>
      </c>
      <c r="AW1685" s="13" t="s">
        <v>40</v>
      </c>
      <c r="AX1685" s="13" t="s">
        <v>84</v>
      </c>
      <c r="AY1685" s="260" t="s">
        <v>251</v>
      </c>
    </row>
    <row r="1686" s="13" customFormat="1">
      <c r="A1686" s="13"/>
      <c r="B1686" s="249"/>
      <c r="C1686" s="250"/>
      <c r="D1686" s="251" t="s">
        <v>260</v>
      </c>
      <c r="E1686" s="252" t="s">
        <v>1</v>
      </c>
      <c r="F1686" s="253" t="s">
        <v>1724</v>
      </c>
      <c r="G1686" s="250"/>
      <c r="H1686" s="254">
        <v>14</v>
      </c>
      <c r="I1686" s="255"/>
      <c r="J1686" s="250"/>
      <c r="K1686" s="250"/>
      <c r="L1686" s="256"/>
      <c r="M1686" s="257"/>
      <c r="N1686" s="258"/>
      <c r="O1686" s="258"/>
      <c r="P1686" s="258"/>
      <c r="Q1686" s="258"/>
      <c r="R1686" s="258"/>
      <c r="S1686" s="258"/>
      <c r="T1686" s="259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0" t="s">
        <v>260</v>
      </c>
      <c r="AU1686" s="260" t="s">
        <v>93</v>
      </c>
      <c r="AV1686" s="13" t="s">
        <v>93</v>
      </c>
      <c r="AW1686" s="13" t="s">
        <v>40</v>
      </c>
      <c r="AX1686" s="13" t="s">
        <v>84</v>
      </c>
      <c r="AY1686" s="260" t="s">
        <v>251</v>
      </c>
    </row>
    <row r="1687" s="13" customFormat="1">
      <c r="A1687" s="13"/>
      <c r="B1687" s="249"/>
      <c r="C1687" s="250"/>
      <c r="D1687" s="251" t="s">
        <v>260</v>
      </c>
      <c r="E1687" s="252" t="s">
        <v>1</v>
      </c>
      <c r="F1687" s="253" t="s">
        <v>1725</v>
      </c>
      <c r="G1687" s="250"/>
      <c r="H1687" s="254">
        <v>14</v>
      </c>
      <c r="I1687" s="255"/>
      <c r="J1687" s="250"/>
      <c r="K1687" s="250"/>
      <c r="L1687" s="256"/>
      <c r="M1687" s="257"/>
      <c r="N1687" s="258"/>
      <c r="O1687" s="258"/>
      <c r="P1687" s="258"/>
      <c r="Q1687" s="258"/>
      <c r="R1687" s="258"/>
      <c r="S1687" s="258"/>
      <c r="T1687" s="25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60" t="s">
        <v>260</v>
      </c>
      <c r="AU1687" s="260" t="s">
        <v>93</v>
      </c>
      <c r="AV1687" s="13" t="s">
        <v>93</v>
      </c>
      <c r="AW1687" s="13" t="s">
        <v>40</v>
      </c>
      <c r="AX1687" s="13" t="s">
        <v>84</v>
      </c>
      <c r="AY1687" s="260" t="s">
        <v>251</v>
      </c>
    </row>
    <row r="1688" s="14" customFormat="1">
      <c r="A1688" s="14"/>
      <c r="B1688" s="261"/>
      <c r="C1688" s="262"/>
      <c r="D1688" s="251" t="s">
        <v>260</v>
      </c>
      <c r="E1688" s="263" t="s">
        <v>1</v>
      </c>
      <c r="F1688" s="264" t="s">
        <v>262</v>
      </c>
      <c r="G1688" s="262"/>
      <c r="H1688" s="265">
        <v>42</v>
      </c>
      <c r="I1688" s="266"/>
      <c r="J1688" s="262"/>
      <c r="K1688" s="262"/>
      <c r="L1688" s="267"/>
      <c r="M1688" s="268"/>
      <c r="N1688" s="269"/>
      <c r="O1688" s="269"/>
      <c r="P1688" s="269"/>
      <c r="Q1688" s="269"/>
      <c r="R1688" s="269"/>
      <c r="S1688" s="269"/>
      <c r="T1688" s="270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71" t="s">
        <v>260</v>
      </c>
      <c r="AU1688" s="271" t="s">
        <v>93</v>
      </c>
      <c r="AV1688" s="14" t="s">
        <v>257</v>
      </c>
      <c r="AW1688" s="14" t="s">
        <v>40</v>
      </c>
      <c r="AX1688" s="14" t="s">
        <v>91</v>
      </c>
      <c r="AY1688" s="271" t="s">
        <v>251</v>
      </c>
    </row>
    <row r="1689" s="2" customFormat="1" ht="24.15" customHeight="1">
      <c r="A1689" s="41"/>
      <c r="B1689" s="42"/>
      <c r="C1689" s="230" t="s">
        <v>1730</v>
      </c>
      <c r="D1689" s="230" t="s">
        <v>253</v>
      </c>
      <c r="E1689" s="231" t="s">
        <v>1731</v>
      </c>
      <c r="F1689" s="232" t="s">
        <v>1732</v>
      </c>
      <c r="G1689" s="233" t="s">
        <v>1410</v>
      </c>
      <c r="H1689" s="305"/>
      <c r="I1689" s="235"/>
      <c r="J1689" s="236">
        <f>ROUND(I1689*H1689,2)</f>
        <v>0</v>
      </c>
      <c r="K1689" s="237"/>
      <c r="L1689" s="47"/>
      <c r="M1689" s="238" t="s">
        <v>1</v>
      </c>
      <c r="N1689" s="239" t="s">
        <v>49</v>
      </c>
      <c r="O1689" s="94"/>
      <c r="P1689" s="240">
        <f>O1689*H1689</f>
        <v>0</v>
      </c>
      <c r="Q1689" s="240">
        <v>0</v>
      </c>
      <c r="R1689" s="240">
        <f>Q1689*H1689</f>
        <v>0</v>
      </c>
      <c r="S1689" s="240">
        <v>0</v>
      </c>
      <c r="T1689" s="241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42" t="s">
        <v>304</v>
      </c>
      <c r="AT1689" s="242" t="s">
        <v>253</v>
      </c>
      <c r="AU1689" s="242" t="s">
        <v>93</v>
      </c>
      <c r="AY1689" s="19" t="s">
        <v>251</v>
      </c>
      <c r="BE1689" s="243">
        <f>IF(N1689="základní",J1689,0)</f>
        <v>0</v>
      </c>
      <c r="BF1689" s="243">
        <f>IF(N1689="snížená",J1689,0)</f>
        <v>0</v>
      </c>
      <c r="BG1689" s="243">
        <f>IF(N1689="zákl. přenesená",J1689,0)</f>
        <v>0</v>
      </c>
      <c r="BH1689" s="243">
        <f>IF(N1689="sníž. přenesená",J1689,0)</f>
        <v>0</v>
      </c>
      <c r="BI1689" s="243">
        <f>IF(N1689="nulová",J1689,0)</f>
        <v>0</v>
      </c>
      <c r="BJ1689" s="19" t="s">
        <v>91</v>
      </c>
      <c r="BK1689" s="243">
        <f>ROUND(I1689*H1689,2)</f>
        <v>0</v>
      </c>
      <c r="BL1689" s="19" t="s">
        <v>304</v>
      </c>
      <c r="BM1689" s="242" t="s">
        <v>1733</v>
      </c>
    </row>
    <row r="1690" s="2" customFormat="1">
      <c r="A1690" s="41"/>
      <c r="B1690" s="42"/>
      <c r="C1690" s="43"/>
      <c r="D1690" s="244" t="s">
        <v>258</v>
      </c>
      <c r="E1690" s="43"/>
      <c r="F1690" s="245" t="s">
        <v>1734</v>
      </c>
      <c r="G1690" s="43"/>
      <c r="H1690" s="43"/>
      <c r="I1690" s="246"/>
      <c r="J1690" s="43"/>
      <c r="K1690" s="43"/>
      <c r="L1690" s="47"/>
      <c r="M1690" s="247"/>
      <c r="N1690" s="248"/>
      <c r="O1690" s="94"/>
      <c r="P1690" s="94"/>
      <c r="Q1690" s="94"/>
      <c r="R1690" s="94"/>
      <c r="S1690" s="94"/>
      <c r="T1690" s="95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19" t="s">
        <v>258</v>
      </c>
      <c r="AU1690" s="19" t="s">
        <v>93</v>
      </c>
    </row>
    <row r="1691" s="12" customFormat="1" ht="22.8" customHeight="1">
      <c r="A1691" s="12"/>
      <c r="B1691" s="214"/>
      <c r="C1691" s="215"/>
      <c r="D1691" s="216" t="s">
        <v>83</v>
      </c>
      <c r="E1691" s="228" t="s">
        <v>1735</v>
      </c>
      <c r="F1691" s="228" t="s">
        <v>1736</v>
      </c>
      <c r="G1691" s="215"/>
      <c r="H1691" s="215"/>
      <c r="I1691" s="218"/>
      <c r="J1691" s="229">
        <f>BK1691</f>
        <v>0</v>
      </c>
      <c r="K1691" s="215"/>
      <c r="L1691" s="220"/>
      <c r="M1691" s="221"/>
      <c r="N1691" s="222"/>
      <c r="O1691" s="222"/>
      <c r="P1691" s="223">
        <f>SUM(P1692:P1712)</f>
        <v>0</v>
      </c>
      <c r="Q1691" s="222"/>
      <c r="R1691" s="223">
        <f>SUM(R1692:R1712)</f>
        <v>0.058909999999999997</v>
      </c>
      <c r="S1691" s="222"/>
      <c r="T1691" s="224">
        <f>SUM(T1692:T1712)</f>
        <v>0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25" t="s">
        <v>93</v>
      </c>
      <c r="AT1691" s="226" t="s">
        <v>83</v>
      </c>
      <c r="AU1691" s="226" t="s">
        <v>91</v>
      </c>
      <c r="AY1691" s="225" t="s">
        <v>251</v>
      </c>
      <c r="BK1691" s="227">
        <f>SUM(BK1692:BK1712)</f>
        <v>0</v>
      </c>
    </row>
    <row r="1692" s="2" customFormat="1" ht="44.25" customHeight="1">
      <c r="A1692" s="41"/>
      <c r="B1692" s="42"/>
      <c r="C1692" s="230" t="s">
        <v>1737</v>
      </c>
      <c r="D1692" s="230" t="s">
        <v>253</v>
      </c>
      <c r="E1692" s="231" t="s">
        <v>1738</v>
      </c>
      <c r="F1692" s="232" t="s">
        <v>1739</v>
      </c>
      <c r="G1692" s="233" t="s">
        <v>571</v>
      </c>
      <c r="H1692" s="234">
        <v>11</v>
      </c>
      <c r="I1692" s="235"/>
      <c r="J1692" s="236">
        <f>ROUND(I1692*H1692,2)</f>
        <v>0</v>
      </c>
      <c r="K1692" s="237"/>
      <c r="L1692" s="47"/>
      <c r="M1692" s="238" t="s">
        <v>1</v>
      </c>
      <c r="N1692" s="239" t="s">
        <v>49</v>
      </c>
      <c r="O1692" s="94"/>
      <c r="P1692" s="240">
        <f>O1692*H1692</f>
        <v>0</v>
      </c>
      <c r="Q1692" s="240">
        <v>0.0026700000000000001</v>
      </c>
      <c r="R1692" s="240">
        <f>Q1692*H1692</f>
        <v>0.02937</v>
      </c>
      <c r="S1692" s="240">
        <v>0</v>
      </c>
      <c r="T1692" s="241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42" t="s">
        <v>304</v>
      </c>
      <c r="AT1692" s="242" t="s">
        <v>253</v>
      </c>
      <c r="AU1692" s="242" t="s">
        <v>93</v>
      </c>
      <c r="AY1692" s="19" t="s">
        <v>251</v>
      </c>
      <c r="BE1692" s="243">
        <f>IF(N1692="základní",J1692,0)</f>
        <v>0</v>
      </c>
      <c r="BF1692" s="243">
        <f>IF(N1692="snížená",J1692,0)</f>
        <v>0</v>
      </c>
      <c r="BG1692" s="243">
        <f>IF(N1692="zákl. přenesená",J1692,0)</f>
        <v>0</v>
      </c>
      <c r="BH1692" s="243">
        <f>IF(N1692="sníž. přenesená",J1692,0)</f>
        <v>0</v>
      </c>
      <c r="BI1692" s="243">
        <f>IF(N1692="nulová",J1692,0)</f>
        <v>0</v>
      </c>
      <c r="BJ1692" s="19" t="s">
        <v>91</v>
      </c>
      <c r="BK1692" s="243">
        <f>ROUND(I1692*H1692,2)</f>
        <v>0</v>
      </c>
      <c r="BL1692" s="19" t="s">
        <v>304</v>
      </c>
      <c r="BM1692" s="242" t="s">
        <v>1740</v>
      </c>
    </row>
    <row r="1693" s="2" customFormat="1">
      <c r="A1693" s="41"/>
      <c r="B1693" s="42"/>
      <c r="C1693" s="43"/>
      <c r="D1693" s="244" t="s">
        <v>258</v>
      </c>
      <c r="E1693" s="43"/>
      <c r="F1693" s="245" t="s">
        <v>1741</v>
      </c>
      <c r="G1693" s="43"/>
      <c r="H1693" s="43"/>
      <c r="I1693" s="246"/>
      <c r="J1693" s="43"/>
      <c r="K1693" s="43"/>
      <c r="L1693" s="47"/>
      <c r="M1693" s="247"/>
      <c r="N1693" s="248"/>
      <c r="O1693" s="94"/>
      <c r="P1693" s="94"/>
      <c r="Q1693" s="94"/>
      <c r="R1693" s="94"/>
      <c r="S1693" s="94"/>
      <c r="T1693" s="95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T1693" s="19" t="s">
        <v>258</v>
      </c>
      <c r="AU1693" s="19" t="s">
        <v>93</v>
      </c>
    </row>
    <row r="1694" s="15" customFormat="1">
      <c r="A1694" s="15"/>
      <c r="B1694" s="272"/>
      <c r="C1694" s="273"/>
      <c r="D1694" s="251" t="s">
        <v>260</v>
      </c>
      <c r="E1694" s="274" t="s">
        <v>1</v>
      </c>
      <c r="F1694" s="275" t="s">
        <v>1123</v>
      </c>
      <c r="G1694" s="273"/>
      <c r="H1694" s="274" t="s">
        <v>1</v>
      </c>
      <c r="I1694" s="276"/>
      <c r="J1694" s="273"/>
      <c r="K1694" s="273"/>
      <c r="L1694" s="277"/>
      <c r="M1694" s="278"/>
      <c r="N1694" s="279"/>
      <c r="O1694" s="279"/>
      <c r="P1694" s="279"/>
      <c r="Q1694" s="279"/>
      <c r="R1694" s="279"/>
      <c r="S1694" s="279"/>
      <c r="T1694" s="280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1" t="s">
        <v>260</v>
      </c>
      <c r="AU1694" s="281" t="s">
        <v>93</v>
      </c>
      <c r="AV1694" s="15" t="s">
        <v>91</v>
      </c>
      <c r="AW1694" s="15" t="s">
        <v>40</v>
      </c>
      <c r="AX1694" s="15" t="s">
        <v>84</v>
      </c>
      <c r="AY1694" s="281" t="s">
        <v>251</v>
      </c>
    </row>
    <row r="1695" s="13" customFormat="1">
      <c r="A1695" s="13"/>
      <c r="B1695" s="249"/>
      <c r="C1695" s="250"/>
      <c r="D1695" s="251" t="s">
        <v>260</v>
      </c>
      <c r="E1695" s="252" t="s">
        <v>1</v>
      </c>
      <c r="F1695" s="253" t="s">
        <v>1742</v>
      </c>
      <c r="G1695" s="250"/>
      <c r="H1695" s="254">
        <v>11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260</v>
      </c>
      <c r="AU1695" s="260" t="s">
        <v>93</v>
      </c>
      <c r="AV1695" s="13" t="s">
        <v>93</v>
      </c>
      <c r="AW1695" s="13" t="s">
        <v>40</v>
      </c>
      <c r="AX1695" s="13" t="s">
        <v>91</v>
      </c>
      <c r="AY1695" s="260" t="s">
        <v>251</v>
      </c>
    </row>
    <row r="1696" s="2" customFormat="1" ht="44.25" customHeight="1">
      <c r="A1696" s="41"/>
      <c r="B1696" s="42"/>
      <c r="C1696" s="230" t="s">
        <v>1743</v>
      </c>
      <c r="D1696" s="230" t="s">
        <v>253</v>
      </c>
      <c r="E1696" s="231" t="s">
        <v>1744</v>
      </c>
      <c r="F1696" s="232" t="s">
        <v>1745</v>
      </c>
      <c r="G1696" s="233" t="s">
        <v>571</v>
      </c>
      <c r="H1696" s="234">
        <v>10</v>
      </c>
      <c r="I1696" s="235"/>
      <c r="J1696" s="236">
        <f>ROUND(I1696*H1696,2)</f>
        <v>0</v>
      </c>
      <c r="K1696" s="237"/>
      <c r="L1696" s="47"/>
      <c r="M1696" s="238" t="s">
        <v>1</v>
      </c>
      <c r="N1696" s="239" t="s">
        <v>49</v>
      </c>
      <c r="O1696" s="94"/>
      <c r="P1696" s="240">
        <f>O1696*H1696</f>
        <v>0</v>
      </c>
      <c r="Q1696" s="240">
        <v>0.00167</v>
      </c>
      <c r="R1696" s="240">
        <f>Q1696*H1696</f>
        <v>0.0167</v>
      </c>
      <c r="S1696" s="240">
        <v>0</v>
      </c>
      <c r="T1696" s="241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42" t="s">
        <v>304</v>
      </c>
      <c r="AT1696" s="242" t="s">
        <v>253</v>
      </c>
      <c r="AU1696" s="242" t="s">
        <v>93</v>
      </c>
      <c r="AY1696" s="19" t="s">
        <v>251</v>
      </c>
      <c r="BE1696" s="243">
        <f>IF(N1696="základní",J1696,0)</f>
        <v>0</v>
      </c>
      <c r="BF1696" s="243">
        <f>IF(N1696="snížená",J1696,0)</f>
        <v>0</v>
      </c>
      <c r="BG1696" s="243">
        <f>IF(N1696="zákl. přenesená",J1696,0)</f>
        <v>0</v>
      </c>
      <c r="BH1696" s="243">
        <f>IF(N1696="sníž. přenesená",J1696,0)</f>
        <v>0</v>
      </c>
      <c r="BI1696" s="243">
        <f>IF(N1696="nulová",J1696,0)</f>
        <v>0</v>
      </c>
      <c r="BJ1696" s="19" t="s">
        <v>91</v>
      </c>
      <c r="BK1696" s="243">
        <f>ROUND(I1696*H1696,2)</f>
        <v>0</v>
      </c>
      <c r="BL1696" s="19" t="s">
        <v>304</v>
      </c>
      <c r="BM1696" s="242" t="s">
        <v>1746</v>
      </c>
    </row>
    <row r="1697" s="15" customFormat="1">
      <c r="A1697" s="15"/>
      <c r="B1697" s="272"/>
      <c r="C1697" s="273"/>
      <c r="D1697" s="251" t="s">
        <v>260</v>
      </c>
      <c r="E1697" s="274" t="s">
        <v>1</v>
      </c>
      <c r="F1697" s="275" t="s">
        <v>1123</v>
      </c>
      <c r="G1697" s="273"/>
      <c r="H1697" s="274" t="s">
        <v>1</v>
      </c>
      <c r="I1697" s="276"/>
      <c r="J1697" s="273"/>
      <c r="K1697" s="273"/>
      <c r="L1697" s="277"/>
      <c r="M1697" s="278"/>
      <c r="N1697" s="279"/>
      <c r="O1697" s="279"/>
      <c r="P1697" s="279"/>
      <c r="Q1697" s="279"/>
      <c r="R1697" s="279"/>
      <c r="S1697" s="279"/>
      <c r="T1697" s="280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81" t="s">
        <v>260</v>
      </c>
      <c r="AU1697" s="281" t="s">
        <v>93</v>
      </c>
      <c r="AV1697" s="15" t="s">
        <v>91</v>
      </c>
      <c r="AW1697" s="15" t="s">
        <v>40</v>
      </c>
      <c r="AX1697" s="15" t="s">
        <v>84</v>
      </c>
      <c r="AY1697" s="281" t="s">
        <v>251</v>
      </c>
    </row>
    <row r="1698" s="13" customFormat="1">
      <c r="A1698" s="13"/>
      <c r="B1698" s="249"/>
      <c r="C1698" s="250"/>
      <c r="D1698" s="251" t="s">
        <v>260</v>
      </c>
      <c r="E1698" s="252" t="s">
        <v>1</v>
      </c>
      <c r="F1698" s="253" t="s">
        <v>1747</v>
      </c>
      <c r="G1698" s="250"/>
      <c r="H1698" s="254">
        <v>10</v>
      </c>
      <c r="I1698" s="255"/>
      <c r="J1698" s="250"/>
      <c r="K1698" s="250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0" t="s">
        <v>260</v>
      </c>
      <c r="AU1698" s="260" t="s">
        <v>93</v>
      </c>
      <c r="AV1698" s="13" t="s">
        <v>93</v>
      </c>
      <c r="AW1698" s="13" t="s">
        <v>40</v>
      </c>
      <c r="AX1698" s="13" t="s">
        <v>91</v>
      </c>
      <c r="AY1698" s="260" t="s">
        <v>251</v>
      </c>
    </row>
    <row r="1699" s="2" customFormat="1" ht="37.8" customHeight="1">
      <c r="A1699" s="41"/>
      <c r="B1699" s="42"/>
      <c r="C1699" s="230" t="s">
        <v>1748</v>
      </c>
      <c r="D1699" s="230" t="s">
        <v>253</v>
      </c>
      <c r="E1699" s="231" t="s">
        <v>1749</v>
      </c>
      <c r="F1699" s="232" t="s">
        <v>1750</v>
      </c>
      <c r="G1699" s="233" t="s">
        <v>571</v>
      </c>
      <c r="H1699" s="234">
        <v>10</v>
      </c>
      <c r="I1699" s="235"/>
      <c r="J1699" s="236">
        <f>ROUND(I1699*H1699,2)</f>
        <v>0</v>
      </c>
      <c r="K1699" s="237"/>
      <c r="L1699" s="47"/>
      <c r="M1699" s="238" t="s">
        <v>1</v>
      </c>
      <c r="N1699" s="239" t="s">
        <v>49</v>
      </c>
      <c r="O1699" s="94"/>
      <c r="P1699" s="240">
        <f>O1699*H1699</f>
        <v>0</v>
      </c>
      <c r="Q1699" s="240">
        <v>0.00107</v>
      </c>
      <c r="R1699" s="240">
        <f>Q1699*H1699</f>
        <v>0.010699999999999999</v>
      </c>
      <c r="S1699" s="240">
        <v>0</v>
      </c>
      <c r="T1699" s="241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42" t="s">
        <v>304</v>
      </c>
      <c r="AT1699" s="242" t="s">
        <v>253</v>
      </c>
      <c r="AU1699" s="242" t="s">
        <v>93</v>
      </c>
      <c r="AY1699" s="19" t="s">
        <v>251</v>
      </c>
      <c r="BE1699" s="243">
        <f>IF(N1699="základní",J1699,0)</f>
        <v>0</v>
      </c>
      <c r="BF1699" s="243">
        <f>IF(N1699="snížená",J1699,0)</f>
        <v>0</v>
      </c>
      <c r="BG1699" s="243">
        <f>IF(N1699="zákl. přenesená",J1699,0)</f>
        <v>0</v>
      </c>
      <c r="BH1699" s="243">
        <f>IF(N1699="sníž. přenesená",J1699,0)</f>
        <v>0</v>
      </c>
      <c r="BI1699" s="243">
        <f>IF(N1699="nulová",J1699,0)</f>
        <v>0</v>
      </c>
      <c r="BJ1699" s="19" t="s">
        <v>91</v>
      </c>
      <c r="BK1699" s="243">
        <f>ROUND(I1699*H1699,2)</f>
        <v>0</v>
      </c>
      <c r="BL1699" s="19" t="s">
        <v>304</v>
      </c>
      <c r="BM1699" s="242" t="s">
        <v>1751</v>
      </c>
    </row>
    <row r="1700" s="15" customFormat="1">
      <c r="A1700" s="15"/>
      <c r="B1700" s="272"/>
      <c r="C1700" s="273"/>
      <c r="D1700" s="251" t="s">
        <v>260</v>
      </c>
      <c r="E1700" s="274" t="s">
        <v>1</v>
      </c>
      <c r="F1700" s="275" t="s">
        <v>1123</v>
      </c>
      <c r="G1700" s="273"/>
      <c r="H1700" s="274" t="s">
        <v>1</v>
      </c>
      <c r="I1700" s="276"/>
      <c r="J1700" s="273"/>
      <c r="K1700" s="273"/>
      <c r="L1700" s="277"/>
      <c r="M1700" s="278"/>
      <c r="N1700" s="279"/>
      <c r="O1700" s="279"/>
      <c r="P1700" s="279"/>
      <c r="Q1700" s="279"/>
      <c r="R1700" s="279"/>
      <c r="S1700" s="279"/>
      <c r="T1700" s="280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1" t="s">
        <v>260</v>
      </c>
      <c r="AU1700" s="281" t="s">
        <v>93</v>
      </c>
      <c r="AV1700" s="15" t="s">
        <v>91</v>
      </c>
      <c r="AW1700" s="15" t="s">
        <v>40</v>
      </c>
      <c r="AX1700" s="15" t="s">
        <v>84</v>
      </c>
      <c r="AY1700" s="281" t="s">
        <v>251</v>
      </c>
    </row>
    <row r="1701" s="13" customFormat="1">
      <c r="A1701" s="13"/>
      <c r="B1701" s="249"/>
      <c r="C1701" s="250"/>
      <c r="D1701" s="251" t="s">
        <v>260</v>
      </c>
      <c r="E1701" s="252" t="s">
        <v>1</v>
      </c>
      <c r="F1701" s="253" t="s">
        <v>1747</v>
      </c>
      <c r="G1701" s="250"/>
      <c r="H1701" s="254">
        <v>10</v>
      </c>
      <c r="I1701" s="255"/>
      <c r="J1701" s="250"/>
      <c r="K1701" s="250"/>
      <c r="L1701" s="256"/>
      <c r="M1701" s="257"/>
      <c r="N1701" s="258"/>
      <c r="O1701" s="258"/>
      <c r="P1701" s="258"/>
      <c r="Q1701" s="258"/>
      <c r="R1701" s="258"/>
      <c r="S1701" s="258"/>
      <c r="T1701" s="25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0" t="s">
        <v>260</v>
      </c>
      <c r="AU1701" s="260" t="s">
        <v>93</v>
      </c>
      <c r="AV1701" s="13" t="s">
        <v>93</v>
      </c>
      <c r="AW1701" s="13" t="s">
        <v>40</v>
      </c>
      <c r="AX1701" s="13" t="s">
        <v>91</v>
      </c>
      <c r="AY1701" s="260" t="s">
        <v>251</v>
      </c>
    </row>
    <row r="1702" s="2" customFormat="1" ht="37.8" customHeight="1">
      <c r="A1702" s="41"/>
      <c r="B1702" s="42"/>
      <c r="C1702" s="230" t="s">
        <v>1752</v>
      </c>
      <c r="D1702" s="230" t="s">
        <v>253</v>
      </c>
      <c r="E1702" s="231" t="s">
        <v>1753</v>
      </c>
      <c r="F1702" s="232" t="s">
        <v>1754</v>
      </c>
      <c r="G1702" s="233" t="s">
        <v>571</v>
      </c>
      <c r="H1702" s="234">
        <v>2</v>
      </c>
      <c r="I1702" s="235"/>
      <c r="J1702" s="236">
        <f>ROUND(I1702*H1702,2)</f>
        <v>0</v>
      </c>
      <c r="K1702" s="237"/>
      <c r="L1702" s="47"/>
      <c r="M1702" s="238" t="s">
        <v>1</v>
      </c>
      <c r="N1702" s="239" t="s">
        <v>49</v>
      </c>
      <c r="O1702" s="94"/>
      <c r="P1702" s="240">
        <f>O1702*H1702</f>
        <v>0</v>
      </c>
      <c r="Q1702" s="240">
        <v>0.00107</v>
      </c>
      <c r="R1702" s="240">
        <f>Q1702*H1702</f>
        <v>0.00214</v>
      </c>
      <c r="S1702" s="240">
        <v>0</v>
      </c>
      <c r="T1702" s="241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42" t="s">
        <v>304</v>
      </c>
      <c r="AT1702" s="242" t="s">
        <v>253</v>
      </c>
      <c r="AU1702" s="242" t="s">
        <v>93</v>
      </c>
      <c r="AY1702" s="19" t="s">
        <v>251</v>
      </c>
      <c r="BE1702" s="243">
        <f>IF(N1702="základní",J1702,0)</f>
        <v>0</v>
      </c>
      <c r="BF1702" s="243">
        <f>IF(N1702="snížená",J1702,0)</f>
        <v>0</v>
      </c>
      <c r="BG1702" s="243">
        <f>IF(N1702="zákl. přenesená",J1702,0)</f>
        <v>0</v>
      </c>
      <c r="BH1702" s="243">
        <f>IF(N1702="sníž. přenesená",J1702,0)</f>
        <v>0</v>
      </c>
      <c r="BI1702" s="243">
        <f>IF(N1702="nulová",J1702,0)</f>
        <v>0</v>
      </c>
      <c r="BJ1702" s="19" t="s">
        <v>91</v>
      </c>
      <c r="BK1702" s="243">
        <f>ROUND(I1702*H1702,2)</f>
        <v>0</v>
      </c>
      <c r="BL1702" s="19" t="s">
        <v>304</v>
      </c>
      <c r="BM1702" s="242" t="s">
        <v>1755</v>
      </c>
    </row>
    <row r="1703" s="15" customFormat="1">
      <c r="A1703" s="15"/>
      <c r="B1703" s="272"/>
      <c r="C1703" s="273"/>
      <c r="D1703" s="251" t="s">
        <v>260</v>
      </c>
      <c r="E1703" s="274" t="s">
        <v>1</v>
      </c>
      <c r="F1703" s="275" t="s">
        <v>1123</v>
      </c>
      <c r="G1703" s="273"/>
      <c r="H1703" s="274" t="s">
        <v>1</v>
      </c>
      <c r="I1703" s="276"/>
      <c r="J1703" s="273"/>
      <c r="K1703" s="273"/>
      <c r="L1703" s="277"/>
      <c r="M1703" s="278"/>
      <c r="N1703" s="279"/>
      <c r="O1703" s="279"/>
      <c r="P1703" s="279"/>
      <c r="Q1703" s="279"/>
      <c r="R1703" s="279"/>
      <c r="S1703" s="279"/>
      <c r="T1703" s="280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81" t="s">
        <v>260</v>
      </c>
      <c r="AU1703" s="281" t="s">
        <v>93</v>
      </c>
      <c r="AV1703" s="15" t="s">
        <v>91</v>
      </c>
      <c r="AW1703" s="15" t="s">
        <v>40</v>
      </c>
      <c r="AX1703" s="15" t="s">
        <v>84</v>
      </c>
      <c r="AY1703" s="281" t="s">
        <v>251</v>
      </c>
    </row>
    <row r="1704" s="13" customFormat="1">
      <c r="A1704" s="13"/>
      <c r="B1704" s="249"/>
      <c r="C1704" s="250"/>
      <c r="D1704" s="251" t="s">
        <v>260</v>
      </c>
      <c r="E1704" s="252" t="s">
        <v>1</v>
      </c>
      <c r="F1704" s="253" t="s">
        <v>1033</v>
      </c>
      <c r="G1704" s="250"/>
      <c r="H1704" s="254">
        <v>2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260</v>
      </c>
      <c r="AU1704" s="260" t="s">
        <v>93</v>
      </c>
      <c r="AV1704" s="13" t="s">
        <v>93</v>
      </c>
      <c r="AW1704" s="13" t="s">
        <v>40</v>
      </c>
      <c r="AX1704" s="13" t="s">
        <v>91</v>
      </c>
      <c r="AY1704" s="260" t="s">
        <v>251</v>
      </c>
    </row>
    <row r="1705" s="2" customFormat="1" ht="66.75" customHeight="1">
      <c r="A1705" s="41"/>
      <c r="B1705" s="42"/>
      <c r="C1705" s="230" t="s">
        <v>1756</v>
      </c>
      <c r="D1705" s="230" t="s">
        <v>253</v>
      </c>
      <c r="E1705" s="231" t="s">
        <v>1757</v>
      </c>
      <c r="F1705" s="232" t="s">
        <v>1758</v>
      </c>
      <c r="G1705" s="233" t="s">
        <v>1163</v>
      </c>
      <c r="H1705" s="234">
        <v>3</v>
      </c>
      <c r="I1705" s="235"/>
      <c r="J1705" s="236">
        <f>ROUND(I1705*H1705,2)</f>
        <v>0</v>
      </c>
      <c r="K1705" s="237"/>
      <c r="L1705" s="47"/>
      <c r="M1705" s="238" t="s">
        <v>1</v>
      </c>
      <c r="N1705" s="239" t="s">
        <v>49</v>
      </c>
      <c r="O1705" s="94"/>
      <c r="P1705" s="240">
        <f>O1705*H1705</f>
        <v>0</v>
      </c>
      <c r="Q1705" s="240">
        <v>0</v>
      </c>
      <c r="R1705" s="240">
        <f>Q1705*H1705</f>
        <v>0</v>
      </c>
      <c r="S1705" s="240">
        <v>0</v>
      </c>
      <c r="T1705" s="241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42" t="s">
        <v>304</v>
      </c>
      <c r="AT1705" s="242" t="s">
        <v>253</v>
      </c>
      <c r="AU1705" s="242" t="s">
        <v>93</v>
      </c>
      <c r="AY1705" s="19" t="s">
        <v>251</v>
      </c>
      <c r="BE1705" s="243">
        <f>IF(N1705="základní",J1705,0)</f>
        <v>0</v>
      </c>
      <c r="BF1705" s="243">
        <f>IF(N1705="snížená",J1705,0)</f>
        <v>0</v>
      </c>
      <c r="BG1705" s="243">
        <f>IF(N1705="zákl. přenesená",J1705,0)</f>
        <v>0</v>
      </c>
      <c r="BH1705" s="243">
        <f>IF(N1705="sníž. přenesená",J1705,0)</f>
        <v>0</v>
      </c>
      <c r="BI1705" s="243">
        <f>IF(N1705="nulová",J1705,0)</f>
        <v>0</v>
      </c>
      <c r="BJ1705" s="19" t="s">
        <v>91</v>
      </c>
      <c r="BK1705" s="243">
        <f>ROUND(I1705*H1705,2)</f>
        <v>0</v>
      </c>
      <c r="BL1705" s="19" t="s">
        <v>304</v>
      </c>
      <c r="BM1705" s="242" t="s">
        <v>1759</v>
      </c>
    </row>
    <row r="1706" s="15" customFormat="1">
      <c r="A1706" s="15"/>
      <c r="B1706" s="272"/>
      <c r="C1706" s="273"/>
      <c r="D1706" s="251" t="s">
        <v>260</v>
      </c>
      <c r="E1706" s="274" t="s">
        <v>1</v>
      </c>
      <c r="F1706" s="275" t="s">
        <v>1760</v>
      </c>
      <c r="G1706" s="273"/>
      <c r="H1706" s="274" t="s">
        <v>1</v>
      </c>
      <c r="I1706" s="276"/>
      <c r="J1706" s="273"/>
      <c r="K1706" s="273"/>
      <c r="L1706" s="277"/>
      <c r="M1706" s="278"/>
      <c r="N1706" s="279"/>
      <c r="O1706" s="279"/>
      <c r="P1706" s="279"/>
      <c r="Q1706" s="279"/>
      <c r="R1706" s="279"/>
      <c r="S1706" s="279"/>
      <c r="T1706" s="280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81" t="s">
        <v>260</v>
      </c>
      <c r="AU1706" s="281" t="s">
        <v>93</v>
      </c>
      <c r="AV1706" s="15" t="s">
        <v>91</v>
      </c>
      <c r="AW1706" s="15" t="s">
        <v>40</v>
      </c>
      <c r="AX1706" s="15" t="s">
        <v>84</v>
      </c>
      <c r="AY1706" s="281" t="s">
        <v>251</v>
      </c>
    </row>
    <row r="1707" s="13" customFormat="1">
      <c r="A1707" s="13"/>
      <c r="B1707" s="249"/>
      <c r="C1707" s="250"/>
      <c r="D1707" s="251" t="s">
        <v>260</v>
      </c>
      <c r="E1707" s="252" t="s">
        <v>1</v>
      </c>
      <c r="F1707" s="253" t="s">
        <v>1029</v>
      </c>
      <c r="G1707" s="250"/>
      <c r="H1707" s="254">
        <v>3</v>
      </c>
      <c r="I1707" s="255"/>
      <c r="J1707" s="250"/>
      <c r="K1707" s="250"/>
      <c r="L1707" s="256"/>
      <c r="M1707" s="257"/>
      <c r="N1707" s="258"/>
      <c r="O1707" s="258"/>
      <c r="P1707" s="258"/>
      <c r="Q1707" s="258"/>
      <c r="R1707" s="258"/>
      <c r="S1707" s="258"/>
      <c r="T1707" s="25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0" t="s">
        <v>260</v>
      </c>
      <c r="AU1707" s="260" t="s">
        <v>93</v>
      </c>
      <c r="AV1707" s="13" t="s">
        <v>93</v>
      </c>
      <c r="AW1707" s="13" t="s">
        <v>40</v>
      </c>
      <c r="AX1707" s="13" t="s">
        <v>91</v>
      </c>
      <c r="AY1707" s="260" t="s">
        <v>251</v>
      </c>
    </row>
    <row r="1708" s="2" customFormat="1" ht="66.75" customHeight="1">
      <c r="A1708" s="41"/>
      <c r="B1708" s="42"/>
      <c r="C1708" s="230" t="s">
        <v>1761</v>
      </c>
      <c r="D1708" s="230" t="s">
        <v>253</v>
      </c>
      <c r="E1708" s="231" t="s">
        <v>1762</v>
      </c>
      <c r="F1708" s="232" t="s">
        <v>1763</v>
      </c>
      <c r="G1708" s="233" t="s">
        <v>1163</v>
      </c>
      <c r="H1708" s="234">
        <v>2</v>
      </c>
      <c r="I1708" s="235"/>
      <c r="J1708" s="236">
        <f>ROUND(I1708*H1708,2)</f>
        <v>0</v>
      </c>
      <c r="K1708" s="237"/>
      <c r="L1708" s="47"/>
      <c r="M1708" s="238" t="s">
        <v>1</v>
      </c>
      <c r="N1708" s="239" t="s">
        <v>49</v>
      </c>
      <c r="O1708" s="94"/>
      <c r="P1708" s="240">
        <f>O1708*H1708</f>
        <v>0</v>
      </c>
      <c r="Q1708" s="240">
        <v>0</v>
      </c>
      <c r="R1708" s="240">
        <f>Q1708*H1708</f>
        <v>0</v>
      </c>
      <c r="S1708" s="240">
        <v>0</v>
      </c>
      <c r="T1708" s="241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42" t="s">
        <v>304</v>
      </c>
      <c r="AT1708" s="242" t="s">
        <v>253</v>
      </c>
      <c r="AU1708" s="242" t="s">
        <v>93</v>
      </c>
      <c r="AY1708" s="19" t="s">
        <v>251</v>
      </c>
      <c r="BE1708" s="243">
        <f>IF(N1708="základní",J1708,0)</f>
        <v>0</v>
      </c>
      <c r="BF1708" s="243">
        <f>IF(N1708="snížená",J1708,0)</f>
        <v>0</v>
      </c>
      <c r="BG1708" s="243">
        <f>IF(N1708="zákl. přenesená",J1708,0)</f>
        <v>0</v>
      </c>
      <c r="BH1708" s="243">
        <f>IF(N1708="sníž. přenesená",J1708,0)</f>
        <v>0</v>
      </c>
      <c r="BI1708" s="243">
        <f>IF(N1708="nulová",J1708,0)</f>
        <v>0</v>
      </c>
      <c r="BJ1708" s="19" t="s">
        <v>91</v>
      </c>
      <c r="BK1708" s="243">
        <f>ROUND(I1708*H1708,2)</f>
        <v>0</v>
      </c>
      <c r="BL1708" s="19" t="s">
        <v>304</v>
      </c>
      <c r="BM1708" s="242" t="s">
        <v>1764</v>
      </c>
    </row>
    <row r="1709" s="15" customFormat="1">
      <c r="A1709" s="15"/>
      <c r="B1709" s="272"/>
      <c r="C1709" s="273"/>
      <c r="D1709" s="251" t="s">
        <v>260</v>
      </c>
      <c r="E1709" s="274" t="s">
        <v>1</v>
      </c>
      <c r="F1709" s="275" t="s">
        <v>1760</v>
      </c>
      <c r="G1709" s="273"/>
      <c r="H1709" s="274" t="s">
        <v>1</v>
      </c>
      <c r="I1709" s="276"/>
      <c r="J1709" s="273"/>
      <c r="K1709" s="273"/>
      <c r="L1709" s="277"/>
      <c r="M1709" s="278"/>
      <c r="N1709" s="279"/>
      <c r="O1709" s="279"/>
      <c r="P1709" s="279"/>
      <c r="Q1709" s="279"/>
      <c r="R1709" s="279"/>
      <c r="S1709" s="279"/>
      <c r="T1709" s="280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T1709" s="281" t="s">
        <v>260</v>
      </c>
      <c r="AU1709" s="281" t="s">
        <v>93</v>
      </c>
      <c r="AV1709" s="15" t="s">
        <v>91</v>
      </c>
      <c r="AW1709" s="15" t="s">
        <v>40</v>
      </c>
      <c r="AX1709" s="15" t="s">
        <v>84</v>
      </c>
      <c r="AY1709" s="281" t="s">
        <v>251</v>
      </c>
    </row>
    <row r="1710" s="13" customFormat="1">
      <c r="A1710" s="13"/>
      <c r="B1710" s="249"/>
      <c r="C1710" s="250"/>
      <c r="D1710" s="251" t="s">
        <v>260</v>
      </c>
      <c r="E1710" s="252" t="s">
        <v>1</v>
      </c>
      <c r="F1710" s="253" t="s">
        <v>1033</v>
      </c>
      <c r="G1710" s="250"/>
      <c r="H1710" s="254">
        <v>2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260</v>
      </c>
      <c r="AU1710" s="260" t="s">
        <v>93</v>
      </c>
      <c r="AV1710" s="13" t="s">
        <v>93</v>
      </c>
      <c r="AW1710" s="13" t="s">
        <v>40</v>
      </c>
      <c r="AX1710" s="13" t="s">
        <v>91</v>
      </c>
      <c r="AY1710" s="260" t="s">
        <v>251</v>
      </c>
    </row>
    <row r="1711" s="2" customFormat="1" ht="24.15" customHeight="1">
      <c r="A1711" s="41"/>
      <c r="B1711" s="42"/>
      <c r="C1711" s="230" t="s">
        <v>1765</v>
      </c>
      <c r="D1711" s="230" t="s">
        <v>253</v>
      </c>
      <c r="E1711" s="231" t="s">
        <v>1766</v>
      </c>
      <c r="F1711" s="232" t="s">
        <v>1767</v>
      </c>
      <c r="G1711" s="233" t="s">
        <v>1410</v>
      </c>
      <c r="H1711" s="305"/>
      <c r="I1711" s="235"/>
      <c r="J1711" s="236">
        <f>ROUND(I1711*H1711,2)</f>
        <v>0</v>
      </c>
      <c r="K1711" s="237"/>
      <c r="L1711" s="47"/>
      <c r="M1711" s="238" t="s">
        <v>1</v>
      </c>
      <c r="N1711" s="239" t="s">
        <v>49</v>
      </c>
      <c r="O1711" s="94"/>
      <c r="P1711" s="240">
        <f>O1711*H1711</f>
        <v>0</v>
      </c>
      <c r="Q1711" s="240">
        <v>0</v>
      </c>
      <c r="R1711" s="240">
        <f>Q1711*H1711</f>
        <v>0</v>
      </c>
      <c r="S1711" s="240">
        <v>0</v>
      </c>
      <c r="T1711" s="241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42" t="s">
        <v>304</v>
      </c>
      <c r="AT1711" s="242" t="s">
        <v>253</v>
      </c>
      <c r="AU1711" s="242" t="s">
        <v>93</v>
      </c>
      <c r="AY1711" s="19" t="s">
        <v>251</v>
      </c>
      <c r="BE1711" s="243">
        <f>IF(N1711="základní",J1711,0)</f>
        <v>0</v>
      </c>
      <c r="BF1711" s="243">
        <f>IF(N1711="snížená",J1711,0)</f>
        <v>0</v>
      </c>
      <c r="BG1711" s="243">
        <f>IF(N1711="zákl. přenesená",J1711,0)</f>
        <v>0</v>
      </c>
      <c r="BH1711" s="243">
        <f>IF(N1711="sníž. přenesená",J1711,0)</f>
        <v>0</v>
      </c>
      <c r="BI1711" s="243">
        <f>IF(N1711="nulová",J1711,0)</f>
        <v>0</v>
      </c>
      <c r="BJ1711" s="19" t="s">
        <v>91</v>
      </c>
      <c r="BK1711" s="243">
        <f>ROUND(I1711*H1711,2)</f>
        <v>0</v>
      </c>
      <c r="BL1711" s="19" t="s">
        <v>304</v>
      </c>
      <c r="BM1711" s="242" t="s">
        <v>1768</v>
      </c>
    </row>
    <row r="1712" s="2" customFormat="1">
      <c r="A1712" s="41"/>
      <c r="B1712" s="42"/>
      <c r="C1712" s="43"/>
      <c r="D1712" s="244" t="s">
        <v>258</v>
      </c>
      <c r="E1712" s="43"/>
      <c r="F1712" s="245" t="s">
        <v>1769</v>
      </c>
      <c r="G1712" s="43"/>
      <c r="H1712" s="43"/>
      <c r="I1712" s="246"/>
      <c r="J1712" s="43"/>
      <c r="K1712" s="43"/>
      <c r="L1712" s="47"/>
      <c r="M1712" s="247"/>
      <c r="N1712" s="248"/>
      <c r="O1712" s="94"/>
      <c r="P1712" s="94"/>
      <c r="Q1712" s="94"/>
      <c r="R1712" s="94"/>
      <c r="S1712" s="94"/>
      <c r="T1712" s="95"/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T1712" s="19" t="s">
        <v>258</v>
      </c>
      <c r="AU1712" s="19" t="s">
        <v>93</v>
      </c>
    </row>
    <row r="1713" s="12" customFormat="1" ht="22.8" customHeight="1">
      <c r="A1713" s="12"/>
      <c r="B1713" s="214"/>
      <c r="C1713" s="215"/>
      <c r="D1713" s="216" t="s">
        <v>83</v>
      </c>
      <c r="E1713" s="228" t="s">
        <v>1770</v>
      </c>
      <c r="F1713" s="228" t="s">
        <v>1771</v>
      </c>
      <c r="G1713" s="215"/>
      <c r="H1713" s="215"/>
      <c r="I1713" s="218"/>
      <c r="J1713" s="229">
        <f>BK1713</f>
        <v>0</v>
      </c>
      <c r="K1713" s="215"/>
      <c r="L1713" s="220"/>
      <c r="M1713" s="221"/>
      <c r="N1713" s="222"/>
      <c r="O1713" s="222"/>
      <c r="P1713" s="223">
        <f>SUM(P1714:P1729)</f>
        <v>0</v>
      </c>
      <c r="Q1713" s="222"/>
      <c r="R1713" s="223">
        <f>SUM(R1714:R1729)</f>
        <v>0.065199999999999994</v>
      </c>
      <c r="S1713" s="222"/>
      <c r="T1713" s="224">
        <f>SUM(T1714:T1729)</f>
        <v>0</v>
      </c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R1713" s="225" t="s">
        <v>93</v>
      </c>
      <c r="AT1713" s="226" t="s">
        <v>83</v>
      </c>
      <c r="AU1713" s="226" t="s">
        <v>91</v>
      </c>
      <c r="AY1713" s="225" t="s">
        <v>251</v>
      </c>
      <c r="BK1713" s="227">
        <f>SUM(BK1714:BK1729)</f>
        <v>0</v>
      </c>
    </row>
    <row r="1714" s="2" customFormat="1" ht="24.15" customHeight="1">
      <c r="A1714" s="41"/>
      <c r="B1714" s="42"/>
      <c r="C1714" s="230" t="s">
        <v>1772</v>
      </c>
      <c r="D1714" s="230" t="s">
        <v>253</v>
      </c>
      <c r="E1714" s="231" t="s">
        <v>1773</v>
      </c>
      <c r="F1714" s="232" t="s">
        <v>1774</v>
      </c>
      <c r="G1714" s="233" t="s">
        <v>1775</v>
      </c>
      <c r="H1714" s="234">
        <v>18</v>
      </c>
      <c r="I1714" s="235"/>
      <c r="J1714" s="236">
        <f>ROUND(I1714*H1714,2)</f>
        <v>0</v>
      </c>
      <c r="K1714" s="237"/>
      <c r="L1714" s="47"/>
      <c r="M1714" s="238" t="s">
        <v>1</v>
      </c>
      <c r="N1714" s="239" t="s">
        <v>49</v>
      </c>
      <c r="O1714" s="94"/>
      <c r="P1714" s="240">
        <f>O1714*H1714</f>
        <v>0</v>
      </c>
      <c r="Q1714" s="240">
        <v>0</v>
      </c>
      <c r="R1714" s="240">
        <f>Q1714*H1714</f>
        <v>0</v>
      </c>
      <c r="S1714" s="240">
        <v>0</v>
      </c>
      <c r="T1714" s="241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42" t="s">
        <v>304</v>
      </c>
      <c r="AT1714" s="242" t="s">
        <v>253</v>
      </c>
      <c r="AU1714" s="242" t="s">
        <v>93</v>
      </c>
      <c r="AY1714" s="19" t="s">
        <v>251</v>
      </c>
      <c r="BE1714" s="243">
        <f>IF(N1714="základní",J1714,0)</f>
        <v>0</v>
      </c>
      <c r="BF1714" s="243">
        <f>IF(N1714="snížená",J1714,0)</f>
        <v>0</v>
      </c>
      <c r="BG1714" s="243">
        <f>IF(N1714="zákl. přenesená",J1714,0)</f>
        <v>0</v>
      </c>
      <c r="BH1714" s="243">
        <f>IF(N1714="sníž. přenesená",J1714,0)</f>
        <v>0</v>
      </c>
      <c r="BI1714" s="243">
        <f>IF(N1714="nulová",J1714,0)</f>
        <v>0</v>
      </c>
      <c r="BJ1714" s="19" t="s">
        <v>91</v>
      </c>
      <c r="BK1714" s="243">
        <f>ROUND(I1714*H1714,2)</f>
        <v>0</v>
      </c>
      <c r="BL1714" s="19" t="s">
        <v>304</v>
      </c>
      <c r="BM1714" s="242" t="s">
        <v>1776</v>
      </c>
    </row>
    <row r="1715" s="13" customFormat="1">
      <c r="A1715" s="13"/>
      <c r="B1715" s="249"/>
      <c r="C1715" s="250"/>
      <c r="D1715" s="251" t="s">
        <v>260</v>
      </c>
      <c r="E1715" s="252" t="s">
        <v>1</v>
      </c>
      <c r="F1715" s="253" t="s">
        <v>1777</v>
      </c>
      <c r="G1715" s="250"/>
      <c r="H1715" s="254">
        <v>3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260</v>
      </c>
      <c r="AU1715" s="260" t="s">
        <v>93</v>
      </c>
      <c r="AV1715" s="13" t="s">
        <v>93</v>
      </c>
      <c r="AW1715" s="13" t="s">
        <v>40</v>
      </c>
      <c r="AX1715" s="13" t="s">
        <v>84</v>
      </c>
      <c r="AY1715" s="260" t="s">
        <v>251</v>
      </c>
    </row>
    <row r="1716" s="13" customFormat="1">
      <c r="A1716" s="13"/>
      <c r="B1716" s="249"/>
      <c r="C1716" s="250"/>
      <c r="D1716" s="251" t="s">
        <v>260</v>
      </c>
      <c r="E1716" s="252" t="s">
        <v>1</v>
      </c>
      <c r="F1716" s="253" t="s">
        <v>1778</v>
      </c>
      <c r="G1716" s="250"/>
      <c r="H1716" s="254">
        <v>3</v>
      </c>
      <c r="I1716" s="255"/>
      <c r="J1716" s="250"/>
      <c r="K1716" s="250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0" t="s">
        <v>260</v>
      </c>
      <c r="AU1716" s="260" t="s">
        <v>93</v>
      </c>
      <c r="AV1716" s="13" t="s">
        <v>93</v>
      </c>
      <c r="AW1716" s="13" t="s">
        <v>40</v>
      </c>
      <c r="AX1716" s="13" t="s">
        <v>84</v>
      </c>
      <c r="AY1716" s="260" t="s">
        <v>251</v>
      </c>
    </row>
    <row r="1717" s="13" customFormat="1">
      <c r="A1717" s="13"/>
      <c r="B1717" s="249"/>
      <c r="C1717" s="250"/>
      <c r="D1717" s="251" t="s">
        <v>260</v>
      </c>
      <c r="E1717" s="252" t="s">
        <v>1</v>
      </c>
      <c r="F1717" s="253" t="s">
        <v>1779</v>
      </c>
      <c r="G1717" s="250"/>
      <c r="H1717" s="254">
        <v>3</v>
      </c>
      <c r="I1717" s="255"/>
      <c r="J1717" s="250"/>
      <c r="K1717" s="250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260</v>
      </c>
      <c r="AU1717" s="260" t="s">
        <v>93</v>
      </c>
      <c r="AV1717" s="13" t="s">
        <v>93</v>
      </c>
      <c r="AW1717" s="13" t="s">
        <v>40</v>
      </c>
      <c r="AX1717" s="13" t="s">
        <v>84</v>
      </c>
      <c r="AY1717" s="260" t="s">
        <v>251</v>
      </c>
    </row>
    <row r="1718" s="13" customFormat="1">
      <c r="A1718" s="13"/>
      <c r="B1718" s="249"/>
      <c r="C1718" s="250"/>
      <c r="D1718" s="251" t="s">
        <v>260</v>
      </c>
      <c r="E1718" s="252" t="s">
        <v>1</v>
      </c>
      <c r="F1718" s="253" t="s">
        <v>1780</v>
      </c>
      <c r="G1718" s="250"/>
      <c r="H1718" s="254">
        <v>3</v>
      </c>
      <c r="I1718" s="255"/>
      <c r="J1718" s="250"/>
      <c r="K1718" s="250"/>
      <c r="L1718" s="256"/>
      <c r="M1718" s="257"/>
      <c r="N1718" s="258"/>
      <c r="O1718" s="258"/>
      <c r="P1718" s="258"/>
      <c r="Q1718" s="258"/>
      <c r="R1718" s="258"/>
      <c r="S1718" s="258"/>
      <c r="T1718" s="25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0" t="s">
        <v>260</v>
      </c>
      <c r="AU1718" s="260" t="s">
        <v>93</v>
      </c>
      <c r="AV1718" s="13" t="s">
        <v>93</v>
      </c>
      <c r="AW1718" s="13" t="s">
        <v>40</v>
      </c>
      <c r="AX1718" s="13" t="s">
        <v>84</v>
      </c>
      <c r="AY1718" s="260" t="s">
        <v>251</v>
      </c>
    </row>
    <row r="1719" s="13" customFormat="1">
      <c r="A1719" s="13"/>
      <c r="B1719" s="249"/>
      <c r="C1719" s="250"/>
      <c r="D1719" s="251" t="s">
        <v>260</v>
      </c>
      <c r="E1719" s="252" t="s">
        <v>1</v>
      </c>
      <c r="F1719" s="253" t="s">
        <v>1781</v>
      </c>
      <c r="G1719" s="250"/>
      <c r="H1719" s="254">
        <v>3</v>
      </c>
      <c r="I1719" s="255"/>
      <c r="J1719" s="250"/>
      <c r="K1719" s="250"/>
      <c r="L1719" s="256"/>
      <c r="M1719" s="257"/>
      <c r="N1719" s="258"/>
      <c r="O1719" s="258"/>
      <c r="P1719" s="258"/>
      <c r="Q1719" s="258"/>
      <c r="R1719" s="258"/>
      <c r="S1719" s="258"/>
      <c r="T1719" s="25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0" t="s">
        <v>260</v>
      </c>
      <c r="AU1719" s="260" t="s">
        <v>93</v>
      </c>
      <c r="AV1719" s="13" t="s">
        <v>93</v>
      </c>
      <c r="AW1719" s="13" t="s">
        <v>40</v>
      </c>
      <c r="AX1719" s="13" t="s">
        <v>84</v>
      </c>
      <c r="AY1719" s="260" t="s">
        <v>251</v>
      </c>
    </row>
    <row r="1720" s="13" customFormat="1">
      <c r="A1720" s="13"/>
      <c r="B1720" s="249"/>
      <c r="C1720" s="250"/>
      <c r="D1720" s="251" t="s">
        <v>260</v>
      </c>
      <c r="E1720" s="252" t="s">
        <v>1</v>
      </c>
      <c r="F1720" s="253" t="s">
        <v>1782</v>
      </c>
      <c r="G1720" s="250"/>
      <c r="H1720" s="254">
        <v>3</v>
      </c>
      <c r="I1720" s="255"/>
      <c r="J1720" s="250"/>
      <c r="K1720" s="250"/>
      <c r="L1720" s="256"/>
      <c r="M1720" s="257"/>
      <c r="N1720" s="258"/>
      <c r="O1720" s="258"/>
      <c r="P1720" s="258"/>
      <c r="Q1720" s="258"/>
      <c r="R1720" s="258"/>
      <c r="S1720" s="258"/>
      <c r="T1720" s="259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0" t="s">
        <v>260</v>
      </c>
      <c r="AU1720" s="260" t="s">
        <v>93</v>
      </c>
      <c r="AV1720" s="13" t="s">
        <v>93</v>
      </c>
      <c r="AW1720" s="13" t="s">
        <v>40</v>
      </c>
      <c r="AX1720" s="13" t="s">
        <v>84</v>
      </c>
      <c r="AY1720" s="260" t="s">
        <v>251</v>
      </c>
    </row>
    <row r="1721" s="14" customFormat="1">
      <c r="A1721" s="14"/>
      <c r="B1721" s="261"/>
      <c r="C1721" s="262"/>
      <c r="D1721" s="251" t="s">
        <v>260</v>
      </c>
      <c r="E1721" s="263" t="s">
        <v>1</v>
      </c>
      <c r="F1721" s="264" t="s">
        <v>262</v>
      </c>
      <c r="G1721" s="262"/>
      <c r="H1721" s="265">
        <v>18</v>
      </c>
      <c r="I1721" s="266"/>
      <c r="J1721" s="262"/>
      <c r="K1721" s="262"/>
      <c r="L1721" s="267"/>
      <c r="M1721" s="268"/>
      <c r="N1721" s="269"/>
      <c r="O1721" s="269"/>
      <c r="P1721" s="269"/>
      <c r="Q1721" s="269"/>
      <c r="R1721" s="269"/>
      <c r="S1721" s="269"/>
      <c r="T1721" s="270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71" t="s">
        <v>260</v>
      </c>
      <c r="AU1721" s="271" t="s">
        <v>93</v>
      </c>
      <c r="AV1721" s="14" t="s">
        <v>257</v>
      </c>
      <c r="AW1721" s="14" t="s">
        <v>40</v>
      </c>
      <c r="AX1721" s="14" t="s">
        <v>91</v>
      </c>
      <c r="AY1721" s="271" t="s">
        <v>251</v>
      </c>
    </row>
    <row r="1722" s="2" customFormat="1" ht="78" customHeight="1">
      <c r="A1722" s="41"/>
      <c r="B1722" s="42"/>
      <c r="C1722" s="230" t="s">
        <v>1783</v>
      </c>
      <c r="D1722" s="230" t="s">
        <v>253</v>
      </c>
      <c r="E1722" s="231" t="s">
        <v>1784</v>
      </c>
      <c r="F1722" s="232" t="s">
        <v>1785</v>
      </c>
      <c r="G1722" s="233" t="s">
        <v>1775</v>
      </c>
      <c r="H1722" s="234">
        <v>1</v>
      </c>
      <c r="I1722" s="235"/>
      <c r="J1722" s="236">
        <f>ROUND(I1722*H1722,2)</f>
        <v>0</v>
      </c>
      <c r="K1722" s="237"/>
      <c r="L1722" s="47"/>
      <c r="M1722" s="238" t="s">
        <v>1</v>
      </c>
      <c r="N1722" s="239" t="s">
        <v>49</v>
      </c>
      <c r="O1722" s="94"/>
      <c r="P1722" s="240">
        <f>O1722*H1722</f>
        <v>0</v>
      </c>
      <c r="Q1722" s="240">
        <v>0.032599999999999997</v>
      </c>
      <c r="R1722" s="240">
        <f>Q1722*H1722</f>
        <v>0.032599999999999997</v>
      </c>
      <c r="S1722" s="240">
        <v>0</v>
      </c>
      <c r="T1722" s="241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42" t="s">
        <v>304</v>
      </c>
      <c r="AT1722" s="242" t="s">
        <v>253</v>
      </c>
      <c r="AU1722" s="242" t="s">
        <v>93</v>
      </c>
      <c r="AY1722" s="19" t="s">
        <v>251</v>
      </c>
      <c r="BE1722" s="243">
        <f>IF(N1722="základní",J1722,0)</f>
        <v>0</v>
      </c>
      <c r="BF1722" s="243">
        <f>IF(N1722="snížená",J1722,0)</f>
        <v>0</v>
      </c>
      <c r="BG1722" s="243">
        <f>IF(N1722="zákl. přenesená",J1722,0)</f>
        <v>0</v>
      </c>
      <c r="BH1722" s="243">
        <f>IF(N1722="sníž. přenesená",J1722,0)</f>
        <v>0</v>
      </c>
      <c r="BI1722" s="243">
        <f>IF(N1722="nulová",J1722,0)</f>
        <v>0</v>
      </c>
      <c r="BJ1722" s="19" t="s">
        <v>91</v>
      </c>
      <c r="BK1722" s="243">
        <f>ROUND(I1722*H1722,2)</f>
        <v>0</v>
      </c>
      <c r="BL1722" s="19" t="s">
        <v>304</v>
      </c>
      <c r="BM1722" s="242" t="s">
        <v>1786</v>
      </c>
    </row>
    <row r="1723" s="15" customFormat="1">
      <c r="A1723" s="15"/>
      <c r="B1723" s="272"/>
      <c r="C1723" s="273"/>
      <c r="D1723" s="251" t="s">
        <v>260</v>
      </c>
      <c r="E1723" s="274" t="s">
        <v>1</v>
      </c>
      <c r="F1723" s="275" t="s">
        <v>1760</v>
      </c>
      <c r="G1723" s="273"/>
      <c r="H1723" s="274" t="s">
        <v>1</v>
      </c>
      <c r="I1723" s="276"/>
      <c r="J1723" s="273"/>
      <c r="K1723" s="273"/>
      <c r="L1723" s="277"/>
      <c r="M1723" s="278"/>
      <c r="N1723" s="279"/>
      <c r="O1723" s="279"/>
      <c r="P1723" s="279"/>
      <c r="Q1723" s="279"/>
      <c r="R1723" s="279"/>
      <c r="S1723" s="279"/>
      <c r="T1723" s="280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81" t="s">
        <v>260</v>
      </c>
      <c r="AU1723" s="281" t="s">
        <v>93</v>
      </c>
      <c r="AV1723" s="15" t="s">
        <v>91</v>
      </c>
      <c r="AW1723" s="15" t="s">
        <v>40</v>
      </c>
      <c r="AX1723" s="15" t="s">
        <v>84</v>
      </c>
      <c r="AY1723" s="281" t="s">
        <v>251</v>
      </c>
    </row>
    <row r="1724" s="13" customFormat="1">
      <c r="A1724" s="13"/>
      <c r="B1724" s="249"/>
      <c r="C1724" s="250"/>
      <c r="D1724" s="251" t="s">
        <v>260</v>
      </c>
      <c r="E1724" s="252" t="s">
        <v>1</v>
      </c>
      <c r="F1724" s="253" t="s">
        <v>1787</v>
      </c>
      <c r="G1724" s="250"/>
      <c r="H1724" s="254">
        <v>1</v>
      </c>
      <c r="I1724" s="255"/>
      <c r="J1724" s="250"/>
      <c r="K1724" s="250"/>
      <c r="L1724" s="256"/>
      <c r="M1724" s="257"/>
      <c r="N1724" s="258"/>
      <c r="O1724" s="258"/>
      <c r="P1724" s="258"/>
      <c r="Q1724" s="258"/>
      <c r="R1724" s="258"/>
      <c r="S1724" s="258"/>
      <c r="T1724" s="25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0" t="s">
        <v>260</v>
      </c>
      <c r="AU1724" s="260" t="s">
        <v>93</v>
      </c>
      <c r="AV1724" s="13" t="s">
        <v>93</v>
      </c>
      <c r="AW1724" s="13" t="s">
        <v>40</v>
      </c>
      <c r="AX1724" s="13" t="s">
        <v>91</v>
      </c>
      <c r="AY1724" s="260" t="s">
        <v>251</v>
      </c>
    </row>
    <row r="1725" s="2" customFormat="1" ht="78" customHeight="1">
      <c r="A1725" s="41"/>
      <c r="B1725" s="42"/>
      <c r="C1725" s="230" t="s">
        <v>1788</v>
      </c>
      <c r="D1725" s="230" t="s">
        <v>253</v>
      </c>
      <c r="E1725" s="231" t="s">
        <v>1789</v>
      </c>
      <c r="F1725" s="232" t="s">
        <v>1790</v>
      </c>
      <c r="G1725" s="233" t="s">
        <v>1775</v>
      </c>
      <c r="H1725" s="234">
        <v>1</v>
      </c>
      <c r="I1725" s="235"/>
      <c r="J1725" s="236">
        <f>ROUND(I1725*H1725,2)</f>
        <v>0</v>
      </c>
      <c r="K1725" s="237"/>
      <c r="L1725" s="47"/>
      <c r="M1725" s="238" t="s">
        <v>1</v>
      </c>
      <c r="N1725" s="239" t="s">
        <v>49</v>
      </c>
      <c r="O1725" s="94"/>
      <c r="P1725" s="240">
        <f>O1725*H1725</f>
        <v>0</v>
      </c>
      <c r="Q1725" s="240">
        <v>0.032599999999999997</v>
      </c>
      <c r="R1725" s="240">
        <f>Q1725*H1725</f>
        <v>0.032599999999999997</v>
      </c>
      <c r="S1725" s="240">
        <v>0</v>
      </c>
      <c r="T1725" s="241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42" t="s">
        <v>304</v>
      </c>
      <c r="AT1725" s="242" t="s">
        <v>253</v>
      </c>
      <c r="AU1725" s="242" t="s">
        <v>93</v>
      </c>
      <c r="AY1725" s="19" t="s">
        <v>251</v>
      </c>
      <c r="BE1725" s="243">
        <f>IF(N1725="základní",J1725,0)</f>
        <v>0</v>
      </c>
      <c r="BF1725" s="243">
        <f>IF(N1725="snížená",J1725,0)</f>
        <v>0</v>
      </c>
      <c r="BG1725" s="243">
        <f>IF(N1725="zákl. přenesená",J1725,0)</f>
        <v>0</v>
      </c>
      <c r="BH1725" s="243">
        <f>IF(N1725="sníž. přenesená",J1725,0)</f>
        <v>0</v>
      </c>
      <c r="BI1725" s="243">
        <f>IF(N1725="nulová",J1725,0)</f>
        <v>0</v>
      </c>
      <c r="BJ1725" s="19" t="s">
        <v>91</v>
      </c>
      <c r="BK1725" s="243">
        <f>ROUND(I1725*H1725,2)</f>
        <v>0</v>
      </c>
      <c r="BL1725" s="19" t="s">
        <v>304</v>
      </c>
      <c r="BM1725" s="242" t="s">
        <v>1791</v>
      </c>
    </row>
    <row r="1726" s="15" customFormat="1">
      <c r="A1726" s="15"/>
      <c r="B1726" s="272"/>
      <c r="C1726" s="273"/>
      <c r="D1726" s="251" t="s">
        <v>260</v>
      </c>
      <c r="E1726" s="274" t="s">
        <v>1</v>
      </c>
      <c r="F1726" s="275" t="s">
        <v>1760</v>
      </c>
      <c r="G1726" s="273"/>
      <c r="H1726" s="274" t="s">
        <v>1</v>
      </c>
      <c r="I1726" s="276"/>
      <c r="J1726" s="273"/>
      <c r="K1726" s="273"/>
      <c r="L1726" s="277"/>
      <c r="M1726" s="278"/>
      <c r="N1726" s="279"/>
      <c r="O1726" s="279"/>
      <c r="P1726" s="279"/>
      <c r="Q1726" s="279"/>
      <c r="R1726" s="279"/>
      <c r="S1726" s="279"/>
      <c r="T1726" s="280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81" t="s">
        <v>260</v>
      </c>
      <c r="AU1726" s="281" t="s">
        <v>93</v>
      </c>
      <c r="AV1726" s="15" t="s">
        <v>91</v>
      </c>
      <c r="AW1726" s="15" t="s">
        <v>40</v>
      </c>
      <c r="AX1726" s="15" t="s">
        <v>84</v>
      </c>
      <c r="AY1726" s="281" t="s">
        <v>251</v>
      </c>
    </row>
    <row r="1727" s="13" customFormat="1">
      <c r="A1727" s="13"/>
      <c r="B1727" s="249"/>
      <c r="C1727" s="250"/>
      <c r="D1727" s="251" t="s">
        <v>260</v>
      </c>
      <c r="E1727" s="252" t="s">
        <v>1</v>
      </c>
      <c r="F1727" s="253" t="s">
        <v>1787</v>
      </c>
      <c r="G1727" s="250"/>
      <c r="H1727" s="254">
        <v>1</v>
      </c>
      <c r="I1727" s="255"/>
      <c r="J1727" s="250"/>
      <c r="K1727" s="250"/>
      <c r="L1727" s="256"/>
      <c r="M1727" s="257"/>
      <c r="N1727" s="258"/>
      <c r="O1727" s="258"/>
      <c r="P1727" s="258"/>
      <c r="Q1727" s="258"/>
      <c r="R1727" s="258"/>
      <c r="S1727" s="258"/>
      <c r="T1727" s="25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60" t="s">
        <v>260</v>
      </c>
      <c r="AU1727" s="260" t="s">
        <v>93</v>
      </c>
      <c r="AV1727" s="13" t="s">
        <v>93</v>
      </c>
      <c r="AW1727" s="13" t="s">
        <v>40</v>
      </c>
      <c r="AX1727" s="13" t="s">
        <v>91</v>
      </c>
      <c r="AY1727" s="260" t="s">
        <v>251</v>
      </c>
    </row>
    <row r="1728" s="2" customFormat="1" ht="24.15" customHeight="1">
      <c r="A1728" s="41"/>
      <c r="B1728" s="42"/>
      <c r="C1728" s="230" t="s">
        <v>1106</v>
      </c>
      <c r="D1728" s="230" t="s">
        <v>253</v>
      </c>
      <c r="E1728" s="231" t="s">
        <v>1792</v>
      </c>
      <c r="F1728" s="232" t="s">
        <v>1793</v>
      </c>
      <c r="G1728" s="233" t="s">
        <v>1410</v>
      </c>
      <c r="H1728" s="305"/>
      <c r="I1728" s="235"/>
      <c r="J1728" s="236">
        <f>ROUND(I1728*H1728,2)</f>
        <v>0</v>
      </c>
      <c r="K1728" s="237"/>
      <c r="L1728" s="47"/>
      <c r="M1728" s="238" t="s">
        <v>1</v>
      </c>
      <c r="N1728" s="239" t="s">
        <v>49</v>
      </c>
      <c r="O1728" s="94"/>
      <c r="P1728" s="240">
        <f>O1728*H1728</f>
        <v>0</v>
      </c>
      <c r="Q1728" s="240">
        <v>0</v>
      </c>
      <c r="R1728" s="240">
        <f>Q1728*H1728</f>
        <v>0</v>
      </c>
      <c r="S1728" s="240">
        <v>0</v>
      </c>
      <c r="T1728" s="241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42" t="s">
        <v>304</v>
      </c>
      <c r="AT1728" s="242" t="s">
        <v>253</v>
      </c>
      <c r="AU1728" s="242" t="s">
        <v>93</v>
      </c>
      <c r="AY1728" s="19" t="s">
        <v>251</v>
      </c>
      <c r="BE1728" s="243">
        <f>IF(N1728="základní",J1728,0)</f>
        <v>0</v>
      </c>
      <c r="BF1728" s="243">
        <f>IF(N1728="snížená",J1728,0)</f>
        <v>0</v>
      </c>
      <c r="BG1728" s="243">
        <f>IF(N1728="zákl. přenesená",J1728,0)</f>
        <v>0</v>
      </c>
      <c r="BH1728" s="243">
        <f>IF(N1728="sníž. přenesená",J1728,0)</f>
        <v>0</v>
      </c>
      <c r="BI1728" s="243">
        <f>IF(N1728="nulová",J1728,0)</f>
        <v>0</v>
      </c>
      <c r="BJ1728" s="19" t="s">
        <v>91</v>
      </c>
      <c r="BK1728" s="243">
        <f>ROUND(I1728*H1728,2)</f>
        <v>0</v>
      </c>
      <c r="BL1728" s="19" t="s">
        <v>304</v>
      </c>
      <c r="BM1728" s="242" t="s">
        <v>1794</v>
      </c>
    </row>
    <row r="1729" s="2" customFormat="1">
      <c r="A1729" s="41"/>
      <c r="B1729" s="42"/>
      <c r="C1729" s="43"/>
      <c r="D1729" s="244" t="s">
        <v>258</v>
      </c>
      <c r="E1729" s="43"/>
      <c r="F1729" s="245" t="s">
        <v>1795</v>
      </c>
      <c r="G1729" s="43"/>
      <c r="H1729" s="43"/>
      <c r="I1729" s="246"/>
      <c r="J1729" s="43"/>
      <c r="K1729" s="43"/>
      <c r="L1729" s="47"/>
      <c r="M1729" s="247"/>
      <c r="N1729" s="248"/>
      <c r="O1729" s="94"/>
      <c r="P1729" s="94"/>
      <c r="Q1729" s="94"/>
      <c r="R1729" s="94"/>
      <c r="S1729" s="94"/>
      <c r="T1729" s="95"/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T1729" s="19" t="s">
        <v>258</v>
      </c>
      <c r="AU1729" s="19" t="s">
        <v>93</v>
      </c>
    </row>
    <row r="1730" s="12" customFormat="1" ht="22.8" customHeight="1">
      <c r="A1730" s="12"/>
      <c r="B1730" s="214"/>
      <c r="C1730" s="215"/>
      <c r="D1730" s="216" t="s">
        <v>83</v>
      </c>
      <c r="E1730" s="228" t="s">
        <v>1796</v>
      </c>
      <c r="F1730" s="228" t="s">
        <v>1797</v>
      </c>
      <c r="G1730" s="215"/>
      <c r="H1730" s="215"/>
      <c r="I1730" s="218"/>
      <c r="J1730" s="229">
        <f>BK1730</f>
        <v>0</v>
      </c>
      <c r="K1730" s="215"/>
      <c r="L1730" s="220"/>
      <c r="M1730" s="221"/>
      <c r="N1730" s="222"/>
      <c r="O1730" s="222"/>
      <c r="P1730" s="223">
        <f>SUM(P1731:P1735)</f>
        <v>0</v>
      </c>
      <c r="Q1730" s="222"/>
      <c r="R1730" s="223">
        <f>SUM(R1731:R1735)</f>
        <v>0.023019999999999999</v>
      </c>
      <c r="S1730" s="222"/>
      <c r="T1730" s="224">
        <f>SUM(T1731:T1735)</f>
        <v>0</v>
      </c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R1730" s="225" t="s">
        <v>93</v>
      </c>
      <c r="AT1730" s="226" t="s">
        <v>83</v>
      </c>
      <c r="AU1730" s="226" t="s">
        <v>91</v>
      </c>
      <c r="AY1730" s="225" t="s">
        <v>251</v>
      </c>
      <c r="BK1730" s="227">
        <f>SUM(BK1731:BK1735)</f>
        <v>0</v>
      </c>
    </row>
    <row r="1731" s="2" customFormat="1" ht="66.75" customHeight="1">
      <c r="A1731" s="41"/>
      <c r="B1731" s="42"/>
      <c r="C1731" s="230" t="s">
        <v>1798</v>
      </c>
      <c r="D1731" s="230" t="s">
        <v>253</v>
      </c>
      <c r="E1731" s="231" t="s">
        <v>1799</v>
      </c>
      <c r="F1731" s="232" t="s">
        <v>1800</v>
      </c>
      <c r="G1731" s="233" t="s">
        <v>1775</v>
      </c>
      <c r="H1731" s="234">
        <v>1</v>
      </c>
      <c r="I1731" s="235"/>
      <c r="J1731" s="236">
        <f>ROUND(I1731*H1731,2)</f>
        <v>0</v>
      </c>
      <c r="K1731" s="237"/>
      <c r="L1731" s="47"/>
      <c r="M1731" s="238" t="s">
        <v>1</v>
      </c>
      <c r="N1731" s="239" t="s">
        <v>49</v>
      </c>
      <c r="O1731" s="94"/>
      <c r="P1731" s="240">
        <f>O1731*H1731</f>
        <v>0</v>
      </c>
      <c r="Q1731" s="240">
        <v>0.023019999999999999</v>
      </c>
      <c r="R1731" s="240">
        <f>Q1731*H1731</f>
        <v>0.023019999999999999</v>
      </c>
      <c r="S1731" s="240">
        <v>0</v>
      </c>
      <c r="T1731" s="241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42" t="s">
        <v>304</v>
      </c>
      <c r="AT1731" s="242" t="s">
        <v>253</v>
      </c>
      <c r="AU1731" s="242" t="s">
        <v>93</v>
      </c>
      <c r="AY1731" s="19" t="s">
        <v>251</v>
      </c>
      <c r="BE1731" s="243">
        <f>IF(N1731="základní",J1731,0)</f>
        <v>0</v>
      </c>
      <c r="BF1731" s="243">
        <f>IF(N1731="snížená",J1731,0)</f>
        <v>0</v>
      </c>
      <c r="BG1731" s="243">
        <f>IF(N1731="zákl. přenesená",J1731,0)</f>
        <v>0</v>
      </c>
      <c r="BH1731" s="243">
        <f>IF(N1731="sníž. přenesená",J1731,0)</f>
        <v>0</v>
      </c>
      <c r="BI1731" s="243">
        <f>IF(N1731="nulová",J1731,0)</f>
        <v>0</v>
      </c>
      <c r="BJ1731" s="19" t="s">
        <v>91</v>
      </c>
      <c r="BK1731" s="243">
        <f>ROUND(I1731*H1731,2)</f>
        <v>0</v>
      </c>
      <c r="BL1731" s="19" t="s">
        <v>304</v>
      </c>
      <c r="BM1731" s="242" t="s">
        <v>1801</v>
      </c>
    </row>
    <row r="1732" s="15" customFormat="1">
      <c r="A1732" s="15"/>
      <c r="B1732" s="272"/>
      <c r="C1732" s="273"/>
      <c r="D1732" s="251" t="s">
        <v>260</v>
      </c>
      <c r="E1732" s="274" t="s">
        <v>1</v>
      </c>
      <c r="F1732" s="275" t="s">
        <v>1760</v>
      </c>
      <c r="G1732" s="273"/>
      <c r="H1732" s="274" t="s">
        <v>1</v>
      </c>
      <c r="I1732" s="276"/>
      <c r="J1732" s="273"/>
      <c r="K1732" s="273"/>
      <c r="L1732" s="277"/>
      <c r="M1732" s="278"/>
      <c r="N1732" s="279"/>
      <c r="O1732" s="279"/>
      <c r="P1732" s="279"/>
      <c r="Q1732" s="279"/>
      <c r="R1732" s="279"/>
      <c r="S1732" s="279"/>
      <c r="T1732" s="280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1" t="s">
        <v>260</v>
      </c>
      <c r="AU1732" s="281" t="s">
        <v>93</v>
      </c>
      <c r="AV1732" s="15" t="s">
        <v>91</v>
      </c>
      <c r="AW1732" s="15" t="s">
        <v>40</v>
      </c>
      <c r="AX1732" s="15" t="s">
        <v>84</v>
      </c>
      <c r="AY1732" s="281" t="s">
        <v>251</v>
      </c>
    </row>
    <row r="1733" s="13" customFormat="1">
      <c r="A1733" s="13"/>
      <c r="B1733" s="249"/>
      <c r="C1733" s="250"/>
      <c r="D1733" s="251" t="s">
        <v>260</v>
      </c>
      <c r="E1733" s="252" t="s">
        <v>1</v>
      </c>
      <c r="F1733" s="253" t="s">
        <v>1787</v>
      </c>
      <c r="G1733" s="250"/>
      <c r="H1733" s="254">
        <v>1</v>
      </c>
      <c r="I1733" s="255"/>
      <c r="J1733" s="250"/>
      <c r="K1733" s="250"/>
      <c r="L1733" s="256"/>
      <c r="M1733" s="257"/>
      <c r="N1733" s="258"/>
      <c r="O1733" s="258"/>
      <c r="P1733" s="258"/>
      <c r="Q1733" s="258"/>
      <c r="R1733" s="258"/>
      <c r="S1733" s="258"/>
      <c r="T1733" s="25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0" t="s">
        <v>260</v>
      </c>
      <c r="AU1733" s="260" t="s">
        <v>93</v>
      </c>
      <c r="AV1733" s="13" t="s">
        <v>93</v>
      </c>
      <c r="AW1733" s="13" t="s">
        <v>40</v>
      </c>
      <c r="AX1733" s="13" t="s">
        <v>91</v>
      </c>
      <c r="AY1733" s="260" t="s">
        <v>251</v>
      </c>
    </row>
    <row r="1734" s="2" customFormat="1" ht="24.15" customHeight="1">
      <c r="A1734" s="41"/>
      <c r="B1734" s="42"/>
      <c r="C1734" s="230" t="s">
        <v>1112</v>
      </c>
      <c r="D1734" s="230" t="s">
        <v>253</v>
      </c>
      <c r="E1734" s="231" t="s">
        <v>1802</v>
      </c>
      <c r="F1734" s="232" t="s">
        <v>1803</v>
      </c>
      <c r="G1734" s="233" t="s">
        <v>1410</v>
      </c>
      <c r="H1734" s="305"/>
      <c r="I1734" s="235"/>
      <c r="J1734" s="236">
        <f>ROUND(I1734*H1734,2)</f>
        <v>0</v>
      </c>
      <c r="K1734" s="237"/>
      <c r="L1734" s="47"/>
      <c r="M1734" s="238" t="s">
        <v>1</v>
      </c>
      <c r="N1734" s="239" t="s">
        <v>49</v>
      </c>
      <c r="O1734" s="94"/>
      <c r="P1734" s="240">
        <f>O1734*H1734</f>
        <v>0</v>
      </c>
      <c r="Q1734" s="240">
        <v>0</v>
      </c>
      <c r="R1734" s="240">
        <f>Q1734*H1734</f>
        <v>0</v>
      </c>
      <c r="S1734" s="240">
        <v>0</v>
      </c>
      <c r="T1734" s="241">
        <f>S1734*H1734</f>
        <v>0</v>
      </c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R1734" s="242" t="s">
        <v>304</v>
      </c>
      <c r="AT1734" s="242" t="s">
        <v>253</v>
      </c>
      <c r="AU1734" s="242" t="s">
        <v>93</v>
      </c>
      <c r="AY1734" s="19" t="s">
        <v>251</v>
      </c>
      <c r="BE1734" s="243">
        <f>IF(N1734="základní",J1734,0)</f>
        <v>0</v>
      </c>
      <c r="BF1734" s="243">
        <f>IF(N1734="snížená",J1734,0)</f>
        <v>0</v>
      </c>
      <c r="BG1734" s="243">
        <f>IF(N1734="zákl. přenesená",J1734,0)</f>
        <v>0</v>
      </c>
      <c r="BH1734" s="243">
        <f>IF(N1734="sníž. přenesená",J1734,0)</f>
        <v>0</v>
      </c>
      <c r="BI1734" s="243">
        <f>IF(N1734="nulová",J1734,0)</f>
        <v>0</v>
      </c>
      <c r="BJ1734" s="19" t="s">
        <v>91</v>
      </c>
      <c r="BK1734" s="243">
        <f>ROUND(I1734*H1734,2)</f>
        <v>0</v>
      </c>
      <c r="BL1734" s="19" t="s">
        <v>304</v>
      </c>
      <c r="BM1734" s="242" t="s">
        <v>1804</v>
      </c>
    </row>
    <row r="1735" s="2" customFormat="1">
      <c r="A1735" s="41"/>
      <c r="B1735" s="42"/>
      <c r="C1735" s="43"/>
      <c r="D1735" s="244" t="s">
        <v>258</v>
      </c>
      <c r="E1735" s="43"/>
      <c r="F1735" s="245" t="s">
        <v>1805</v>
      </c>
      <c r="G1735" s="43"/>
      <c r="H1735" s="43"/>
      <c r="I1735" s="246"/>
      <c r="J1735" s="43"/>
      <c r="K1735" s="43"/>
      <c r="L1735" s="47"/>
      <c r="M1735" s="247"/>
      <c r="N1735" s="248"/>
      <c r="O1735" s="94"/>
      <c r="P1735" s="94"/>
      <c r="Q1735" s="94"/>
      <c r="R1735" s="94"/>
      <c r="S1735" s="94"/>
      <c r="T1735" s="95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T1735" s="19" t="s">
        <v>258</v>
      </c>
      <c r="AU1735" s="19" t="s">
        <v>93</v>
      </c>
    </row>
    <row r="1736" s="12" customFormat="1" ht="22.8" customHeight="1">
      <c r="A1736" s="12"/>
      <c r="B1736" s="214"/>
      <c r="C1736" s="215"/>
      <c r="D1736" s="216" t="s">
        <v>83</v>
      </c>
      <c r="E1736" s="228" t="s">
        <v>1806</v>
      </c>
      <c r="F1736" s="228" t="s">
        <v>1807</v>
      </c>
      <c r="G1736" s="215"/>
      <c r="H1736" s="215"/>
      <c r="I1736" s="218"/>
      <c r="J1736" s="229">
        <f>BK1736</f>
        <v>0</v>
      </c>
      <c r="K1736" s="215"/>
      <c r="L1736" s="220"/>
      <c r="M1736" s="221"/>
      <c r="N1736" s="222"/>
      <c r="O1736" s="222"/>
      <c r="P1736" s="223">
        <f>SUM(P1737:P1839)</f>
        <v>0</v>
      </c>
      <c r="Q1736" s="222"/>
      <c r="R1736" s="223">
        <f>SUM(R1737:R1839)</f>
        <v>0.51324999999999998</v>
      </c>
      <c r="S1736" s="222"/>
      <c r="T1736" s="224">
        <f>SUM(T1737:T1839)</f>
        <v>0</v>
      </c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R1736" s="225" t="s">
        <v>93</v>
      </c>
      <c r="AT1736" s="226" t="s">
        <v>83</v>
      </c>
      <c r="AU1736" s="226" t="s">
        <v>91</v>
      </c>
      <c r="AY1736" s="225" t="s">
        <v>251</v>
      </c>
      <c r="BK1736" s="227">
        <f>SUM(BK1737:BK1839)</f>
        <v>0</v>
      </c>
    </row>
    <row r="1737" s="2" customFormat="1" ht="76.35" customHeight="1">
      <c r="A1737" s="41"/>
      <c r="B1737" s="42"/>
      <c r="C1737" s="230" t="s">
        <v>1808</v>
      </c>
      <c r="D1737" s="230" t="s">
        <v>253</v>
      </c>
      <c r="E1737" s="231" t="s">
        <v>1809</v>
      </c>
      <c r="F1737" s="232" t="s">
        <v>1810</v>
      </c>
      <c r="G1737" s="233" t="s">
        <v>1775</v>
      </c>
      <c r="H1737" s="234">
        <v>5</v>
      </c>
      <c r="I1737" s="235"/>
      <c r="J1737" s="236">
        <f>ROUND(I1737*H1737,2)</f>
        <v>0</v>
      </c>
      <c r="K1737" s="237"/>
      <c r="L1737" s="47"/>
      <c r="M1737" s="238" t="s">
        <v>1</v>
      </c>
      <c r="N1737" s="239" t="s">
        <v>49</v>
      </c>
      <c r="O1737" s="94"/>
      <c r="P1737" s="240">
        <f>O1737*H1737</f>
        <v>0</v>
      </c>
      <c r="Q1737" s="240">
        <v>0.0080999999999999996</v>
      </c>
      <c r="R1737" s="240">
        <f>Q1737*H1737</f>
        <v>0.040499999999999994</v>
      </c>
      <c r="S1737" s="240">
        <v>0</v>
      </c>
      <c r="T1737" s="241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42" t="s">
        <v>304</v>
      </c>
      <c r="AT1737" s="242" t="s">
        <v>253</v>
      </c>
      <c r="AU1737" s="242" t="s">
        <v>93</v>
      </c>
      <c r="AY1737" s="19" t="s">
        <v>251</v>
      </c>
      <c r="BE1737" s="243">
        <f>IF(N1737="základní",J1737,0)</f>
        <v>0</v>
      </c>
      <c r="BF1737" s="243">
        <f>IF(N1737="snížená",J1737,0)</f>
        <v>0</v>
      </c>
      <c r="BG1737" s="243">
        <f>IF(N1737="zákl. přenesená",J1737,0)</f>
        <v>0</v>
      </c>
      <c r="BH1737" s="243">
        <f>IF(N1737="sníž. přenesená",J1737,0)</f>
        <v>0</v>
      </c>
      <c r="BI1737" s="243">
        <f>IF(N1737="nulová",J1737,0)</f>
        <v>0</v>
      </c>
      <c r="BJ1737" s="19" t="s">
        <v>91</v>
      </c>
      <c r="BK1737" s="243">
        <f>ROUND(I1737*H1737,2)</f>
        <v>0</v>
      </c>
      <c r="BL1737" s="19" t="s">
        <v>304</v>
      </c>
      <c r="BM1737" s="242" t="s">
        <v>1811</v>
      </c>
    </row>
    <row r="1738" s="15" customFormat="1">
      <c r="A1738" s="15"/>
      <c r="B1738" s="272"/>
      <c r="C1738" s="273"/>
      <c r="D1738" s="251" t="s">
        <v>260</v>
      </c>
      <c r="E1738" s="274" t="s">
        <v>1</v>
      </c>
      <c r="F1738" s="275" t="s">
        <v>1123</v>
      </c>
      <c r="G1738" s="273"/>
      <c r="H1738" s="274" t="s">
        <v>1</v>
      </c>
      <c r="I1738" s="276"/>
      <c r="J1738" s="273"/>
      <c r="K1738" s="273"/>
      <c r="L1738" s="277"/>
      <c r="M1738" s="278"/>
      <c r="N1738" s="279"/>
      <c r="O1738" s="279"/>
      <c r="P1738" s="279"/>
      <c r="Q1738" s="279"/>
      <c r="R1738" s="279"/>
      <c r="S1738" s="279"/>
      <c r="T1738" s="280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81" t="s">
        <v>260</v>
      </c>
      <c r="AU1738" s="281" t="s">
        <v>93</v>
      </c>
      <c r="AV1738" s="15" t="s">
        <v>91</v>
      </c>
      <c r="AW1738" s="15" t="s">
        <v>40</v>
      </c>
      <c r="AX1738" s="15" t="s">
        <v>84</v>
      </c>
      <c r="AY1738" s="281" t="s">
        <v>251</v>
      </c>
    </row>
    <row r="1739" s="13" customFormat="1">
      <c r="A1739" s="13"/>
      <c r="B1739" s="249"/>
      <c r="C1739" s="250"/>
      <c r="D1739" s="251" t="s">
        <v>260</v>
      </c>
      <c r="E1739" s="252" t="s">
        <v>1</v>
      </c>
      <c r="F1739" s="253" t="s">
        <v>1812</v>
      </c>
      <c r="G1739" s="250"/>
      <c r="H1739" s="254">
        <v>1</v>
      </c>
      <c r="I1739" s="255"/>
      <c r="J1739" s="250"/>
      <c r="K1739" s="250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260</v>
      </c>
      <c r="AU1739" s="260" t="s">
        <v>93</v>
      </c>
      <c r="AV1739" s="13" t="s">
        <v>93</v>
      </c>
      <c r="AW1739" s="13" t="s">
        <v>40</v>
      </c>
      <c r="AX1739" s="13" t="s">
        <v>84</v>
      </c>
      <c r="AY1739" s="260" t="s">
        <v>251</v>
      </c>
    </row>
    <row r="1740" s="13" customFormat="1">
      <c r="A1740" s="13"/>
      <c r="B1740" s="249"/>
      <c r="C1740" s="250"/>
      <c r="D1740" s="251" t="s">
        <v>260</v>
      </c>
      <c r="E1740" s="252" t="s">
        <v>1</v>
      </c>
      <c r="F1740" s="253" t="s">
        <v>1813</v>
      </c>
      <c r="G1740" s="250"/>
      <c r="H1740" s="254">
        <v>1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260</v>
      </c>
      <c r="AU1740" s="260" t="s">
        <v>93</v>
      </c>
      <c r="AV1740" s="13" t="s">
        <v>93</v>
      </c>
      <c r="AW1740" s="13" t="s">
        <v>40</v>
      </c>
      <c r="AX1740" s="13" t="s">
        <v>84</v>
      </c>
      <c r="AY1740" s="260" t="s">
        <v>251</v>
      </c>
    </row>
    <row r="1741" s="13" customFormat="1">
      <c r="A1741" s="13"/>
      <c r="B1741" s="249"/>
      <c r="C1741" s="250"/>
      <c r="D1741" s="251" t="s">
        <v>260</v>
      </c>
      <c r="E1741" s="252" t="s">
        <v>1</v>
      </c>
      <c r="F1741" s="253" t="s">
        <v>1814</v>
      </c>
      <c r="G1741" s="250"/>
      <c r="H1741" s="254">
        <v>1</v>
      </c>
      <c r="I1741" s="255"/>
      <c r="J1741" s="250"/>
      <c r="K1741" s="250"/>
      <c r="L1741" s="256"/>
      <c r="M1741" s="257"/>
      <c r="N1741" s="258"/>
      <c r="O1741" s="258"/>
      <c r="P1741" s="258"/>
      <c r="Q1741" s="258"/>
      <c r="R1741" s="258"/>
      <c r="S1741" s="258"/>
      <c r="T1741" s="25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0" t="s">
        <v>260</v>
      </c>
      <c r="AU1741" s="260" t="s">
        <v>93</v>
      </c>
      <c r="AV1741" s="13" t="s">
        <v>93</v>
      </c>
      <c r="AW1741" s="13" t="s">
        <v>40</v>
      </c>
      <c r="AX1741" s="13" t="s">
        <v>84</v>
      </c>
      <c r="AY1741" s="260" t="s">
        <v>251</v>
      </c>
    </row>
    <row r="1742" s="13" customFormat="1">
      <c r="A1742" s="13"/>
      <c r="B1742" s="249"/>
      <c r="C1742" s="250"/>
      <c r="D1742" s="251" t="s">
        <v>260</v>
      </c>
      <c r="E1742" s="252" t="s">
        <v>1</v>
      </c>
      <c r="F1742" s="253" t="s">
        <v>1815</v>
      </c>
      <c r="G1742" s="250"/>
      <c r="H1742" s="254">
        <v>1</v>
      </c>
      <c r="I1742" s="255"/>
      <c r="J1742" s="250"/>
      <c r="K1742" s="250"/>
      <c r="L1742" s="256"/>
      <c r="M1742" s="257"/>
      <c r="N1742" s="258"/>
      <c r="O1742" s="258"/>
      <c r="P1742" s="258"/>
      <c r="Q1742" s="258"/>
      <c r="R1742" s="258"/>
      <c r="S1742" s="258"/>
      <c r="T1742" s="25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0" t="s">
        <v>260</v>
      </c>
      <c r="AU1742" s="260" t="s">
        <v>93</v>
      </c>
      <c r="AV1742" s="13" t="s">
        <v>93</v>
      </c>
      <c r="AW1742" s="13" t="s">
        <v>40</v>
      </c>
      <c r="AX1742" s="13" t="s">
        <v>84</v>
      </c>
      <c r="AY1742" s="260" t="s">
        <v>251</v>
      </c>
    </row>
    <row r="1743" s="13" customFormat="1">
      <c r="A1743" s="13"/>
      <c r="B1743" s="249"/>
      <c r="C1743" s="250"/>
      <c r="D1743" s="251" t="s">
        <v>260</v>
      </c>
      <c r="E1743" s="252" t="s">
        <v>1</v>
      </c>
      <c r="F1743" s="253" t="s">
        <v>1816</v>
      </c>
      <c r="G1743" s="250"/>
      <c r="H1743" s="254">
        <v>1</v>
      </c>
      <c r="I1743" s="255"/>
      <c r="J1743" s="250"/>
      <c r="K1743" s="250"/>
      <c r="L1743" s="256"/>
      <c r="M1743" s="257"/>
      <c r="N1743" s="258"/>
      <c r="O1743" s="258"/>
      <c r="P1743" s="258"/>
      <c r="Q1743" s="258"/>
      <c r="R1743" s="258"/>
      <c r="S1743" s="258"/>
      <c r="T1743" s="25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0" t="s">
        <v>260</v>
      </c>
      <c r="AU1743" s="260" t="s">
        <v>93</v>
      </c>
      <c r="AV1743" s="13" t="s">
        <v>93</v>
      </c>
      <c r="AW1743" s="13" t="s">
        <v>40</v>
      </c>
      <c r="AX1743" s="13" t="s">
        <v>84</v>
      </c>
      <c r="AY1743" s="260" t="s">
        <v>251</v>
      </c>
    </row>
    <row r="1744" s="14" customFormat="1">
      <c r="A1744" s="14"/>
      <c r="B1744" s="261"/>
      <c r="C1744" s="262"/>
      <c r="D1744" s="251" t="s">
        <v>260</v>
      </c>
      <c r="E1744" s="263" t="s">
        <v>1</v>
      </c>
      <c r="F1744" s="264" t="s">
        <v>262</v>
      </c>
      <c r="G1744" s="262"/>
      <c r="H1744" s="265">
        <v>5</v>
      </c>
      <c r="I1744" s="266"/>
      <c r="J1744" s="262"/>
      <c r="K1744" s="262"/>
      <c r="L1744" s="267"/>
      <c r="M1744" s="268"/>
      <c r="N1744" s="269"/>
      <c r="O1744" s="269"/>
      <c r="P1744" s="269"/>
      <c r="Q1744" s="269"/>
      <c r="R1744" s="269"/>
      <c r="S1744" s="269"/>
      <c r="T1744" s="270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1" t="s">
        <v>260</v>
      </c>
      <c r="AU1744" s="271" t="s">
        <v>93</v>
      </c>
      <c r="AV1744" s="14" t="s">
        <v>257</v>
      </c>
      <c r="AW1744" s="14" t="s">
        <v>40</v>
      </c>
      <c r="AX1744" s="14" t="s">
        <v>91</v>
      </c>
      <c r="AY1744" s="271" t="s">
        <v>251</v>
      </c>
    </row>
    <row r="1745" s="2" customFormat="1" ht="16.5" customHeight="1">
      <c r="A1745" s="41"/>
      <c r="B1745" s="42"/>
      <c r="C1745" s="230" t="s">
        <v>1116</v>
      </c>
      <c r="D1745" s="230" t="s">
        <v>253</v>
      </c>
      <c r="E1745" s="231" t="s">
        <v>1817</v>
      </c>
      <c r="F1745" s="232" t="s">
        <v>1818</v>
      </c>
      <c r="G1745" s="233" t="s">
        <v>571</v>
      </c>
      <c r="H1745" s="234">
        <v>103</v>
      </c>
      <c r="I1745" s="235"/>
      <c r="J1745" s="236">
        <f>ROUND(I1745*H1745,2)</f>
        <v>0</v>
      </c>
      <c r="K1745" s="237"/>
      <c r="L1745" s="47"/>
      <c r="M1745" s="238" t="s">
        <v>1</v>
      </c>
      <c r="N1745" s="239" t="s">
        <v>49</v>
      </c>
      <c r="O1745" s="94"/>
      <c r="P1745" s="240">
        <f>O1745*H1745</f>
        <v>0</v>
      </c>
      <c r="Q1745" s="240">
        <v>0</v>
      </c>
      <c r="R1745" s="240">
        <f>Q1745*H1745</f>
        <v>0</v>
      </c>
      <c r="S1745" s="240">
        <v>0</v>
      </c>
      <c r="T1745" s="241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42" t="s">
        <v>304</v>
      </c>
      <c r="AT1745" s="242" t="s">
        <v>253</v>
      </c>
      <c r="AU1745" s="242" t="s">
        <v>93</v>
      </c>
      <c r="AY1745" s="19" t="s">
        <v>251</v>
      </c>
      <c r="BE1745" s="243">
        <f>IF(N1745="základní",J1745,0)</f>
        <v>0</v>
      </c>
      <c r="BF1745" s="243">
        <f>IF(N1745="snížená",J1745,0)</f>
        <v>0</v>
      </c>
      <c r="BG1745" s="243">
        <f>IF(N1745="zákl. přenesená",J1745,0)</f>
        <v>0</v>
      </c>
      <c r="BH1745" s="243">
        <f>IF(N1745="sníž. přenesená",J1745,0)</f>
        <v>0</v>
      </c>
      <c r="BI1745" s="243">
        <f>IF(N1745="nulová",J1745,0)</f>
        <v>0</v>
      </c>
      <c r="BJ1745" s="19" t="s">
        <v>91</v>
      </c>
      <c r="BK1745" s="243">
        <f>ROUND(I1745*H1745,2)</f>
        <v>0</v>
      </c>
      <c r="BL1745" s="19" t="s">
        <v>304</v>
      </c>
      <c r="BM1745" s="242" t="s">
        <v>1819</v>
      </c>
    </row>
    <row r="1746" s="2" customFormat="1">
      <c r="A1746" s="41"/>
      <c r="B1746" s="42"/>
      <c r="C1746" s="43"/>
      <c r="D1746" s="244" t="s">
        <v>258</v>
      </c>
      <c r="E1746" s="43"/>
      <c r="F1746" s="245" t="s">
        <v>1820</v>
      </c>
      <c r="G1746" s="43"/>
      <c r="H1746" s="43"/>
      <c r="I1746" s="246"/>
      <c r="J1746" s="43"/>
      <c r="K1746" s="43"/>
      <c r="L1746" s="47"/>
      <c r="M1746" s="247"/>
      <c r="N1746" s="248"/>
      <c r="O1746" s="94"/>
      <c r="P1746" s="94"/>
      <c r="Q1746" s="94"/>
      <c r="R1746" s="94"/>
      <c r="S1746" s="94"/>
      <c r="T1746" s="95"/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T1746" s="19" t="s">
        <v>258</v>
      </c>
      <c r="AU1746" s="19" t="s">
        <v>93</v>
      </c>
    </row>
    <row r="1747" s="15" customFormat="1">
      <c r="A1747" s="15"/>
      <c r="B1747" s="272"/>
      <c r="C1747" s="273"/>
      <c r="D1747" s="251" t="s">
        <v>260</v>
      </c>
      <c r="E1747" s="274" t="s">
        <v>1</v>
      </c>
      <c r="F1747" s="275" t="s">
        <v>1821</v>
      </c>
      <c r="G1747" s="273"/>
      <c r="H1747" s="274" t="s">
        <v>1</v>
      </c>
      <c r="I1747" s="276"/>
      <c r="J1747" s="273"/>
      <c r="K1747" s="273"/>
      <c r="L1747" s="277"/>
      <c r="M1747" s="278"/>
      <c r="N1747" s="279"/>
      <c r="O1747" s="279"/>
      <c r="P1747" s="279"/>
      <c r="Q1747" s="279"/>
      <c r="R1747" s="279"/>
      <c r="S1747" s="279"/>
      <c r="T1747" s="280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81" t="s">
        <v>260</v>
      </c>
      <c r="AU1747" s="281" t="s">
        <v>93</v>
      </c>
      <c r="AV1747" s="15" t="s">
        <v>91</v>
      </c>
      <c r="AW1747" s="15" t="s">
        <v>40</v>
      </c>
      <c r="AX1747" s="15" t="s">
        <v>84</v>
      </c>
      <c r="AY1747" s="281" t="s">
        <v>251</v>
      </c>
    </row>
    <row r="1748" s="13" customFormat="1">
      <c r="A1748" s="13"/>
      <c r="B1748" s="249"/>
      <c r="C1748" s="250"/>
      <c r="D1748" s="251" t="s">
        <v>260</v>
      </c>
      <c r="E1748" s="252" t="s">
        <v>1</v>
      </c>
      <c r="F1748" s="253" t="s">
        <v>1022</v>
      </c>
      <c r="G1748" s="250"/>
      <c r="H1748" s="254">
        <v>100</v>
      </c>
      <c r="I1748" s="255"/>
      <c r="J1748" s="250"/>
      <c r="K1748" s="250"/>
      <c r="L1748" s="256"/>
      <c r="M1748" s="257"/>
      <c r="N1748" s="258"/>
      <c r="O1748" s="258"/>
      <c r="P1748" s="258"/>
      <c r="Q1748" s="258"/>
      <c r="R1748" s="258"/>
      <c r="S1748" s="258"/>
      <c r="T1748" s="25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0" t="s">
        <v>260</v>
      </c>
      <c r="AU1748" s="260" t="s">
        <v>93</v>
      </c>
      <c r="AV1748" s="13" t="s">
        <v>93</v>
      </c>
      <c r="AW1748" s="13" t="s">
        <v>40</v>
      </c>
      <c r="AX1748" s="13" t="s">
        <v>84</v>
      </c>
      <c r="AY1748" s="260" t="s">
        <v>251</v>
      </c>
    </row>
    <row r="1749" s="13" customFormat="1">
      <c r="A1749" s="13"/>
      <c r="B1749" s="249"/>
      <c r="C1749" s="250"/>
      <c r="D1749" s="251" t="s">
        <v>260</v>
      </c>
      <c r="E1749" s="252" t="s">
        <v>1</v>
      </c>
      <c r="F1749" s="253" t="s">
        <v>1822</v>
      </c>
      <c r="G1749" s="250"/>
      <c r="H1749" s="254">
        <v>1</v>
      </c>
      <c r="I1749" s="255"/>
      <c r="J1749" s="250"/>
      <c r="K1749" s="250"/>
      <c r="L1749" s="256"/>
      <c r="M1749" s="257"/>
      <c r="N1749" s="258"/>
      <c r="O1749" s="258"/>
      <c r="P1749" s="258"/>
      <c r="Q1749" s="258"/>
      <c r="R1749" s="258"/>
      <c r="S1749" s="258"/>
      <c r="T1749" s="25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60" t="s">
        <v>260</v>
      </c>
      <c r="AU1749" s="260" t="s">
        <v>93</v>
      </c>
      <c r="AV1749" s="13" t="s">
        <v>93</v>
      </c>
      <c r="AW1749" s="13" t="s">
        <v>40</v>
      </c>
      <c r="AX1749" s="13" t="s">
        <v>84</v>
      </c>
      <c r="AY1749" s="260" t="s">
        <v>251</v>
      </c>
    </row>
    <row r="1750" s="13" customFormat="1">
      <c r="A1750" s="13"/>
      <c r="B1750" s="249"/>
      <c r="C1750" s="250"/>
      <c r="D1750" s="251" t="s">
        <v>260</v>
      </c>
      <c r="E1750" s="252" t="s">
        <v>1</v>
      </c>
      <c r="F1750" s="253" t="s">
        <v>1823</v>
      </c>
      <c r="G1750" s="250"/>
      <c r="H1750" s="254">
        <v>1</v>
      </c>
      <c r="I1750" s="255"/>
      <c r="J1750" s="250"/>
      <c r="K1750" s="250"/>
      <c r="L1750" s="256"/>
      <c r="M1750" s="257"/>
      <c r="N1750" s="258"/>
      <c r="O1750" s="258"/>
      <c r="P1750" s="258"/>
      <c r="Q1750" s="258"/>
      <c r="R1750" s="258"/>
      <c r="S1750" s="258"/>
      <c r="T1750" s="25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0" t="s">
        <v>260</v>
      </c>
      <c r="AU1750" s="260" t="s">
        <v>93</v>
      </c>
      <c r="AV1750" s="13" t="s">
        <v>93</v>
      </c>
      <c r="AW1750" s="13" t="s">
        <v>40</v>
      </c>
      <c r="AX1750" s="13" t="s">
        <v>84</v>
      </c>
      <c r="AY1750" s="260" t="s">
        <v>251</v>
      </c>
    </row>
    <row r="1751" s="13" customFormat="1">
      <c r="A1751" s="13"/>
      <c r="B1751" s="249"/>
      <c r="C1751" s="250"/>
      <c r="D1751" s="251" t="s">
        <v>260</v>
      </c>
      <c r="E1751" s="252" t="s">
        <v>1</v>
      </c>
      <c r="F1751" s="253" t="s">
        <v>1824</v>
      </c>
      <c r="G1751" s="250"/>
      <c r="H1751" s="254">
        <v>1</v>
      </c>
      <c r="I1751" s="255"/>
      <c r="J1751" s="250"/>
      <c r="K1751" s="250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0" t="s">
        <v>260</v>
      </c>
      <c r="AU1751" s="260" t="s">
        <v>93</v>
      </c>
      <c r="AV1751" s="13" t="s">
        <v>93</v>
      </c>
      <c r="AW1751" s="13" t="s">
        <v>40</v>
      </c>
      <c r="AX1751" s="13" t="s">
        <v>84</v>
      </c>
      <c r="AY1751" s="260" t="s">
        <v>251</v>
      </c>
    </row>
    <row r="1752" s="14" customFormat="1">
      <c r="A1752" s="14"/>
      <c r="B1752" s="261"/>
      <c r="C1752" s="262"/>
      <c r="D1752" s="251" t="s">
        <v>260</v>
      </c>
      <c r="E1752" s="263" t="s">
        <v>1</v>
      </c>
      <c r="F1752" s="264" t="s">
        <v>262</v>
      </c>
      <c r="G1752" s="262"/>
      <c r="H1752" s="265">
        <v>103</v>
      </c>
      <c r="I1752" s="266"/>
      <c r="J1752" s="262"/>
      <c r="K1752" s="262"/>
      <c r="L1752" s="267"/>
      <c r="M1752" s="268"/>
      <c r="N1752" s="269"/>
      <c r="O1752" s="269"/>
      <c r="P1752" s="269"/>
      <c r="Q1752" s="269"/>
      <c r="R1752" s="269"/>
      <c r="S1752" s="269"/>
      <c r="T1752" s="270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1" t="s">
        <v>260</v>
      </c>
      <c r="AU1752" s="271" t="s">
        <v>93</v>
      </c>
      <c r="AV1752" s="14" t="s">
        <v>257</v>
      </c>
      <c r="AW1752" s="14" t="s">
        <v>40</v>
      </c>
      <c r="AX1752" s="14" t="s">
        <v>91</v>
      </c>
      <c r="AY1752" s="271" t="s">
        <v>251</v>
      </c>
    </row>
    <row r="1753" s="2" customFormat="1" ht="16.5" customHeight="1">
      <c r="A1753" s="41"/>
      <c r="B1753" s="42"/>
      <c r="C1753" s="294" t="s">
        <v>1825</v>
      </c>
      <c r="D1753" s="294" t="s">
        <v>338</v>
      </c>
      <c r="E1753" s="295" t="s">
        <v>1826</v>
      </c>
      <c r="F1753" s="296" t="s">
        <v>1827</v>
      </c>
      <c r="G1753" s="297" t="s">
        <v>571</v>
      </c>
      <c r="H1753" s="298">
        <v>103</v>
      </c>
      <c r="I1753" s="299"/>
      <c r="J1753" s="300">
        <f>ROUND(I1753*H1753,2)</f>
        <v>0</v>
      </c>
      <c r="K1753" s="301"/>
      <c r="L1753" s="302"/>
      <c r="M1753" s="303" t="s">
        <v>1</v>
      </c>
      <c r="N1753" s="304" t="s">
        <v>49</v>
      </c>
      <c r="O1753" s="94"/>
      <c r="P1753" s="240">
        <f>O1753*H1753</f>
        <v>0</v>
      </c>
      <c r="Q1753" s="240">
        <v>0.00050000000000000001</v>
      </c>
      <c r="R1753" s="240">
        <f>Q1753*H1753</f>
        <v>0.051500000000000004</v>
      </c>
      <c r="S1753" s="240">
        <v>0</v>
      </c>
      <c r="T1753" s="241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42" t="s">
        <v>364</v>
      </c>
      <c r="AT1753" s="242" t="s">
        <v>338</v>
      </c>
      <c r="AU1753" s="242" t="s">
        <v>93</v>
      </c>
      <c r="AY1753" s="19" t="s">
        <v>251</v>
      </c>
      <c r="BE1753" s="243">
        <f>IF(N1753="základní",J1753,0)</f>
        <v>0</v>
      </c>
      <c r="BF1753" s="243">
        <f>IF(N1753="snížená",J1753,0)</f>
        <v>0</v>
      </c>
      <c r="BG1753" s="243">
        <f>IF(N1753="zákl. přenesená",J1753,0)</f>
        <v>0</v>
      </c>
      <c r="BH1753" s="243">
        <f>IF(N1753="sníž. přenesená",J1753,0)</f>
        <v>0</v>
      </c>
      <c r="BI1753" s="243">
        <f>IF(N1753="nulová",J1753,0)</f>
        <v>0</v>
      </c>
      <c r="BJ1753" s="19" t="s">
        <v>91</v>
      </c>
      <c r="BK1753" s="243">
        <f>ROUND(I1753*H1753,2)</f>
        <v>0</v>
      </c>
      <c r="BL1753" s="19" t="s">
        <v>304</v>
      </c>
      <c r="BM1753" s="242" t="s">
        <v>1828</v>
      </c>
    </row>
    <row r="1754" s="15" customFormat="1">
      <c r="A1754" s="15"/>
      <c r="B1754" s="272"/>
      <c r="C1754" s="273"/>
      <c r="D1754" s="251" t="s">
        <v>260</v>
      </c>
      <c r="E1754" s="274" t="s">
        <v>1</v>
      </c>
      <c r="F1754" s="275" t="s">
        <v>1821</v>
      </c>
      <c r="G1754" s="273"/>
      <c r="H1754" s="274" t="s">
        <v>1</v>
      </c>
      <c r="I1754" s="276"/>
      <c r="J1754" s="273"/>
      <c r="K1754" s="273"/>
      <c r="L1754" s="277"/>
      <c r="M1754" s="278"/>
      <c r="N1754" s="279"/>
      <c r="O1754" s="279"/>
      <c r="P1754" s="279"/>
      <c r="Q1754" s="279"/>
      <c r="R1754" s="279"/>
      <c r="S1754" s="279"/>
      <c r="T1754" s="280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T1754" s="281" t="s">
        <v>260</v>
      </c>
      <c r="AU1754" s="281" t="s">
        <v>93</v>
      </c>
      <c r="AV1754" s="15" t="s">
        <v>91</v>
      </c>
      <c r="AW1754" s="15" t="s">
        <v>40</v>
      </c>
      <c r="AX1754" s="15" t="s">
        <v>84</v>
      </c>
      <c r="AY1754" s="281" t="s">
        <v>251</v>
      </c>
    </row>
    <row r="1755" s="13" customFormat="1">
      <c r="A1755" s="13"/>
      <c r="B1755" s="249"/>
      <c r="C1755" s="250"/>
      <c r="D1755" s="251" t="s">
        <v>260</v>
      </c>
      <c r="E1755" s="252" t="s">
        <v>1</v>
      </c>
      <c r="F1755" s="253" t="s">
        <v>1022</v>
      </c>
      <c r="G1755" s="250"/>
      <c r="H1755" s="254">
        <v>100</v>
      </c>
      <c r="I1755" s="255"/>
      <c r="J1755" s="250"/>
      <c r="K1755" s="250"/>
      <c r="L1755" s="256"/>
      <c r="M1755" s="257"/>
      <c r="N1755" s="258"/>
      <c r="O1755" s="258"/>
      <c r="P1755" s="258"/>
      <c r="Q1755" s="258"/>
      <c r="R1755" s="258"/>
      <c r="S1755" s="258"/>
      <c r="T1755" s="25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0" t="s">
        <v>260</v>
      </c>
      <c r="AU1755" s="260" t="s">
        <v>93</v>
      </c>
      <c r="AV1755" s="13" t="s">
        <v>93</v>
      </c>
      <c r="AW1755" s="13" t="s">
        <v>40</v>
      </c>
      <c r="AX1755" s="13" t="s">
        <v>84</v>
      </c>
      <c r="AY1755" s="260" t="s">
        <v>251</v>
      </c>
    </row>
    <row r="1756" s="13" customFormat="1">
      <c r="A1756" s="13"/>
      <c r="B1756" s="249"/>
      <c r="C1756" s="250"/>
      <c r="D1756" s="251" t="s">
        <v>260</v>
      </c>
      <c r="E1756" s="252" t="s">
        <v>1</v>
      </c>
      <c r="F1756" s="253" t="s">
        <v>1822</v>
      </c>
      <c r="G1756" s="250"/>
      <c r="H1756" s="254">
        <v>1</v>
      </c>
      <c r="I1756" s="255"/>
      <c r="J1756" s="250"/>
      <c r="K1756" s="250"/>
      <c r="L1756" s="256"/>
      <c r="M1756" s="257"/>
      <c r="N1756" s="258"/>
      <c r="O1756" s="258"/>
      <c r="P1756" s="258"/>
      <c r="Q1756" s="258"/>
      <c r="R1756" s="258"/>
      <c r="S1756" s="258"/>
      <c r="T1756" s="25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0" t="s">
        <v>260</v>
      </c>
      <c r="AU1756" s="260" t="s">
        <v>93</v>
      </c>
      <c r="AV1756" s="13" t="s">
        <v>93</v>
      </c>
      <c r="AW1756" s="13" t="s">
        <v>40</v>
      </c>
      <c r="AX1756" s="13" t="s">
        <v>84</v>
      </c>
      <c r="AY1756" s="260" t="s">
        <v>251</v>
      </c>
    </row>
    <row r="1757" s="13" customFormat="1">
      <c r="A1757" s="13"/>
      <c r="B1757" s="249"/>
      <c r="C1757" s="250"/>
      <c r="D1757" s="251" t="s">
        <v>260</v>
      </c>
      <c r="E1757" s="252" t="s">
        <v>1</v>
      </c>
      <c r="F1757" s="253" t="s">
        <v>1823</v>
      </c>
      <c r="G1757" s="250"/>
      <c r="H1757" s="254">
        <v>1</v>
      </c>
      <c r="I1757" s="255"/>
      <c r="J1757" s="250"/>
      <c r="K1757" s="250"/>
      <c r="L1757" s="256"/>
      <c r="M1757" s="257"/>
      <c r="N1757" s="258"/>
      <c r="O1757" s="258"/>
      <c r="P1757" s="258"/>
      <c r="Q1757" s="258"/>
      <c r="R1757" s="258"/>
      <c r="S1757" s="258"/>
      <c r="T1757" s="25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0" t="s">
        <v>260</v>
      </c>
      <c r="AU1757" s="260" t="s">
        <v>93</v>
      </c>
      <c r="AV1757" s="13" t="s">
        <v>93</v>
      </c>
      <c r="AW1757" s="13" t="s">
        <v>40</v>
      </c>
      <c r="AX1757" s="13" t="s">
        <v>84</v>
      </c>
      <c r="AY1757" s="260" t="s">
        <v>251</v>
      </c>
    </row>
    <row r="1758" s="13" customFormat="1">
      <c r="A1758" s="13"/>
      <c r="B1758" s="249"/>
      <c r="C1758" s="250"/>
      <c r="D1758" s="251" t="s">
        <v>260</v>
      </c>
      <c r="E1758" s="252" t="s">
        <v>1</v>
      </c>
      <c r="F1758" s="253" t="s">
        <v>1824</v>
      </c>
      <c r="G1758" s="250"/>
      <c r="H1758" s="254">
        <v>1</v>
      </c>
      <c r="I1758" s="255"/>
      <c r="J1758" s="250"/>
      <c r="K1758" s="250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0" t="s">
        <v>260</v>
      </c>
      <c r="AU1758" s="260" t="s">
        <v>93</v>
      </c>
      <c r="AV1758" s="13" t="s">
        <v>93</v>
      </c>
      <c r="AW1758" s="13" t="s">
        <v>40</v>
      </c>
      <c r="AX1758" s="13" t="s">
        <v>84</v>
      </c>
      <c r="AY1758" s="260" t="s">
        <v>251</v>
      </c>
    </row>
    <row r="1759" s="14" customFormat="1">
      <c r="A1759" s="14"/>
      <c r="B1759" s="261"/>
      <c r="C1759" s="262"/>
      <c r="D1759" s="251" t="s">
        <v>260</v>
      </c>
      <c r="E1759" s="263" t="s">
        <v>1</v>
      </c>
      <c r="F1759" s="264" t="s">
        <v>262</v>
      </c>
      <c r="G1759" s="262"/>
      <c r="H1759" s="265">
        <v>103</v>
      </c>
      <c r="I1759" s="266"/>
      <c r="J1759" s="262"/>
      <c r="K1759" s="262"/>
      <c r="L1759" s="267"/>
      <c r="M1759" s="268"/>
      <c r="N1759" s="269"/>
      <c r="O1759" s="269"/>
      <c r="P1759" s="269"/>
      <c r="Q1759" s="269"/>
      <c r="R1759" s="269"/>
      <c r="S1759" s="269"/>
      <c r="T1759" s="270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71" t="s">
        <v>260</v>
      </c>
      <c r="AU1759" s="271" t="s">
        <v>93</v>
      </c>
      <c r="AV1759" s="14" t="s">
        <v>257</v>
      </c>
      <c r="AW1759" s="14" t="s">
        <v>40</v>
      </c>
      <c r="AX1759" s="14" t="s">
        <v>91</v>
      </c>
      <c r="AY1759" s="271" t="s">
        <v>251</v>
      </c>
    </row>
    <row r="1760" s="2" customFormat="1" ht="16.5" customHeight="1">
      <c r="A1760" s="41"/>
      <c r="B1760" s="42"/>
      <c r="C1760" s="230" t="s">
        <v>1135</v>
      </c>
      <c r="D1760" s="230" t="s">
        <v>253</v>
      </c>
      <c r="E1760" s="231" t="s">
        <v>1829</v>
      </c>
      <c r="F1760" s="232" t="s">
        <v>1830</v>
      </c>
      <c r="G1760" s="233" t="s">
        <v>571</v>
      </c>
      <c r="H1760" s="234">
        <v>103</v>
      </c>
      <c r="I1760" s="235"/>
      <c r="J1760" s="236">
        <f>ROUND(I1760*H1760,2)</f>
        <v>0</v>
      </c>
      <c r="K1760" s="237"/>
      <c r="L1760" s="47"/>
      <c r="M1760" s="238" t="s">
        <v>1</v>
      </c>
      <c r="N1760" s="239" t="s">
        <v>49</v>
      </c>
      <c r="O1760" s="94"/>
      <c r="P1760" s="240">
        <f>O1760*H1760</f>
        <v>0</v>
      </c>
      <c r="Q1760" s="240">
        <v>0</v>
      </c>
      <c r="R1760" s="240">
        <f>Q1760*H1760</f>
        <v>0</v>
      </c>
      <c r="S1760" s="240">
        <v>0</v>
      </c>
      <c r="T1760" s="241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42" t="s">
        <v>304</v>
      </c>
      <c r="AT1760" s="242" t="s">
        <v>253</v>
      </c>
      <c r="AU1760" s="242" t="s">
        <v>93</v>
      </c>
      <c r="AY1760" s="19" t="s">
        <v>251</v>
      </c>
      <c r="BE1760" s="243">
        <f>IF(N1760="základní",J1760,0)</f>
        <v>0</v>
      </c>
      <c r="BF1760" s="243">
        <f>IF(N1760="snížená",J1760,0)</f>
        <v>0</v>
      </c>
      <c r="BG1760" s="243">
        <f>IF(N1760="zákl. přenesená",J1760,0)</f>
        <v>0</v>
      </c>
      <c r="BH1760" s="243">
        <f>IF(N1760="sníž. přenesená",J1760,0)</f>
        <v>0</v>
      </c>
      <c r="BI1760" s="243">
        <f>IF(N1760="nulová",J1760,0)</f>
        <v>0</v>
      </c>
      <c r="BJ1760" s="19" t="s">
        <v>91</v>
      </c>
      <c r="BK1760" s="243">
        <f>ROUND(I1760*H1760,2)</f>
        <v>0</v>
      </c>
      <c r="BL1760" s="19" t="s">
        <v>304</v>
      </c>
      <c r="BM1760" s="242" t="s">
        <v>1831</v>
      </c>
    </row>
    <row r="1761" s="2" customFormat="1">
      <c r="A1761" s="41"/>
      <c r="B1761" s="42"/>
      <c r="C1761" s="43"/>
      <c r="D1761" s="244" t="s">
        <v>258</v>
      </c>
      <c r="E1761" s="43"/>
      <c r="F1761" s="245" t="s">
        <v>1832</v>
      </c>
      <c r="G1761" s="43"/>
      <c r="H1761" s="43"/>
      <c r="I1761" s="246"/>
      <c r="J1761" s="43"/>
      <c r="K1761" s="43"/>
      <c r="L1761" s="47"/>
      <c r="M1761" s="247"/>
      <c r="N1761" s="248"/>
      <c r="O1761" s="94"/>
      <c r="P1761" s="94"/>
      <c r="Q1761" s="94"/>
      <c r="R1761" s="94"/>
      <c r="S1761" s="94"/>
      <c r="T1761" s="95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T1761" s="19" t="s">
        <v>258</v>
      </c>
      <c r="AU1761" s="19" t="s">
        <v>93</v>
      </c>
    </row>
    <row r="1762" s="15" customFormat="1">
      <c r="A1762" s="15"/>
      <c r="B1762" s="272"/>
      <c r="C1762" s="273"/>
      <c r="D1762" s="251" t="s">
        <v>260</v>
      </c>
      <c r="E1762" s="274" t="s">
        <v>1</v>
      </c>
      <c r="F1762" s="275" t="s">
        <v>1821</v>
      </c>
      <c r="G1762" s="273"/>
      <c r="H1762" s="274" t="s">
        <v>1</v>
      </c>
      <c r="I1762" s="276"/>
      <c r="J1762" s="273"/>
      <c r="K1762" s="273"/>
      <c r="L1762" s="277"/>
      <c r="M1762" s="278"/>
      <c r="N1762" s="279"/>
      <c r="O1762" s="279"/>
      <c r="P1762" s="279"/>
      <c r="Q1762" s="279"/>
      <c r="R1762" s="279"/>
      <c r="S1762" s="279"/>
      <c r="T1762" s="280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T1762" s="281" t="s">
        <v>260</v>
      </c>
      <c r="AU1762" s="281" t="s">
        <v>93</v>
      </c>
      <c r="AV1762" s="15" t="s">
        <v>91</v>
      </c>
      <c r="AW1762" s="15" t="s">
        <v>40</v>
      </c>
      <c r="AX1762" s="15" t="s">
        <v>84</v>
      </c>
      <c r="AY1762" s="281" t="s">
        <v>251</v>
      </c>
    </row>
    <row r="1763" s="13" customFormat="1">
      <c r="A1763" s="13"/>
      <c r="B1763" s="249"/>
      <c r="C1763" s="250"/>
      <c r="D1763" s="251" t="s">
        <v>260</v>
      </c>
      <c r="E1763" s="252" t="s">
        <v>1</v>
      </c>
      <c r="F1763" s="253" t="s">
        <v>1022</v>
      </c>
      <c r="G1763" s="250"/>
      <c r="H1763" s="254">
        <v>100</v>
      </c>
      <c r="I1763" s="255"/>
      <c r="J1763" s="250"/>
      <c r="K1763" s="250"/>
      <c r="L1763" s="256"/>
      <c r="M1763" s="257"/>
      <c r="N1763" s="258"/>
      <c r="O1763" s="258"/>
      <c r="P1763" s="258"/>
      <c r="Q1763" s="258"/>
      <c r="R1763" s="258"/>
      <c r="S1763" s="258"/>
      <c r="T1763" s="25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0" t="s">
        <v>260</v>
      </c>
      <c r="AU1763" s="260" t="s">
        <v>93</v>
      </c>
      <c r="AV1763" s="13" t="s">
        <v>93</v>
      </c>
      <c r="AW1763" s="13" t="s">
        <v>40</v>
      </c>
      <c r="AX1763" s="13" t="s">
        <v>84</v>
      </c>
      <c r="AY1763" s="260" t="s">
        <v>251</v>
      </c>
    </row>
    <row r="1764" s="13" customFormat="1">
      <c r="A1764" s="13"/>
      <c r="B1764" s="249"/>
      <c r="C1764" s="250"/>
      <c r="D1764" s="251" t="s">
        <v>260</v>
      </c>
      <c r="E1764" s="252" t="s">
        <v>1</v>
      </c>
      <c r="F1764" s="253" t="s">
        <v>1822</v>
      </c>
      <c r="G1764" s="250"/>
      <c r="H1764" s="254">
        <v>1</v>
      </c>
      <c r="I1764" s="255"/>
      <c r="J1764" s="250"/>
      <c r="K1764" s="250"/>
      <c r="L1764" s="256"/>
      <c r="M1764" s="257"/>
      <c r="N1764" s="258"/>
      <c r="O1764" s="258"/>
      <c r="P1764" s="258"/>
      <c r="Q1764" s="258"/>
      <c r="R1764" s="258"/>
      <c r="S1764" s="258"/>
      <c r="T1764" s="259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60" t="s">
        <v>260</v>
      </c>
      <c r="AU1764" s="260" t="s">
        <v>93</v>
      </c>
      <c r="AV1764" s="13" t="s">
        <v>93</v>
      </c>
      <c r="AW1764" s="13" t="s">
        <v>40</v>
      </c>
      <c r="AX1764" s="13" t="s">
        <v>84</v>
      </c>
      <c r="AY1764" s="260" t="s">
        <v>251</v>
      </c>
    </row>
    <row r="1765" s="13" customFormat="1">
      <c r="A1765" s="13"/>
      <c r="B1765" s="249"/>
      <c r="C1765" s="250"/>
      <c r="D1765" s="251" t="s">
        <v>260</v>
      </c>
      <c r="E1765" s="252" t="s">
        <v>1</v>
      </c>
      <c r="F1765" s="253" t="s">
        <v>1823</v>
      </c>
      <c r="G1765" s="250"/>
      <c r="H1765" s="254">
        <v>1</v>
      </c>
      <c r="I1765" s="255"/>
      <c r="J1765" s="250"/>
      <c r="K1765" s="250"/>
      <c r="L1765" s="256"/>
      <c r="M1765" s="257"/>
      <c r="N1765" s="258"/>
      <c r="O1765" s="258"/>
      <c r="P1765" s="258"/>
      <c r="Q1765" s="258"/>
      <c r="R1765" s="258"/>
      <c r="S1765" s="258"/>
      <c r="T1765" s="25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0" t="s">
        <v>260</v>
      </c>
      <c r="AU1765" s="260" t="s">
        <v>93</v>
      </c>
      <c r="AV1765" s="13" t="s">
        <v>93</v>
      </c>
      <c r="AW1765" s="13" t="s">
        <v>40</v>
      </c>
      <c r="AX1765" s="13" t="s">
        <v>84</v>
      </c>
      <c r="AY1765" s="260" t="s">
        <v>251</v>
      </c>
    </row>
    <row r="1766" s="13" customFormat="1">
      <c r="A1766" s="13"/>
      <c r="B1766" s="249"/>
      <c r="C1766" s="250"/>
      <c r="D1766" s="251" t="s">
        <v>260</v>
      </c>
      <c r="E1766" s="252" t="s">
        <v>1</v>
      </c>
      <c r="F1766" s="253" t="s">
        <v>1824</v>
      </c>
      <c r="G1766" s="250"/>
      <c r="H1766" s="254">
        <v>1</v>
      </c>
      <c r="I1766" s="255"/>
      <c r="J1766" s="250"/>
      <c r="K1766" s="250"/>
      <c r="L1766" s="256"/>
      <c r="M1766" s="257"/>
      <c r="N1766" s="258"/>
      <c r="O1766" s="258"/>
      <c r="P1766" s="258"/>
      <c r="Q1766" s="258"/>
      <c r="R1766" s="258"/>
      <c r="S1766" s="258"/>
      <c r="T1766" s="25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60" t="s">
        <v>260</v>
      </c>
      <c r="AU1766" s="260" t="s">
        <v>93</v>
      </c>
      <c r="AV1766" s="13" t="s">
        <v>93</v>
      </c>
      <c r="AW1766" s="13" t="s">
        <v>40</v>
      </c>
      <c r="AX1766" s="13" t="s">
        <v>84</v>
      </c>
      <c r="AY1766" s="260" t="s">
        <v>251</v>
      </c>
    </row>
    <row r="1767" s="14" customFormat="1">
      <c r="A1767" s="14"/>
      <c r="B1767" s="261"/>
      <c r="C1767" s="262"/>
      <c r="D1767" s="251" t="s">
        <v>260</v>
      </c>
      <c r="E1767" s="263" t="s">
        <v>1</v>
      </c>
      <c r="F1767" s="264" t="s">
        <v>262</v>
      </c>
      <c r="G1767" s="262"/>
      <c r="H1767" s="265">
        <v>103</v>
      </c>
      <c r="I1767" s="266"/>
      <c r="J1767" s="262"/>
      <c r="K1767" s="262"/>
      <c r="L1767" s="267"/>
      <c r="M1767" s="268"/>
      <c r="N1767" s="269"/>
      <c r="O1767" s="269"/>
      <c r="P1767" s="269"/>
      <c r="Q1767" s="269"/>
      <c r="R1767" s="269"/>
      <c r="S1767" s="269"/>
      <c r="T1767" s="270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71" t="s">
        <v>260</v>
      </c>
      <c r="AU1767" s="271" t="s">
        <v>93</v>
      </c>
      <c r="AV1767" s="14" t="s">
        <v>257</v>
      </c>
      <c r="AW1767" s="14" t="s">
        <v>40</v>
      </c>
      <c r="AX1767" s="14" t="s">
        <v>91</v>
      </c>
      <c r="AY1767" s="271" t="s">
        <v>251</v>
      </c>
    </row>
    <row r="1768" s="2" customFormat="1" ht="24.15" customHeight="1">
      <c r="A1768" s="41"/>
      <c r="B1768" s="42"/>
      <c r="C1768" s="294" t="s">
        <v>1833</v>
      </c>
      <c r="D1768" s="294" t="s">
        <v>338</v>
      </c>
      <c r="E1768" s="295" t="s">
        <v>1834</v>
      </c>
      <c r="F1768" s="296" t="s">
        <v>1835</v>
      </c>
      <c r="G1768" s="297" t="s">
        <v>571</v>
      </c>
      <c r="H1768" s="298">
        <v>103</v>
      </c>
      <c r="I1768" s="299"/>
      <c r="J1768" s="300">
        <f>ROUND(I1768*H1768,2)</f>
        <v>0</v>
      </c>
      <c r="K1768" s="301"/>
      <c r="L1768" s="302"/>
      <c r="M1768" s="303" t="s">
        <v>1</v>
      </c>
      <c r="N1768" s="304" t="s">
        <v>49</v>
      </c>
      <c r="O1768" s="94"/>
      <c r="P1768" s="240">
        <f>O1768*H1768</f>
        <v>0</v>
      </c>
      <c r="Q1768" s="240">
        <v>0.00050000000000000001</v>
      </c>
      <c r="R1768" s="240">
        <f>Q1768*H1768</f>
        <v>0.051500000000000004</v>
      </c>
      <c r="S1768" s="240">
        <v>0</v>
      </c>
      <c r="T1768" s="241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42" t="s">
        <v>364</v>
      </c>
      <c r="AT1768" s="242" t="s">
        <v>338</v>
      </c>
      <c r="AU1768" s="242" t="s">
        <v>93</v>
      </c>
      <c r="AY1768" s="19" t="s">
        <v>251</v>
      </c>
      <c r="BE1768" s="243">
        <f>IF(N1768="základní",J1768,0)</f>
        <v>0</v>
      </c>
      <c r="BF1768" s="243">
        <f>IF(N1768="snížená",J1768,0)</f>
        <v>0</v>
      </c>
      <c r="BG1768" s="243">
        <f>IF(N1768="zákl. přenesená",J1768,0)</f>
        <v>0</v>
      </c>
      <c r="BH1768" s="243">
        <f>IF(N1768="sníž. přenesená",J1768,0)</f>
        <v>0</v>
      </c>
      <c r="BI1768" s="243">
        <f>IF(N1768="nulová",J1768,0)</f>
        <v>0</v>
      </c>
      <c r="BJ1768" s="19" t="s">
        <v>91</v>
      </c>
      <c r="BK1768" s="243">
        <f>ROUND(I1768*H1768,2)</f>
        <v>0</v>
      </c>
      <c r="BL1768" s="19" t="s">
        <v>304</v>
      </c>
      <c r="BM1768" s="242" t="s">
        <v>1836</v>
      </c>
    </row>
    <row r="1769" s="15" customFormat="1">
      <c r="A1769" s="15"/>
      <c r="B1769" s="272"/>
      <c r="C1769" s="273"/>
      <c r="D1769" s="251" t="s">
        <v>260</v>
      </c>
      <c r="E1769" s="274" t="s">
        <v>1</v>
      </c>
      <c r="F1769" s="275" t="s">
        <v>1821</v>
      </c>
      <c r="G1769" s="273"/>
      <c r="H1769" s="274" t="s">
        <v>1</v>
      </c>
      <c r="I1769" s="276"/>
      <c r="J1769" s="273"/>
      <c r="K1769" s="273"/>
      <c r="L1769" s="277"/>
      <c r="M1769" s="278"/>
      <c r="N1769" s="279"/>
      <c r="O1769" s="279"/>
      <c r="P1769" s="279"/>
      <c r="Q1769" s="279"/>
      <c r="R1769" s="279"/>
      <c r="S1769" s="279"/>
      <c r="T1769" s="280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81" t="s">
        <v>260</v>
      </c>
      <c r="AU1769" s="281" t="s">
        <v>93</v>
      </c>
      <c r="AV1769" s="15" t="s">
        <v>91</v>
      </c>
      <c r="AW1769" s="15" t="s">
        <v>40</v>
      </c>
      <c r="AX1769" s="15" t="s">
        <v>84</v>
      </c>
      <c r="AY1769" s="281" t="s">
        <v>251</v>
      </c>
    </row>
    <row r="1770" s="13" customFormat="1">
      <c r="A1770" s="13"/>
      <c r="B1770" s="249"/>
      <c r="C1770" s="250"/>
      <c r="D1770" s="251" t="s">
        <v>260</v>
      </c>
      <c r="E1770" s="252" t="s">
        <v>1</v>
      </c>
      <c r="F1770" s="253" t="s">
        <v>1022</v>
      </c>
      <c r="G1770" s="250"/>
      <c r="H1770" s="254">
        <v>100</v>
      </c>
      <c r="I1770" s="255"/>
      <c r="J1770" s="250"/>
      <c r="K1770" s="250"/>
      <c r="L1770" s="256"/>
      <c r="M1770" s="257"/>
      <c r="N1770" s="258"/>
      <c r="O1770" s="258"/>
      <c r="P1770" s="258"/>
      <c r="Q1770" s="258"/>
      <c r="R1770" s="258"/>
      <c r="S1770" s="258"/>
      <c r="T1770" s="25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0" t="s">
        <v>260</v>
      </c>
      <c r="AU1770" s="260" t="s">
        <v>93</v>
      </c>
      <c r="AV1770" s="13" t="s">
        <v>93</v>
      </c>
      <c r="AW1770" s="13" t="s">
        <v>40</v>
      </c>
      <c r="AX1770" s="13" t="s">
        <v>84</v>
      </c>
      <c r="AY1770" s="260" t="s">
        <v>251</v>
      </c>
    </row>
    <row r="1771" s="13" customFormat="1">
      <c r="A1771" s="13"/>
      <c r="B1771" s="249"/>
      <c r="C1771" s="250"/>
      <c r="D1771" s="251" t="s">
        <v>260</v>
      </c>
      <c r="E1771" s="252" t="s">
        <v>1</v>
      </c>
      <c r="F1771" s="253" t="s">
        <v>1822</v>
      </c>
      <c r="G1771" s="250"/>
      <c r="H1771" s="254">
        <v>1</v>
      </c>
      <c r="I1771" s="255"/>
      <c r="J1771" s="250"/>
      <c r="K1771" s="250"/>
      <c r="L1771" s="256"/>
      <c r="M1771" s="257"/>
      <c r="N1771" s="258"/>
      <c r="O1771" s="258"/>
      <c r="P1771" s="258"/>
      <c r="Q1771" s="258"/>
      <c r="R1771" s="258"/>
      <c r="S1771" s="258"/>
      <c r="T1771" s="259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0" t="s">
        <v>260</v>
      </c>
      <c r="AU1771" s="260" t="s">
        <v>93</v>
      </c>
      <c r="AV1771" s="13" t="s">
        <v>93</v>
      </c>
      <c r="AW1771" s="13" t="s">
        <v>40</v>
      </c>
      <c r="AX1771" s="13" t="s">
        <v>84</v>
      </c>
      <c r="AY1771" s="260" t="s">
        <v>251</v>
      </c>
    </row>
    <row r="1772" s="13" customFormat="1">
      <c r="A1772" s="13"/>
      <c r="B1772" s="249"/>
      <c r="C1772" s="250"/>
      <c r="D1772" s="251" t="s">
        <v>260</v>
      </c>
      <c r="E1772" s="252" t="s">
        <v>1</v>
      </c>
      <c r="F1772" s="253" t="s">
        <v>1823</v>
      </c>
      <c r="G1772" s="250"/>
      <c r="H1772" s="254">
        <v>1</v>
      </c>
      <c r="I1772" s="255"/>
      <c r="J1772" s="250"/>
      <c r="K1772" s="250"/>
      <c r="L1772" s="256"/>
      <c r="M1772" s="257"/>
      <c r="N1772" s="258"/>
      <c r="O1772" s="258"/>
      <c r="P1772" s="258"/>
      <c r="Q1772" s="258"/>
      <c r="R1772" s="258"/>
      <c r="S1772" s="258"/>
      <c r="T1772" s="25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0" t="s">
        <v>260</v>
      </c>
      <c r="AU1772" s="260" t="s">
        <v>93</v>
      </c>
      <c r="AV1772" s="13" t="s">
        <v>93</v>
      </c>
      <c r="AW1772" s="13" t="s">
        <v>40</v>
      </c>
      <c r="AX1772" s="13" t="s">
        <v>84</v>
      </c>
      <c r="AY1772" s="260" t="s">
        <v>251</v>
      </c>
    </row>
    <row r="1773" s="13" customFormat="1">
      <c r="A1773" s="13"/>
      <c r="B1773" s="249"/>
      <c r="C1773" s="250"/>
      <c r="D1773" s="251" t="s">
        <v>260</v>
      </c>
      <c r="E1773" s="252" t="s">
        <v>1</v>
      </c>
      <c r="F1773" s="253" t="s">
        <v>1824</v>
      </c>
      <c r="G1773" s="250"/>
      <c r="H1773" s="254">
        <v>1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260</v>
      </c>
      <c r="AU1773" s="260" t="s">
        <v>93</v>
      </c>
      <c r="AV1773" s="13" t="s">
        <v>93</v>
      </c>
      <c r="AW1773" s="13" t="s">
        <v>40</v>
      </c>
      <c r="AX1773" s="13" t="s">
        <v>84</v>
      </c>
      <c r="AY1773" s="260" t="s">
        <v>251</v>
      </c>
    </row>
    <row r="1774" s="14" customFormat="1">
      <c r="A1774" s="14"/>
      <c r="B1774" s="261"/>
      <c r="C1774" s="262"/>
      <c r="D1774" s="251" t="s">
        <v>260</v>
      </c>
      <c r="E1774" s="263" t="s">
        <v>1</v>
      </c>
      <c r="F1774" s="264" t="s">
        <v>262</v>
      </c>
      <c r="G1774" s="262"/>
      <c r="H1774" s="265">
        <v>103</v>
      </c>
      <c r="I1774" s="266"/>
      <c r="J1774" s="262"/>
      <c r="K1774" s="262"/>
      <c r="L1774" s="267"/>
      <c r="M1774" s="268"/>
      <c r="N1774" s="269"/>
      <c r="O1774" s="269"/>
      <c r="P1774" s="269"/>
      <c r="Q1774" s="269"/>
      <c r="R1774" s="269"/>
      <c r="S1774" s="269"/>
      <c r="T1774" s="270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71" t="s">
        <v>260</v>
      </c>
      <c r="AU1774" s="271" t="s">
        <v>93</v>
      </c>
      <c r="AV1774" s="14" t="s">
        <v>257</v>
      </c>
      <c r="AW1774" s="14" t="s">
        <v>40</v>
      </c>
      <c r="AX1774" s="14" t="s">
        <v>91</v>
      </c>
      <c r="AY1774" s="271" t="s">
        <v>251</v>
      </c>
    </row>
    <row r="1775" s="2" customFormat="1" ht="16.5" customHeight="1">
      <c r="A1775" s="41"/>
      <c r="B1775" s="42"/>
      <c r="C1775" s="230" t="s">
        <v>1140</v>
      </c>
      <c r="D1775" s="230" t="s">
        <v>253</v>
      </c>
      <c r="E1775" s="231" t="s">
        <v>1837</v>
      </c>
      <c r="F1775" s="232" t="s">
        <v>1838</v>
      </c>
      <c r="G1775" s="233" t="s">
        <v>571</v>
      </c>
      <c r="H1775" s="234">
        <v>102</v>
      </c>
      <c r="I1775" s="235"/>
      <c r="J1775" s="236">
        <f>ROUND(I1775*H1775,2)</f>
        <v>0</v>
      </c>
      <c r="K1775" s="237"/>
      <c r="L1775" s="47"/>
      <c r="M1775" s="238" t="s">
        <v>1</v>
      </c>
      <c r="N1775" s="239" t="s">
        <v>49</v>
      </c>
      <c r="O1775" s="94"/>
      <c r="P1775" s="240">
        <f>O1775*H1775</f>
        <v>0</v>
      </c>
      <c r="Q1775" s="240">
        <v>0</v>
      </c>
      <c r="R1775" s="240">
        <f>Q1775*H1775</f>
        <v>0</v>
      </c>
      <c r="S1775" s="240">
        <v>0</v>
      </c>
      <c r="T1775" s="241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42" t="s">
        <v>304</v>
      </c>
      <c r="AT1775" s="242" t="s">
        <v>253</v>
      </c>
      <c r="AU1775" s="242" t="s">
        <v>93</v>
      </c>
      <c r="AY1775" s="19" t="s">
        <v>251</v>
      </c>
      <c r="BE1775" s="243">
        <f>IF(N1775="základní",J1775,0)</f>
        <v>0</v>
      </c>
      <c r="BF1775" s="243">
        <f>IF(N1775="snížená",J1775,0)</f>
        <v>0</v>
      </c>
      <c r="BG1775" s="243">
        <f>IF(N1775="zákl. přenesená",J1775,0)</f>
        <v>0</v>
      </c>
      <c r="BH1775" s="243">
        <f>IF(N1775="sníž. přenesená",J1775,0)</f>
        <v>0</v>
      </c>
      <c r="BI1775" s="243">
        <f>IF(N1775="nulová",J1775,0)</f>
        <v>0</v>
      </c>
      <c r="BJ1775" s="19" t="s">
        <v>91</v>
      </c>
      <c r="BK1775" s="243">
        <f>ROUND(I1775*H1775,2)</f>
        <v>0</v>
      </c>
      <c r="BL1775" s="19" t="s">
        <v>304</v>
      </c>
      <c r="BM1775" s="242" t="s">
        <v>1839</v>
      </c>
    </row>
    <row r="1776" s="2" customFormat="1">
      <c r="A1776" s="41"/>
      <c r="B1776" s="42"/>
      <c r="C1776" s="43"/>
      <c r="D1776" s="244" t="s">
        <v>258</v>
      </c>
      <c r="E1776" s="43"/>
      <c r="F1776" s="245" t="s">
        <v>1840</v>
      </c>
      <c r="G1776" s="43"/>
      <c r="H1776" s="43"/>
      <c r="I1776" s="246"/>
      <c r="J1776" s="43"/>
      <c r="K1776" s="43"/>
      <c r="L1776" s="47"/>
      <c r="M1776" s="247"/>
      <c r="N1776" s="248"/>
      <c r="O1776" s="94"/>
      <c r="P1776" s="94"/>
      <c r="Q1776" s="94"/>
      <c r="R1776" s="94"/>
      <c r="S1776" s="94"/>
      <c r="T1776" s="95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19" t="s">
        <v>258</v>
      </c>
      <c r="AU1776" s="19" t="s">
        <v>93</v>
      </c>
    </row>
    <row r="1777" s="15" customFormat="1">
      <c r="A1777" s="15"/>
      <c r="B1777" s="272"/>
      <c r="C1777" s="273"/>
      <c r="D1777" s="251" t="s">
        <v>260</v>
      </c>
      <c r="E1777" s="274" t="s">
        <v>1</v>
      </c>
      <c r="F1777" s="275" t="s">
        <v>1821</v>
      </c>
      <c r="G1777" s="273"/>
      <c r="H1777" s="274" t="s">
        <v>1</v>
      </c>
      <c r="I1777" s="276"/>
      <c r="J1777" s="273"/>
      <c r="K1777" s="273"/>
      <c r="L1777" s="277"/>
      <c r="M1777" s="278"/>
      <c r="N1777" s="279"/>
      <c r="O1777" s="279"/>
      <c r="P1777" s="279"/>
      <c r="Q1777" s="279"/>
      <c r="R1777" s="279"/>
      <c r="S1777" s="279"/>
      <c r="T1777" s="280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T1777" s="281" t="s">
        <v>260</v>
      </c>
      <c r="AU1777" s="281" t="s">
        <v>93</v>
      </c>
      <c r="AV1777" s="15" t="s">
        <v>91</v>
      </c>
      <c r="AW1777" s="15" t="s">
        <v>40</v>
      </c>
      <c r="AX1777" s="15" t="s">
        <v>84</v>
      </c>
      <c r="AY1777" s="281" t="s">
        <v>251</v>
      </c>
    </row>
    <row r="1778" s="13" customFormat="1">
      <c r="A1778" s="13"/>
      <c r="B1778" s="249"/>
      <c r="C1778" s="250"/>
      <c r="D1778" s="251" t="s">
        <v>260</v>
      </c>
      <c r="E1778" s="252" t="s">
        <v>1</v>
      </c>
      <c r="F1778" s="253" t="s">
        <v>1022</v>
      </c>
      <c r="G1778" s="250"/>
      <c r="H1778" s="254">
        <v>100</v>
      </c>
      <c r="I1778" s="255"/>
      <c r="J1778" s="250"/>
      <c r="K1778" s="250"/>
      <c r="L1778" s="256"/>
      <c r="M1778" s="257"/>
      <c r="N1778" s="258"/>
      <c r="O1778" s="258"/>
      <c r="P1778" s="258"/>
      <c r="Q1778" s="258"/>
      <c r="R1778" s="258"/>
      <c r="S1778" s="258"/>
      <c r="T1778" s="259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0" t="s">
        <v>260</v>
      </c>
      <c r="AU1778" s="260" t="s">
        <v>93</v>
      </c>
      <c r="AV1778" s="13" t="s">
        <v>93</v>
      </c>
      <c r="AW1778" s="13" t="s">
        <v>40</v>
      </c>
      <c r="AX1778" s="13" t="s">
        <v>84</v>
      </c>
      <c r="AY1778" s="260" t="s">
        <v>251</v>
      </c>
    </row>
    <row r="1779" s="13" customFormat="1">
      <c r="A1779" s="13"/>
      <c r="B1779" s="249"/>
      <c r="C1779" s="250"/>
      <c r="D1779" s="251" t="s">
        <v>260</v>
      </c>
      <c r="E1779" s="252" t="s">
        <v>1</v>
      </c>
      <c r="F1779" s="253" t="s">
        <v>1822</v>
      </c>
      <c r="G1779" s="250"/>
      <c r="H1779" s="254">
        <v>1</v>
      </c>
      <c r="I1779" s="255"/>
      <c r="J1779" s="250"/>
      <c r="K1779" s="250"/>
      <c r="L1779" s="256"/>
      <c r="M1779" s="257"/>
      <c r="N1779" s="258"/>
      <c r="O1779" s="258"/>
      <c r="P1779" s="258"/>
      <c r="Q1779" s="258"/>
      <c r="R1779" s="258"/>
      <c r="S1779" s="258"/>
      <c r="T1779" s="25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0" t="s">
        <v>260</v>
      </c>
      <c r="AU1779" s="260" t="s">
        <v>93</v>
      </c>
      <c r="AV1779" s="13" t="s">
        <v>93</v>
      </c>
      <c r="AW1779" s="13" t="s">
        <v>40</v>
      </c>
      <c r="AX1779" s="13" t="s">
        <v>84</v>
      </c>
      <c r="AY1779" s="260" t="s">
        <v>251</v>
      </c>
    </row>
    <row r="1780" s="13" customFormat="1">
      <c r="A1780" s="13"/>
      <c r="B1780" s="249"/>
      <c r="C1780" s="250"/>
      <c r="D1780" s="251" t="s">
        <v>260</v>
      </c>
      <c r="E1780" s="252" t="s">
        <v>1</v>
      </c>
      <c r="F1780" s="253" t="s">
        <v>1824</v>
      </c>
      <c r="G1780" s="250"/>
      <c r="H1780" s="254">
        <v>1</v>
      </c>
      <c r="I1780" s="255"/>
      <c r="J1780" s="250"/>
      <c r="K1780" s="250"/>
      <c r="L1780" s="256"/>
      <c r="M1780" s="257"/>
      <c r="N1780" s="258"/>
      <c r="O1780" s="258"/>
      <c r="P1780" s="258"/>
      <c r="Q1780" s="258"/>
      <c r="R1780" s="258"/>
      <c r="S1780" s="258"/>
      <c r="T1780" s="259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60" t="s">
        <v>260</v>
      </c>
      <c r="AU1780" s="260" t="s">
        <v>93</v>
      </c>
      <c r="AV1780" s="13" t="s">
        <v>93</v>
      </c>
      <c r="AW1780" s="13" t="s">
        <v>40</v>
      </c>
      <c r="AX1780" s="13" t="s">
        <v>84</v>
      </c>
      <c r="AY1780" s="260" t="s">
        <v>251</v>
      </c>
    </row>
    <row r="1781" s="14" customFormat="1">
      <c r="A1781" s="14"/>
      <c r="B1781" s="261"/>
      <c r="C1781" s="262"/>
      <c r="D1781" s="251" t="s">
        <v>260</v>
      </c>
      <c r="E1781" s="263" t="s">
        <v>1</v>
      </c>
      <c r="F1781" s="264" t="s">
        <v>262</v>
      </c>
      <c r="G1781" s="262"/>
      <c r="H1781" s="265">
        <v>102</v>
      </c>
      <c r="I1781" s="266"/>
      <c r="J1781" s="262"/>
      <c r="K1781" s="262"/>
      <c r="L1781" s="267"/>
      <c r="M1781" s="268"/>
      <c r="N1781" s="269"/>
      <c r="O1781" s="269"/>
      <c r="P1781" s="269"/>
      <c r="Q1781" s="269"/>
      <c r="R1781" s="269"/>
      <c r="S1781" s="269"/>
      <c r="T1781" s="270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71" t="s">
        <v>260</v>
      </c>
      <c r="AU1781" s="271" t="s">
        <v>93</v>
      </c>
      <c r="AV1781" s="14" t="s">
        <v>257</v>
      </c>
      <c r="AW1781" s="14" t="s">
        <v>40</v>
      </c>
      <c r="AX1781" s="14" t="s">
        <v>91</v>
      </c>
      <c r="AY1781" s="271" t="s">
        <v>251</v>
      </c>
    </row>
    <row r="1782" s="2" customFormat="1" ht="16.5" customHeight="1">
      <c r="A1782" s="41"/>
      <c r="B1782" s="42"/>
      <c r="C1782" s="294" t="s">
        <v>1841</v>
      </c>
      <c r="D1782" s="294" t="s">
        <v>338</v>
      </c>
      <c r="E1782" s="295" t="s">
        <v>1842</v>
      </c>
      <c r="F1782" s="296" t="s">
        <v>1843</v>
      </c>
      <c r="G1782" s="297" t="s">
        <v>571</v>
      </c>
      <c r="H1782" s="298">
        <v>102</v>
      </c>
      <c r="I1782" s="299"/>
      <c r="J1782" s="300">
        <f>ROUND(I1782*H1782,2)</f>
        <v>0</v>
      </c>
      <c r="K1782" s="301"/>
      <c r="L1782" s="302"/>
      <c r="M1782" s="303" t="s">
        <v>1</v>
      </c>
      <c r="N1782" s="304" t="s">
        <v>49</v>
      </c>
      <c r="O1782" s="94"/>
      <c r="P1782" s="240">
        <f>O1782*H1782</f>
        <v>0</v>
      </c>
      <c r="Q1782" s="240">
        <v>0.00050000000000000001</v>
      </c>
      <c r="R1782" s="240">
        <f>Q1782*H1782</f>
        <v>0.051000000000000004</v>
      </c>
      <c r="S1782" s="240">
        <v>0</v>
      </c>
      <c r="T1782" s="241">
        <f>S1782*H1782</f>
        <v>0</v>
      </c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R1782" s="242" t="s">
        <v>364</v>
      </c>
      <c r="AT1782" s="242" t="s">
        <v>338</v>
      </c>
      <c r="AU1782" s="242" t="s">
        <v>93</v>
      </c>
      <c r="AY1782" s="19" t="s">
        <v>251</v>
      </c>
      <c r="BE1782" s="243">
        <f>IF(N1782="základní",J1782,0)</f>
        <v>0</v>
      </c>
      <c r="BF1782" s="243">
        <f>IF(N1782="snížená",J1782,0)</f>
        <v>0</v>
      </c>
      <c r="BG1782" s="243">
        <f>IF(N1782="zákl. přenesená",J1782,0)</f>
        <v>0</v>
      </c>
      <c r="BH1782" s="243">
        <f>IF(N1782="sníž. přenesená",J1782,0)</f>
        <v>0</v>
      </c>
      <c r="BI1782" s="243">
        <f>IF(N1782="nulová",J1782,0)</f>
        <v>0</v>
      </c>
      <c r="BJ1782" s="19" t="s">
        <v>91</v>
      </c>
      <c r="BK1782" s="243">
        <f>ROUND(I1782*H1782,2)</f>
        <v>0</v>
      </c>
      <c r="BL1782" s="19" t="s">
        <v>304</v>
      </c>
      <c r="BM1782" s="242" t="s">
        <v>1844</v>
      </c>
    </row>
    <row r="1783" s="15" customFormat="1">
      <c r="A1783" s="15"/>
      <c r="B1783" s="272"/>
      <c r="C1783" s="273"/>
      <c r="D1783" s="251" t="s">
        <v>260</v>
      </c>
      <c r="E1783" s="274" t="s">
        <v>1</v>
      </c>
      <c r="F1783" s="275" t="s">
        <v>1821</v>
      </c>
      <c r="G1783" s="273"/>
      <c r="H1783" s="274" t="s">
        <v>1</v>
      </c>
      <c r="I1783" s="276"/>
      <c r="J1783" s="273"/>
      <c r="K1783" s="273"/>
      <c r="L1783" s="277"/>
      <c r="M1783" s="278"/>
      <c r="N1783" s="279"/>
      <c r="O1783" s="279"/>
      <c r="P1783" s="279"/>
      <c r="Q1783" s="279"/>
      <c r="R1783" s="279"/>
      <c r="S1783" s="279"/>
      <c r="T1783" s="280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81" t="s">
        <v>260</v>
      </c>
      <c r="AU1783" s="281" t="s">
        <v>93</v>
      </c>
      <c r="AV1783" s="15" t="s">
        <v>91</v>
      </c>
      <c r="AW1783" s="15" t="s">
        <v>40</v>
      </c>
      <c r="AX1783" s="15" t="s">
        <v>84</v>
      </c>
      <c r="AY1783" s="281" t="s">
        <v>251</v>
      </c>
    </row>
    <row r="1784" s="13" customFormat="1">
      <c r="A1784" s="13"/>
      <c r="B1784" s="249"/>
      <c r="C1784" s="250"/>
      <c r="D1784" s="251" t="s">
        <v>260</v>
      </c>
      <c r="E1784" s="252" t="s">
        <v>1</v>
      </c>
      <c r="F1784" s="253" t="s">
        <v>1022</v>
      </c>
      <c r="G1784" s="250"/>
      <c r="H1784" s="254">
        <v>100</v>
      </c>
      <c r="I1784" s="255"/>
      <c r="J1784" s="250"/>
      <c r="K1784" s="250"/>
      <c r="L1784" s="256"/>
      <c r="M1784" s="257"/>
      <c r="N1784" s="258"/>
      <c r="O1784" s="258"/>
      <c r="P1784" s="258"/>
      <c r="Q1784" s="258"/>
      <c r="R1784" s="258"/>
      <c r="S1784" s="258"/>
      <c r="T1784" s="25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60" t="s">
        <v>260</v>
      </c>
      <c r="AU1784" s="260" t="s">
        <v>93</v>
      </c>
      <c r="AV1784" s="13" t="s">
        <v>93</v>
      </c>
      <c r="AW1784" s="13" t="s">
        <v>40</v>
      </c>
      <c r="AX1784" s="13" t="s">
        <v>84</v>
      </c>
      <c r="AY1784" s="260" t="s">
        <v>251</v>
      </c>
    </row>
    <row r="1785" s="13" customFormat="1">
      <c r="A1785" s="13"/>
      <c r="B1785" s="249"/>
      <c r="C1785" s="250"/>
      <c r="D1785" s="251" t="s">
        <v>260</v>
      </c>
      <c r="E1785" s="252" t="s">
        <v>1</v>
      </c>
      <c r="F1785" s="253" t="s">
        <v>1822</v>
      </c>
      <c r="G1785" s="250"/>
      <c r="H1785" s="254">
        <v>1</v>
      </c>
      <c r="I1785" s="255"/>
      <c r="J1785" s="250"/>
      <c r="K1785" s="250"/>
      <c r="L1785" s="256"/>
      <c r="M1785" s="257"/>
      <c r="N1785" s="258"/>
      <c r="O1785" s="258"/>
      <c r="P1785" s="258"/>
      <c r="Q1785" s="258"/>
      <c r="R1785" s="258"/>
      <c r="S1785" s="258"/>
      <c r="T1785" s="25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60" t="s">
        <v>260</v>
      </c>
      <c r="AU1785" s="260" t="s">
        <v>93</v>
      </c>
      <c r="AV1785" s="13" t="s">
        <v>93</v>
      </c>
      <c r="AW1785" s="13" t="s">
        <v>40</v>
      </c>
      <c r="AX1785" s="13" t="s">
        <v>84</v>
      </c>
      <c r="AY1785" s="260" t="s">
        <v>251</v>
      </c>
    </row>
    <row r="1786" s="13" customFormat="1">
      <c r="A1786" s="13"/>
      <c r="B1786" s="249"/>
      <c r="C1786" s="250"/>
      <c r="D1786" s="251" t="s">
        <v>260</v>
      </c>
      <c r="E1786" s="252" t="s">
        <v>1</v>
      </c>
      <c r="F1786" s="253" t="s">
        <v>1824</v>
      </c>
      <c r="G1786" s="250"/>
      <c r="H1786" s="254">
        <v>1</v>
      </c>
      <c r="I1786" s="255"/>
      <c r="J1786" s="250"/>
      <c r="K1786" s="250"/>
      <c r="L1786" s="256"/>
      <c r="M1786" s="257"/>
      <c r="N1786" s="258"/>
      <c r="O1786" s="258"/>
      <c r="P1786" s="258"/>
      <c r="Q1786" s="258"/>
      <c r="R1786" s="258"/>
      <c r="S1786" s="258"/>
      <c r="T1786" s="25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0" t="s">
        <v>260</v>
      </c>
      <c r="AU1786" s="260" t="s">
        <v>93</v>
      </c>
      <c r="AV1786" s="13" t="s">
        <v>93</v>
      </c>
      <c r="AW1786" s="13" t="s">
        <v>40</v>
      </c>
      <c r="AX1786" s="13" t="s">
        <v>84</v>
      </c>
      <c r="AY1786" s="260" t="s">
        <v>251</v>
      </c>
    </row>
    <row r="1787" s="14" customFormat="1">
      <c r="A1787" s="14"/>
      <c r="B1787" s="261"/>
      <c r="C1787" s="262"/>
      <c r="D1787" s="251" t="s">
        <v>260</v>
      </c>
      <c r="E1787" s="263" t="s">
        <v>1</v>
      </c>
      <c r="F1787" s="264" t="s">
        <v>262</v>
      </c>
      <c r="G1787" s="262"/>
      <c r="H1787" s="265">
        <v>102</v>
      </c>
      <c r="I1787" s="266"/>
      <c r="J1787" s="262"/>
      <c r="K1787" s="262"/>
      <c r="L1787" s="267"/>
      <c r="M1787" s="268"/>
      <c r="N1787" s="269"/>
      <c r="O1787" s="269"/>
      <c r="P1787" s="269"/>
      <c r="Q1787" s="269"/>
      <c r="R1787" s="269"/>
      <c r="S1787" s="269"/>
      <c r="T1787" s="270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71" t="s">
        <v>260</v>
      </c>
      <c r="AU1787" s="271" t="s">
        <v>93</v>
      </c>
      <c r="AV1787" s="14" t="s">
        <v>257</v>
      </c>
      <c r="AW1787" s="14" t="s">
        <v>40</v>
      </c>
      <c r="AX1787" s="14" t="s">
        <v>91</v>
      </c>
      <c r="AY1787" s="271" t="s">
        <v>251</v>
      </c>
    </row>
    <row r="1788" s="2" customFormat="1" ht="16.5" customHeight="1">
      <c r="A1788" s="41"/>
      <c r="B1788" s="42"/>
      <c r="C1788" s="230" t="s">
        <v>1145</v>
      </c>
      <c r="D1788" s="230" t="s">
        <v>253</v>
      </c>
      <c r="E1788" s="231" t="s">
        <v>1845</v>
      </c>
      <c r="F1788" s="232" t="s">
        <v>1846</v>
      </c>
      <c r="G1788" s="233" t="s">
        <v>571</v>
      </c>
      <c r="H1788" s="234">
        <v>102</v>
      </c>
      <c r="I1788" s="235"/>
      <c r="J1788" s="236">
        <f>ROUND(I1788*H1788,2)</f>
        <v>0</v>
      </c>
      <c r="K1788" s="237"/>
      <c r="L1788" s="47"/>
      <c r="M1788" s="238" t="s">
        <v>1</v>
      </c>
      <c r="N1788" s="239" t="s">
        <v>49</v>
      </c>
      <c r="O1788" s="94"/>
      <c r="P1788" s="240">
        <f>O1788*H1788</f>
        <v>0</v>
      </c>
      <c r="Q1788" s="240">
        <v>0</v>
      </c>
      <c r="R1788" s="240">
        <f>Q1788*H1788</f>
        <v>0</v>
      </c>
      <c r="S1788" s="240">
        <v>0</v>
      </c>
      <c r="T1788" s="241">
        <f>S1788*H1788</f>
        <v>0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42" t="s">
        <v>304</v>
      </c>
      <c r="AT1788" s="242" t="s">
        <v>253</v>
      </c>
      <c r="AU1788" s="242" t="s">
        <v>93</v>
      </c>
      <c r="AY1788" s="19" t="s">
        <v>251</v>
      </c>
      <c r="BE1788" s="243">
        <f>IF(N1788="základní",J1788,0)</f>
        <v>0</v>
      </c>
      <c r="BF1788" s="243">
        <f>IF(N1788="snížená",J1788,0)</f>
        <v>0</v>
      </c>
      <c r="BG1788" s="243">
        <f>IF(N1788="zákl. přenesená",J1788,0)</f>
        <v>0</v>
      </c>
      <c r="BH1788" s="243">
        <f>IF(N1788="sníž. přenesená",J1788,0)</f>
        <v>0</v>
      </c>
      <c r="BI1788" s="243">
        <f>IF(N1788="nulová",J1788,0)</f>
        <v>0</v>
      </c>
      <c r="BJ1788" s="19" t="s">
        <v>91</v>
      </c>
      <c r="BK1788" s="243">
        <f>ROUND(I1788*H1788,2)</f>
        <v>0</v>
      </c>
      <c r="BL1788" s="19" t="s">
        <v>304</v>
      </c>
      <c r="BM1788" s="242" t="s">
        <v>1847</v>
      </c>
    </row>
    <row r="1789" s="15" customFormat="1">
      <c r="A1789" s="15"/>
      <c r="B1789" s="272"/>
      <c r="C1789" s="273"/>
      <c r="D1789" s="251" t="s">
        <v>260</v>
      </c>
      <c r="E1789" s="274" t="s">
        <v>1</v>
      </c>
      <c r="F1789" s="275" t="s">
        <v>1821</v>
      </c>
      <c r="G1789" s="273"/>
      <c r="H1789" s="274" t="s">
        <v>1</v>
      </c>
      <c r="I1789" s="276"/>
      <c r="J1789" s="273"/>
      <c r="K1789" s="273"/>
      <c r="L1789" s="277"/>
      <c r="M1789" s="278"/>
      <c r="N1789" s="279"/>
      <c r="O1789" s="279"/>
      <c r="P1789" s="279"/>
      <c r="Q1789" s="279"/>
      <c r="R1789" s="279"/>
      <c r="S1789" s="279"/>
      <c r="T1789" s="280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81" t="s">
        <v>260</v>
      </c>
      <c r="AU1789" s="281" t="s">
        <v>93</v>
      </c>
      <c r="AV1789" s="15" t="s">
        <v>91</v>
      </c>
      <c r="AW1789" s="15" t="s">
        <v>40</v>
      </c>
      <c r="AX1789" s="15" t="s">
        <v>84</v>
      </c>
      <c r="AY1789" s="281" t="s">
        <v>251</v>
      </c>
    </row>
    <row r="1790" s="13" customFormat="1">
      <c r="A1790" s="13"/>
      <c r="B1790" s="249"/>
      <c r="C1790" s="250"/>
      <c r="D1790" s="251" t="s">
        <v>260</v>
      </c>
      <c r="E1790" s="252" t="s">
        <v>1</v>
      </c>
      <c r="F1790" s="253" t="s">
        <v>1022</v>
      </c>
      <c r="G1790" s="250"/>
      <c r="H1790" s="254">
        <v>100</v>
      </c>
      <c r="I1790" s="255"/>
      <c r="J1790" s="250"/>
      <c r="K1790" s="250"/>
      <c r="L1790" s="256"/>
      <c r="M1790" s="257"/>
      <c r="N1790" s="258"/>
      <c r="O1790" s="258"/>
      <c r="P1790" s="258"/>
      <c r="Q1790" s="258"/>
      <c r="R1790" s="258"/>
      <c r="S1790" s="258"/>
      <c r="T1790" s="25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0" t="s">
        <v>260</v>
      </c>
      <c r="AU1790" s="260" t="s">
        <v>93</v>
      </c>
      <c r="AV1790" s="13" t="s">
        <v>93</v>
      </c>
      <c r="AW1790" s="13" t="s">
        <v>40</v>
      </c>
      <c r="AX1790" s="13" t="s">
        <v>84</v>
      </c>
      <c r="AY1790" s="260" t="s">
        <v>251</v>
      </c>
    </row>
    <row r="1791" s="13" customFormat="1">
      <c r="A1791" s="13"/>
      <c r="B1791" s="249"/>
      <c r="C1791" s="250"/>
      <c r="D1791" s="251" t="s">
        <v>260</v>
      </c>
      <c r="E1791" s="252" t="s">
        <v>1</v>
      </c>
      <c r="F1791" s="253" t="s">
        <v>1822</v>
      </c>
      <c r="G1791" s="250"/>
      <c r="H1791" s="254">
        <v>1</v>
      </c>
      <c r="I1791" s="255"/>
      <c r="J1791" s="250"/>
      <c r="K1791" s="250"/>
      <c r="L1791" s="256"/>
      <c r="M1791" s="257"/>
      <c r="N1791" s="258"/>
      <c r="O1791" s="258"/>
      <c r="P1791" s="258"/>
      <c r="Q1791" s="258"/>
      <c r="R1791" s="258"/>
      <c r="S1791" s="258"/>
      <c r="T1791" s="25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0" t="s">
        <v>260</v>
      </c>
      <c r="AU1791" s="260" t="s">
        <v>93</v>
      </c>
      <c r="AV1791" s="13" t="s">
        <v>93</v>
      </c>
      <c r="AW1791" s="13" t="s">
        <v>40</v>
      </c>
      <c r="AX1791" s="13" t="s">
        <v>84</v>
      </c>
      <c r="AY1791" s="260" t="s">
        <v>251</v>
      </c>
    </row>
    <row r="1792" s="13" customFormat="1">
      <c r="A1792" s="13"/>
      <c r="B1792" s="249"/>
      <c r="C1792" s="250"/>
      <c r="D1792" s="251" t="s">
        <v>260</v>
      </c>
      <c r="E1792" s="252" t="s">
        <v>1</v>
      </c>
      <c r="F1792" s="253" t="s">
        <v>1824</v>
      </c>
      <c r="G1792" s="250"/>
      <c r="H1792" s="254">
        <v>1</v>
      </c>
      <c r="I1792" s="255"/>
      <c r="J1792" s="250"/>
      <c r="K1792" s="250"/>
      <c r="L1792" s="256"/>
      <c r="M1792" s="257"/>
      <c r="N1792" s="258"/>
      <c r="O1792" s="258"/>
      <c r="P1792" s="258"/>
      <c r="Q1792" s="258"/>
      <c r="R1792" s="258"/>
      <c r="S1792" s="258"/>
      <c r="T1792" s="25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0" t="s">
        <v>260</v>
      </c>
      <c r="AU1792" s="260" t="s">
        <v>93</v>
      </c>
      <c r="AV1792" s="13" t="s">
        <v>93</v>
      </c>
      <c r="AW1792" s="13" t="s">
        <v>40</v>
      </c>
      <c r="AX1792" s="13" t="s">
        <v>84</v>
      </c>
      <c r="AY1792" s="260" t="s">
        <v>251</v>
      </c>
    </row>
    <row r="1793" s="14" customFormat="1">
      <c r="A1793" s="14"/>
      <c r="B1793" s="261"/>
      <c r="C1793" s="262"/>
      <c r="D1793" s="251" t="s">
        <v>260</v>
      </c>
      <c r="E1793" s="263" t="s">
        <v>1</v>
      </c>
      <c r="F1793" s="264" t="s">
        <v>262</v>
      </c>
      <c r="G1793" s="262"/>
      <c r="H1793" s="265">
        <v>102</v>
      </c>
      <c r="I1793" s="266"/>
      <c r="J1793" s="262"/>
      <c r="K1793" s="262"/>
      <c r="L1793" s="267"/>
      <c r="M1793" s="268"/>
      <c r="N1793" s="269"/>
      <c r="O1793" s="269"/>
      <c r="P1793" s="269"/>
      <c r="Q1793" s="269"/>
      <c r="R1793" s="269"/>
      <c r="S1793" s="269"/>
      <c r="T1793" s="270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71" t="s">
        <v>260</v>
      </c>
      <c r="AU1793" s="271" t="s">
        <v>93</v>
      </c>
      <c r="AV1793" s="14" t="s">
        <v>257</v>
      </c>
      <c r="AW1793" s="14" t="s">
        <v>40</v>
      </c>
      <c r="AX1793" s="14" t="s">
        <v>91</v>
      </c>
      <c r="AY1793" s="271" t="s">
        <v>251</v>
      </c>
    </row>
    <row r="1794" s="2" customFormat="1" ht="24.15" customHeight="1">
      <c r="A1794" s="41"/>
      <c r="B1794" s="42"/>
      <c r="C1794" s="294" t="s">
        <v>1848</v>
      </c>
      <c r="D1794" s="294" t="s">
        <v>338</v>
      </c>
      <c r="E1794" s="295" t="s">
        <v>1849</v>
      </c>
      <c r="F1794" s="296" t="s">
        <v>1850</v>
      </c>
      <c r="G1794" s="297" t="s">
        <v>571</v>
      </c>
      <c r="H1794" s="298">
        <v>102</v>
      </c>
      <c r="I1794" s="299"/>
      <c r="J1794" s="300">
        <f>ROUND(I1794*H1794,2)</f>
        <v>0</v>
      </c>
      <c r="K1794" s="301"/>
      <c r="L1794" s="302"/>
      <c r="M1794" s="303" t="s">
        <v>1</v>
      </c>
      <c r="N1794" s="304" t="s">
        <v>49</v>
      </c>
      <c r="O1794" s="94"/>
      <c r="P1794" s="240">
        <f>O1794*H1794</f>
        <v>0</v>
      </c>
      <c r="Q1794" s="240">
        <v>0.0012999999999999999</v>
      </c>
      <c r="R1794" s="240">
        <f>Q1794*H1794</f>
        <v>0.1326</v>
      </c>
      <c r="S1794" s="240">
        <v>0</v>
      </c>
      <c r="T1794" s="241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42" t="s">
        <v>364</v>
      </c>
      <c r="AT1794" s="242" t="s">
        <v>338</v>
      </c>
      <c r="AU1794" s="242" t="s">
        <v>93</v>
      </c>
      <c r="AY1794" s="19" t="s">
        <v>251</v>
      </c>
      <c r="BE1794" s="243">
        <f>IF(N1794="základní",J1794,0)</f>
        <v>0</v>
      </c>
      <c r="BF1794" s="243">
        <f>IF(N1794="snížená",J1794,0)</f>
        <v>0</v>
      </c>
      <c r="BG1794" s="243">
        <f>IF(N1794="zákl. přenesená",J1794,0)</f>
        <v>0</v>
      </c>
      <c r="BH1794" s="243">
        <f>IF(N1794="sníž. přenesená",J1794,0)</f>
        <v>0</v>
      </c>
      <c r="BI1794" s="243">
        <f>IF(N1794="nulová",J1794,0)</f>
        <v>0</v>
      </c>
      <c r="BJ1794" s="19" t="s">
        <v>91</v>
      </c>
      <c r="BK1794" s="243">
        <f>ROUND(I1794*H1794,2)</f>
        <v>0</v>
      </c>
      <c r="BL1794" s="19" t="s">
        <v>304</v>
      </c>
      <c r="BM1794" s="242" t="s">
        <v>1851</v>
      </c>
    </row>
    <row r="1795" s="15" customFormat="1">
      <c r="A1795" s="15"/>
      <c r="B1795" s="272"/>
      <c r="C1795" s="273"/>
      <c r="D1795" s="251" t="s">
        <v>260</v>
      </c>
      <c r="E1795" s="274" t="s">
        <v>1</v>
      </c>
      <c r="F1795" s="275" t="s">
        <v>1821</v>
      </c>
      <c r="G1795" s="273"/>
      <c r="H1795" s="274" t="s">
        <v>1</v>
      </c>
      <c r="I1795" s="276"/>
      <c r="J1795" s="273"/>
      <c r="K1795" s="273"/>
      <c r="L1795" s="277"/>
      <c r="M1795" s="278"/>
      <c r="N1795" s="279"/>
      <c r="O1795" s="279"/>
      <c r="P1795" s="279"/>
      <c r="Q1795" s="279"/>
      <c r="R1795" s="279"/>
      <c r="S1795" s="279"/>
      <c r="T1795" s="280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81" t="s">
        <v>260</v>
      </c>
      <c r="AU1795" s="281" t="s">
        <v>93</v>
      </c>
      <c r="AV1795" s="15" t="s">
        <v>91</v>
      </c>
      <c r="AW1795" s="15" t="s">
        <v>40</v>
      </c>
      <c r="AX1795" s="15" t="s">
        <v>84</v>
      </c>
      <c r="AY1795" s="281" t="s">
        <v>251</v>
      </c>
    </row>
    <row r="1796" s="13" customFormat="1">
      <c r="A1796" s="13"/>
      <c r="B1796" s="249"/>
      <c r="C1796" s="250"/>
      <c r="D1796" s="251" t="s">
        <v>260</v>
      </c>
      <c r="E1796" s="252" t="s">
        <v>1</v>
      </c>
      <c r="F1796" s="253" t="s">
        <v>1022</v>
      </c>
      <c r="G1796" s="250"/>
      <c r="H1796" s="254">
        <v>100</v>
      </c>
      <c r="I1796" s="255"/>
      <c r="J1796" s="250"/>
      <c r="K1796" s="250"/>
      <c r="L1796" s="256"/>
      <c r="M1796" s="257"/>
      <c r="N1796" s="258"/>
      <c r="O1796" s="258"/>
      <c r="P1796" s="258"/>
      <c r="Q1796" s="258"/>
      <c r="R1796" s="258"/>
      <c r="S1796" s="258"/>
      <c r="T1796" s="25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0" t="s">
        <v>260</v>
      </c>
      <c r="AU1796" s="260" t="s">
        <v>93</v>
      </c>
      <c r="AV1796" s="13" t="s">
        <v>93</v>
      </c>
      <c r="AW1796" s="13" t="s">
        <v>40</v>
      </c>
      <c r="AX1796" s="13" t="s">
        <v>84</v>
      </c>
      <c r="AY1796" s="260" t="s">
        <v>251</v>
      </c>
    </row>
    <row r="1797" s="13" customFormat="1">
      <c r="A1797" s="13"/>
      <c r="B1797" s="249"/>
      <c r="C1797" s="250"/>
      <c r="D1797" s="251" t="s">
        <v>260</v>
      </c>
      <c r="E1797" s="252" t="s">
        <v>1</v>
      </c>
      <c r="F1797" s="253" t="s">
        <v>1822</v>
      </c>
      <c r="G1797" s="250"/>
      <c r="H1797" s="254">
        <v>1</v>
      </c>
      <c r="I1797" s="255"/>
      <c r="J1797" s="250"/>
      <c r="K1797" s="250"/>
      <c r="L1797" s="256"/>
      <c r="M1797" s="257"/>
      <c r="N1797" s="258"/>
      <c r="O1797" s="258"/>
      <c r="P1797" s="258"/>
      <c r="Q1797" s="258"/>
      <c r="R1797" s="258"/>
      <c r="S1797" s="258"/>
      <c r="T1797" s="25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0" t="s">
        <v>260</v>
      </c>
      <c r="AU1797" s="260" t="s">
        <v>93</v>
      </c>
      <c r="AV1797" s="13" t="s">
        <v>93</v>
      </c>
      <c r="AW1797" s="13" t="s">
        <v>40</v>
      </c>
      <c r="AX1797" s="13" t="s">
        <v>84</v>
      </c>
      <c r="AY1797" s="260" t="s">
        <v>251</v>
      </c>
    </row>
    <row r="1798" s="13" customFormat="1">
      <c r="A1798" s="13"/>
      <c r="B1798" s="249"/>
      <c r="C1798" s="250"/>
      <c r="D1798" s="251" t="s">
        <v>260</v>
      </c>
      <c r="E1798" s="252" t="s">
        <v>1</v>
      </c>
      <c r="F1798" s="253" t="s">
        <v>1824</v>
      </c>
      <c r="G1798" s="250"/>
      <c r="H1798" s="254">
        <v>1</v>
      </c>
      <c r="I1798" s="255"/>
      <c r="J1798" s="250"/>
      <c r="K1798" s="250"/>
      <c r="L1798" s="256"/>
      <c r="M1798" s="257"/>
      <c r="N1798" s="258"/>
      <c r="O1798" s="258"/>
      <c r="P1798" s="258"/>
      <c r="Q1798" s="258"/>
      <c r="R1798" s="258"/>
      <c r="S1798" s="258"/>
      <c r="T1798" s="25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0" t="s">
        <v>260</v>
      </c>
      <c r="AU1798" s="260" t="s">
        <v>93</v>
      </c>
      <c r="AV1798" s="13" t="s">
        <v>93</v>
      </c>
      <c r="AW1798" s="13" t="s">
        <v>40</v>
      </c>
      <c r="AX1798" s="13" t="s">
        <v>84</v>
      </c>
      <c r="AY1798" s="260" t="s">
        <v>251</v>
      </c>
    </row>
    <row r="1799" s="14" customFormat="1">
      <c r="A1799" s="14"/>
      <c r="B1799" s="261"/>
      <c r="C1799" s="262"/>
      <c r="D1799" s="251" t="s">
        <v>260</v>
      </c>
      <c r="E1799" s="263" t="s">
        <v>1</v>
      </c>
      <c r="F1799" s="264" t="s">
        <v>262</v>
      </c>
      <c r="G1799" s="262"/>
      <c r="H1799" s="265">
        <v>102</v>
      </c>
      <c r="I1799" s="266"/>
      <c r="J1799" s="262"/>
      <c r="K1799" s="262"/>
      <c r="L1799" s="267"/>
      <c r="M1799" s="268"/>
      <c r="N1799" s="269"/>
      <c r="O1799" s="269"/>
      <c r="P1799" s="269"/>
      <c r="Q1799" s="269"/>
      <c r="R1799" s="269"/>
      <c r="S1799" s="269"/>
      <c r="T1799" s="27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71" t="s">
        <v>260</v>
      </c>
      <c r="AU1799" s="271" t="s">
        <v>93</v>
      </c>
      <c r="AV1799" s="14" t="s">
        <v>257</v>
      </c>
      <c r="AW1799" s="14" t="s">
        <v>40</v>
      </c>
      <c r="AX1799" s="14" t="s">
        <v>91</v>
      </c>
      <c r="AY1799" s="271" t="s">
        <v>251</v>
      </c>
    </row>
    <row r="1800" s="2" customFormat="1" ht="16.5" customHeight="1">
      <c r="A1800" s="41"/>
      <c r="B1800" s="42"/>
      <c r="C1800" s="230" t="s">
        <v>1159</v>
      </c>
      <c r="D1800" s="230" t="s">
        <v>253</v>
      </c>
      <c r="E1800" s="231" t="s">
        <v>1852</v>
      </c>
      <c r="F1800" s="232" t="s">
        <v>1853</v>
      </c>
      <c r="G1800" s="233" t="s">
        <v>571</v>
      </c>
      <c r="H1800" s="234">
        <v>5</v>
      </c>
      <c r="I1800" s="235"/>
      <c r="J1800" s="236">
        <f>ROUND(I1800*H1800,2)</f>
        <v>0</v>
      </c>
      <c r="K1800" s="237"/>
      <c r="L1800" s="47"/>
      <c r="M1800" s="238" t="s">
        <v>1</v>
      </c>
      <c r="N1800" s="239" t="s">
        <v>49</v>
      </c>
      <c r="O1800" s="94"/>
      <c r="P1800" s="240">
        <f>O1800*H1800</f>
        <v>0</v>
      </c>
      <c r="Q1800" s="240">
        <v>0</v>
      </c>
      <c r="R1800" s="240">
        <f>Q1800*H1800</f>
        <v>0</v>
      </c>
      <c r="S1800" s="240">
        <v>0</v>
      </c>
      <c r="T1800" s="241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42" t="s">
        <v>304</v>
      </c>
      <c r="AT1800" s="242" t="s">
        <v>253</v>
      </c>
      <c r="AU1800" s="242" t="s">
        <v>93</v>
      </c>
      <c r="AY1800" s="19" t="s">
        <v>251</v>
      </c>
      <c r="BE1800" s="243">
        <f>IF(N1800="základní",J1800,0)</f>
        <v>0</v>
      </c>
      <c r="BF1800" s="243">
        <f>IF(N1800="snížená",J1800,0)</f>
        <v>0</v>
      </c>
      <c r="BG1800" s="243">
        <f>IF(N1800="zákl. přenesená",J1800,0)</f>
        <v>0</v>
      </c>
      <c r="BH1800" s="243">
        <f>IF(N1800="sníž. přenesená",J1800,0)</f>
        <v>0</v>
      </c>
      <c r="BI1800" s="243">
        <f>IF(N1800="nulová",J1800,0)</f>
        <v>0</v>
      </c>
      <c r="BJ1800" s="19" t="s">
        <v>91</v>
      </c>
      <c r="BK1800" s="243">
        <f>ROUND(I1800*H1800,2)</f>
        <v>0</v>
      </c>
      <c r="BL1800" s="19" t="s">
        <v>304</v>
      </c>
      <c r="BM1800" s="242" t="s">
        <v>1854</v>
      </c>
    </row>
    <row r="1801" s="2" customFormat="1">
      <c r="A1801" s="41"/>
      <c r="B1801" s="42"/>
      <c r="C1801" s="43"/>
      <c r="D1801" s="244" t="s">
        <v>258</v>
      </c>
      <c r="E1801" s="43"/>
      <c r="F1801" s="245" t="s">
        <v>1855</v>
      </c>
      <c r="G1801" s="43"/>
      <c r="H1801" s="43"/>
      <c r="I1801" s="246"/>
      <c r="J1801" s="43"/>
      <c r="K1801" s="43"/>
      <c r="L1801" s="47"/>
      <c r="M1801" s="247"/>
      <c r="N1801" s="248"/>
      <c r="O1801" s="94"/>
      <c r="P1801" s="94"/>
      <c r="Q1801" s="94"/>
      <c r="R1801" s="94"/>
      <c r="S1801" s="94"/>
      <c r="T1801" s="95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19" t="s">
        <v>258</v>
      </c>
      <c r="AU1801" s="19" t="s">
        <v>93</v>
      </c>
    </row>
    <row r="1802" s="13" customFormat="1">
      <c r="A1802" s="13"/>
      <c r="B1802" s="249"/>
      <c r="C1802" s="250"/>
      <c r="D1802" s="251" t="s">
        <v>260</v>
      </c>
      <c r="E1802" s="252" t="s">
        <v>1</v>
      </c>
      <c r="F1802" s="253" t="s">
        <v>1856</v>
      </c>
      <c r="G1802" s="250"/>
      <c r="H1802" s="254">
        <v>5</v>
      </c>
      <c r="I1802" s="255"/>
      <c r="J1802" s="250"/>
      <c r="K1802" s="250"/>
      <c r="L1802" s="256"/>
      <c r="M1802" s="257"/>
      <c r="N1802" s="258"/>
      <c r="O1802" s="258"/>
      <c r="P1802" s="258"/>
      <c r="Q1802" s="258"/>
      <c r="R1802" s="258"/>
      <c r="S1802" s="258"/>
      <c r="T1802" s="259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0" t="s">
        <v>260</v>
      </c>
      <c r="AU1802" s="260" t="s">
        <v>93</v>
      </c>
      <c r="AV1802" s="13" t="s">
        <v>93</v>
      </c>
      <c r="AW1802" s="13" t="s">
        <v>40</v>
      </c>
      <c r="AX1802" s="13" t="s">
        <v>91</v>
      </c>
      <c r="AY1802" s="260" t="s">
        <v>251</v>
      </c>
    </row>
    <row r="1803" s="2" customFormat="1" ht="16.5" customHeight="1">
      <c r="A1803" s="41"/>
      <c r="B1803" s="42"/>
      <c r="C1803" s="294" t="s">
        <v>1857</v>
      </c>
      <c r="D1803" s="294" t="s">
        <v>338</v>
      </c>
      <c r="E1803" s="295" t="s">
        <v>1858</v>
      </c>
      <c r="F1803" s="296" t="s">
        <v>1859</v>
      </c>
      <c r="G1803" s="297" t="s">
        <v>571</v>
      </c>
      <c r="H1803" s="298">
        <v>5</v>
      </c>
      <c r="I1803" s="299"/>
      <c r="J1803" s="300">
        <f>ROUND(I1803*H1803,2)</f>
        <v>0</v>
      </c>
      <c r="K1803" s="301"/>
      <c r="L1803" s="302"/>
      <c r="M1803" s="303" t="s">
        <v>1</v>
      </c>
      <c r="N1803" s="304" t="s">
        <v>49</v>
      </c>
      <c r="O1803" s="94"/>
      <c r="P1803" s="240">
        <f>O1803*H1803</f>
        <v>0</v>
      </c>
      <c r="Q1803" s="240">
        <v>0.00075000000000000002</v>
      </c>
      <c r="R1803" s="240">
        <f>Q1803*H1803</f>
        <v>0.0037499999999999999</v>
      </c>
      <c r="S1803" s="240">
        <v>0</v>
      </c>
      <c r="T1803" s="241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42" t="s">
        <v>364</v>
      </c>
      <c r="AT1803" s="242" t="s">
        <v>338</v>
      </c>
      <c r="AU1803" s="242" t="s">
        <v>93</v>
      </c>
      <c r="AY1803" s="19" t="s">
        <v>251</v>
      </c>
      <c r="BE1803" s="243">
        <f>IF(N1803="základní",J1803,0)</f>
        <v>0</v>
      </c>
      <c r="BF1803" s="243">
        <f>IF(N1803="snížená",J1803,0)</f>
        <v>0</v>
      </c>
      <c r="BG1803" s="243">
        <f>IF(N1803="zákl. přenesená",J1803,0)</f>
        <v>0</v>
      </c>
      <c r="BH1803" s="243">
        <f>IF(N1803="sníž. přenesená",J1803,0)</f>
        <v>0</v>
      </c>
      <c r="BI1803" s="243">
        <f>IF(N1803="nulová",J1803,0)</f>
        <v>0</v>
      </c>
      <c r="BJ1803" s="19" t="s">
        <v>91</v>
      </c>
      <c r="BK1803" s="243">
        <f>ROUND(I1803*H1803,2)</f>
        <v>0</v>
      </c>
      <c r="BL1803" s="19" t="s">
        <v>304</v>
      </c>
      <c r="BM1803" s="242" t="s">
        <v>1860</v>
      </c>
    </row>
    <row r="1804" s="13" customFormat="1">
      <c r="A1804" s="13"/>
      <c r="B1804" s="249"/>
      <c r="C1804" s="250"/>
      <c r="D1804" s="251" t="s">
        <v>260</v>
      </c>
      <c r="E1804" s="252" t="s">
        <v>1</v>
      </c>
      <c r="F1804" s="253" t="s">
        <v>1856</v>
      </c>
      <c r="G1804" s="250"/>
      <c r="H1804" s="254">
        <v>5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260</v>
      </c>
      <c r="AU1804" s="260" t="s">
        <v>93</v>
      </c>
      <c r="AV1804" s="13" t="s">
        <v>93</v>
      </c>
      <c r="AW1804" s="13" t="s">
        <v>40</v>
      </c>
      <c r="AX1804" s="13" t="s">
        <v>91</v>
      </c>
      <c r="AY1804" s="260" t="s">
        <v>251</v>
      </c>
    </row>
    <row r="1805" s="2" customFormat="1" ht="16.5" customHeight="1">
      <c r="A1805" s="41"/>
      <c r="B1805" s="42"/>
      <c r="C1805" s="230" t="s">
        <v>1164</v>
      </c>
      <c r="D1805" s="230" t="s">
        <v>253</v>
      </c>
      <c r="E1805" s="231" t="s">
        <v>1861</v>
      </c>
      <c r="F1805" s="232" t="s">
        <v>1862</v>
      </c>
      <c r="G1805" s="233" t="s">
        <v>571</v>
      </c>
      <c r="H1805" s="234">
        <v>5</v>
      </c>
      <c r="I1805" s="235"/>
      <c r="J1805" s="236">
        <f>ROUND(I1805*H1805,2)</f>
        <v>0</v>
      </c>
      <c r="K1805" s="237"/>
      <c r="L1805" s="47"/>
      <c r="M1805" s="238" t="s">
        <v>1</v>
      </c>
      <c r="N1805" s="239" t="s">
        <v>49</v>
      </c>
      <c r="O1805" s="94"/>
      <c r="P1805" s="240">
        <f>O1805*H1805</f>
        <v>0</v>
      </c>
      <c r="Q1805" s="240">
        <v>0</v>
      </c>
      <c r="R1805" s="240">
        <f>Q1805*H1805</f>
        <v>0</v>
      </c>
      <c r="S1805" s="240">
        <v>0</v>
      </c>
      <c r="T1805" s="241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42" t="s">
        <v>304</v>
      </c>
      <c r="AT1805" s="242" t="s">
        <v>253</v>
      </c>
      <c r="AU1805" s="242" t="s">
        <v>93</v>
      </c>
      <c r="AY1805" s="19" t="s">
        <v>251</v>
      </c>
      <c r="BE1805" s="243">
        <f>IF(N1805="základní",J1805,0)</f>
        <v>0</v>
      </c>
      <c r="BF1805" s="243">
        <f>IF(N1805="snížená",J1805,0)</f>
        <v>0</v>
      </c>
      <c r="BG1805" s="243">
        <f>IF(N1805="zákl. přenesená",J1805,0)</f>
        <v>0</v>
      </c>
      <c r="BH1805" s="243">
        <f>IF(N1805="sníž. přenesená",J1805,0)</f>
        <v>0</v>
      </c>
      <c r="BI1805" s="243">
        <f>IF(N1805="nulová",J1805,0)</f>
        <v>0</v>
      </c>
      <c r="BJ1805" s="19" t="s">
        <v>91</v>
      </c>
      <c r="BK1805" s="243">
        <f>ROUND(I1805*H1805,2)</f>
        <v>0</v>
      </c>
      <c r="BL1805" s="19" t="s">
        <v>304</v>
      </c>
      <c r="BM1805" s="242" t="s">
        <v>1863</v>
      </c>
    </row>
    <row r="1806" s="2" customFormat="1">
      <c r="A1806" s="41"/>
      <c r="B1806" s="42"/>
      <c r="C1806" s="43"/>
      <c r="D1806" s="244" t="s">
        <v>258</v>
      </c>
      <c r="E1806" s="43"/>
      <c r="F1806" s="245" t="s">
        <v>1864</v>
      </c>
      <c r="G1806" s="43"/>
      <c r="H1806" s="43"/>
      <c r="I1806" s="246"/>
      <c r="J1806" s="43"/>
      <c r="K1806" s="43"/>
      <c r="L1806" s="47"/>
      <c r="M1806" s="247"/>
      <c r="N1806" s="248"/>
      <c r="O1806" s="94"/>
      <c r="P1806" s="94"/>
      <c r="Q1806" s="94"/>
      <c r="R1806" s="94"/>
      <c r="S1806" s="94"/>
      <c r="T1806" s="95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19" t="s">
        <v>258</v>
      </c>
      <c r="AU1806" s="19" t="s">
        <v>93</v>
      </c>
    </row>
    <row r="1807" s="13" customFormat="1">
      <c r="A1807" s="13"/>
      <c r="B1807" s="249"/>
      <c r="C1807" s="250"/>
      <c r="D1807" s="251" t="s">
        <v>260</v>
      </c>
      <c r="E1807" s="252" t="s">
        <v>1</v>
      </c>
      <c r="F1807" s="253" t="s">
        <v>1856</v>
      </c>
      <c r="G1807" s="250"/>
      <c r="H1807" s="254">
        <v>5</v>
      </c>
      <c r="I1807" s="255"/>
      <c r="J1807" s="250"/>
      <c r="K1807" s="250"/>
      <c r="L1807" s="256"/>
      <c r="M1807" s="257"/>
      <c r="N1807" s="258"/>
      <c r="O1807" s="258"/>
      <c r="P1807" s="258"/>
      <c r="Q1807" s="258"/>
      <c r="R1807" s="258"/>
      <c r="S1807" s="258"/>
      <c r="T1807" s="25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60" t="s">
        <v>260</v>
      </c>
      <c r="AU1807" s="260" t="s">
        <v>93</v>
      </c>
      <c r="AV1807" s="13" t="s">
        <v>93</v>
      </c>
      <c r="AW1807" s="13" t="s">
        <v>40</v>
      </c>
      <c r="AX1807" s="13" t="s">
        <v>91</v>
      </c>
      <c r="AY1807" s="260" t="s">
        <v>251</v>
      </c>
    </row>
    <row r="1808" s="2" customFormat="1" ht="16.5" customHeight="1">
      <c r="A1808" s="41"/>
      <c r="B1808" s="42"/>
      <c r="C1808" s="294" t="s">
        <v>1865</v>
      </c>
      <c r="D1808" s="294" t="s">
        <v>338</v>
      </c>
      <c r="E1808" s="295" t="s">
        <v>1866</v>
      </c>
      <c r="F1808" s="296" t="s">
        <v>1867</v>
      </c>
      <c r="G1808" s="297" t="s">
        <v>571</v>
      </c>
      <c r="H1808" s="298">
        <v>5</v>
      </c>
      <c r="I1808" s="299"/>
      <c r="J1808" s="300">
        <f>ROUND(I1808*H1808,2)</f>
        <v>0</v>
      </c>
      <c r="K1808" s="301"/>
      <c r="L1808" s="302"/>
      <c r="M1808" s="303" t="s">
        <v>1</v>
      </c>
      <c r="N1808" s="304" t="s">
        <v>49</v>
      </c>
      <c r="O1808" s="94"/>
      <c r="P1808" s="240">
        <f>O1808*H1808</f>
        <v>0</v>
      </c>
      <c r="Q1808" s="240">
        <v>0.001</v>
      </c>
      <c r="R1808" s="240">
        <f>Q1808*H1808</f>
        <v>0.0050000000000000001</v>
      </c>
      <c r="S1808" s="240">
        <v>0</v>
      </c>
      <c r="T1808" s="241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42" t="s">
        <v>364</v>
      </c>
      <c r="AT1808" s="242" t="s">
        <v>338</v>
      </c>
      <c r="AU1808" s="242" t="s">
        <v>93</v>
      </c>
      <c r="AY1808" s="19" t="s">
        <v>251</v>
      </c>
      <c r="BE1808" s="243">
        <f>IF(N1808="základní",J1808,0)</f>
        <v>0</v>
      </c>
      <c r="BF1808" s="243">
        <f>IF(N1808="snížená",J1808,0)</f>
        <v>0</v>
      </c>
      <c r="BG1808" s="243">
        <f>IF(N1808="zákl. přenesená",J1808,0)</f>
        <v>0</v>
      </c>
      <c r="BH1808" s="243">
        <f>IF(N1808="sníž. přenesená",J1808,0)</f>
        <v>0</v>
      </c>
      <c r="BI1808" s="243">
        <f>IF(N1808="nulová",J1808,0)</f>
        <v>0</v>
      </c>
      <c r="BJ1808" s="19" t="s">
        <v>91</v>
      </c>
      <c r="BK1808" s="243">
        <f>ROUND(I1808*H1808,2)</f>
        <v>0</v>
      </c>
      <c r="BL1808" s="19" t="s">
        <v>304</v>
      </c>
      <c r="BM1808" s="242" t="s">
        <v>1868</v>
      </c>
    </row>
    <row r="1809" s="13" customFormat="1">
      <c r="A1809" s="13"/>
      <c r="B1809" s="249"/>
      <c r="C1809" s="250"/>
      <c r="D1809" s="251" t="s">
        <v>260</v>
      </c>
      <c r="E1809" s="252" t="s">
        <v>1</v>
      </c>
      <c r="F1809" s="253" t="s">
        <v>1856</v>
      </c>
      <c r="G1809" s="250"/>
      <c r="H1809" s="254">
        <v>5</v>
      </c>
      <c r="I1809" s="255"/>
      <c r="J1809" s="250"/>
      <c r="K1809" s="250"/>
      <c r="L1809" s="256"/>
      <c r="M1809" s="257"/>
      <c r="N1809" s="258"/>
      <c r="O1809" s="258"/>
      <c r="P1809" s="258"/>
      <c r="Q1809" s="258"/>
      <c r="R1809" s="258"/>
      <c r="S1809" s="258"/>
      <c r="T1809" s="25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0" t="s">
        <v>260</v>
      </c>
      <c r="AU1809" s="260" t="s">
        <v>93</v>
      </c>
      <c r="AV1809" s="13" t="s">
        <v>93</v>
      </c>
      <c r="AW1809" s="13" t="s">
        <v>40</v>
      </c>
      <c r="AX1809" s="13" t="s">
        <v>91</v>
      </c>
      <c r="AY1809" s="260" t="s">
        <v>251</v>
      </c>
    </row>
    <row r="1810" s="2" customFormat="1" ht="16.5" customHeight="1">
      <c r="A1810" s="41"/>
      <c r="B1810" s="42"/>
      <c r="C1810" s="230" t="s">
        <v>1168</v>
      </c>
      <c r="D1810" s="230" t="s">
        <v>253</v>
      </c>
      <c r="E1810" s="231" t="s">
        <v>1869</v>
      </c>
      <c r="F1810" s="232" t="s">
        <v>1870</v>
      </c>
      <c r="G1810" s="233" t="s">
        <v>571</v>
      </c>
      <c r="H1810" s="234">
        <v>103</v>
      </c>
      <c r="I1810" s="235"/>
      <c r="J1810" s="236">
        <f>ROUND(I1810*H1810,2)</f>
        <v>0</v>
      </c>
      <c r="K1810" s="237"/>
      <c r="L1810" s="47"/>
      <c r="M1810" s="238" t="s">
        <v>1</v>
      </c>
      <c r="N1810" s="239" t="s">
        <v>49</v>
      </c>
      <c r="O1810" s="94"/>
      <c r="P1810" s="240">
        <f>O1810*H1810</f>
        <v>0</v>
      </c>
      <c r="Q1810" s="240">
        <v>0</v>
      </c>
      <c r="R1810" s="240">
        <f>Q1810*H1810</f>
        <v>0</v>
      </c>
      <c r="S1810" s="240">
        <v>0</v>
      </c>
      <c r="T1810" s="241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42" t="s">
        <v>304</v>
      </c>
      <c r="AT1810" s="242" t="s">
        <v>253</v>
      </c>
      <c r="AU1810" s="242" t="s">
        <v>93</v>
      </c>
      <c r="AY1810" s="19" t="s">
        <v>251</v>
      </c>
      <c r="BE1810" s="243">
        <f>IF(N1810="základní",J1810,0)</f>
        <v>0</v>
      </c>
      <c r="BF1810" s="243">
        <f>IF(N1810="snížená",J1810,0)</f>
        <v>0</v>
      </c>
      <c r="BG1810" s="243">
        <f>IF(N1810="zákl. přenesená",J1810,0)</f>
        <v>0</v>
      </c>
      <c r="BH1810" s="243">
        <f>IF(N1810="sníž. přenesená",J1810,0)</f>
        <v>0</v>
      </c>
      <c r="BI1810" s="243">
        <f>IF(N1810="nulová",J1810,0)</f>
        <v>0</v>
      </c>
      <c r="BJ1810" s="19" t="s">
        <v>91</v>
      </c>
      <c r="BK1810" s="243">
        <f>ROUND(I1810*H1810,2)</f>
        <v>0</v>
      </c>
      <c r="BL1810" s="19" t="s">
        <v>304</v>
      </c>
      <c r="BM1810" s="242" t="s">
        <v>1871</v>
      </c>
    </row>
    <row r="1811" s="15" customFormat="1">
      <c r="A1811" s="15"/>
      <c r="B1811" s="272"/>
      <c r="C1811" s="273"/>
      <c r="D1811" s="251" t="s">
        <v>260</v>
      </c>
      <c r="E1811" s="274" t="s">
        <v>1</v>
      </c>
      <c r="F1811" s="275" t="s">
        <v>1821</v>
      </c>
      <c r="G1811" s="273"/>
      <c r="H1811" s="274" t="s">
        <v>1</v>
      </c>
      <c r="I1811" s="276"/>
      <c r="J1811" s="273"/>
      <c r="K1811" s="273"/>
      <c r="L1811" s="277"/>
      <c r="M1811" s="278"/>
      <c r="N1811" s="279"/>
      <c r="O1811" s="279"/>
      <c r="P1811" s="279"/>
      <c r="Q1811" s="279"/>
      <c r="R1811" s="279"/>
      <c r="S1811" s="279"/>
      <c r="T1811" s="280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81" t="s">
        <v>260</v>
      </c>
      <c r="AU1811" s="281" t="s">
        <v>93</v>
      </c>
      <c r="AV1811" s="15" t="s">
        <v>91</v>
      </c>
      <c r="AW1811" s="15" t="s">
        <v>40</v>
      </c>
      <c r="AX1811" s="15" t="s">
        <v>84</v>
      </c>
      <c r="AY1811" s="281" t="s">
        <v>251</v>
      </c>
    </row>
    <row r="1812" s="13" customFormat="1">
      <c r="A1812" s="13"/>
      <c r="B1812" s="249"/>
      <c r="C1812" s="250"/>
      <c r="D1812" s="251" t="s">
        <v>260</v>
      </c>
      <c r="E1812" s="252" t="s">
        <v>1</v>
      </c>
      <c r="F1812" s="253" t="s">
        <v>1022</v>
      </c>
      <c r="G1812" s="250"/>
      <c r="H1812" s="254">
        <v>100</v>
      </c>
      <c r="I1812" s="255"/>
      <c r="J1812" s="250"/>
      <c r="K1812" s="250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0" t="s">
        <v>260</v>
      </c>
      <c r="AU1812" s="260" t="s">
        <v>93</v>
      </c>
      <c r="AV1812" s="13" t="s">
        <v>93</v>
      </c>
      <c r="AW1812" s="13" t="s">
        <v>40</v>
      </c>
      <c r="AX1812" s="13" t="s">
        <v>84</v>
      </c>
      <c r="AY1812" s="260" t="s">
        <v>251</v>
      </c>
    </row>
    <row r="1813" s="13" customFormat="1">
      <c r="A1813" s="13"/>
      <c r="B1813" s="249"/>
      <c r="C1813" s="250"/>
      <c r="D1813" s="251" t="s">
        <v>260</v>
      </c>
      <c r="E1813" s="252" t="s">
        <v>1</v>
      </c>
      <c r="F1813" s="253" t="s">
        <v>1822</v>
      </c>
      <c r="G1813" s="250"/>
      <c r="H1813" s="254">
        <v>1</v>
      </c>
      <c r="I1813" s="255"/>
      <c r="J1813" s="250"/>
      <c r="K1813" s="250"/>
      <c r="L1813" s="256"/>
      <c r="M1813" s="257"/>
      <c r="N1813" s="258"/>
      <c r="O1813" s="258"/>
      <c r="P1813" s="258"/>
      <c r="Q1813" s="258"/>
      <c r="R1813" s="258"/>
      <c r="S1813" s="258"/>
      <c r="T1813" s="25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60" t="s">
        <v>260</v>
      </c>
      <c r="AU1813" s="260" t="s">
        <v>93</v>
      </c>
      <c r="AV1813" s="13" t="s">
        <v>93</v>
      </c>
      <c r="AW1813" s="13" t="s">
        <v>40</v>
      </c>
      <c r="AX1813" s="13" t="s">
        <v>84</v>
      </c>
      <c r="AY1813" s="260" t="s">
        <v>251</v>
      </c>
    </row>
    <row r="1814" s="13" customFormat="1">
      <c r="A1814" s="13"/>
      <c r="B1814" s="249"/>
      <c r="C1814" s="250"/>
      <c r="D1814" s="251" t="s">
        <v>260</v>
      </c>
      <c r="E1814" s="252" t="s">
        <v>1</v>
      </c>
      <c r="F1814" s="253" t="s">
        <v>1823</v>
      </c>
      <c r="G1814" s="250"/>
      <c r="H1814" s="254">
        <v>1</v>
      </c>
      <c r="I1814" s="255"/>
      <c r="J1814" s="250"/>
      <c r="K1814" s="250"/>
      <c r="L1814" s="256"/>
      <c r="M1814" s="257"/>
      <c r="N1814" s="258"/>
      <c r="O1814" s="258"/>
      <c r="P1814" s="258"/>
      <c r="Q1814" s="258"/>
      <c r="R1814" s="258"/>
      <c r="S1814" s="258"/>
      <c r="T1814" s="259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0" t="s">
        <v>260</v>
      </c>
      <c r="AU1814" s="260" t="s">
        <v>93</v>
      </c>
      <c r="AV1814" s="13" t="s">
        <v>93</v>
      </c>
      <c r="AW1814" s="13" t="s">
        <v>40</v>
      </c>
      <c r="AX1814" s="13" t="s">
        <v>84</v>
      </c>
      <c r="AY1814" s="260" t="s">
        <v>251</v>
      </c>
    </row>
    <row r="1815" s="13" customFormat="1">
      <c r="A1815" s="13"/>
      <c r="B1815" s="249"/>
      <c r="C1815" s="250"/>
      <c r="D1815" s="251" t="s">
        <v>260</v>
      </c>
      <c r="E1815" s="252" t="s">
        <v>1</v>
      </c>
      <c r="F1815" s="253" t="s">
        <v>1824</v>
      </c>
      <c r="G1815" s="250"/>
      <c r="H1815" s="254">
        <v>1</v>
      </c>
      <c r="I1815" s="255"/>
      <c r="J1815" s="250"/>
      <c r="K1815" s="250"/>
      <c r="L1815" s="256"/>
      <c r="M1815" s="257"/>
      <c r="N1815" s="258"/>
      <c r="O1815" s="258"/>
      <c r="P1815" s="258"/>
      <c r="Q1815" s="258"/>
      <c r="R1815" s="258"/>
      <c r="S1815" s="258"/>
      <c r="T1815" s="25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60" t="s">
        <v>260</v>
      </c>
      <c r="AU1815" s="260" t="s">
        <v>93</v>
      </c>
      <c r="AV1815" s="13" t="s">
        <v>93</v>
      </c>
      <c r="AW1815" s="13" t="s">
        <v>40</v>
      </c>
      <c r="AX1815" s="13" t="s">
        <v>84</v>
      </c>
      <c r="AY1815" s="260" t="s">
        <v>251</v>
      </c>
    </row>
    <row r="1816" s="14" customFormat="1">
      <c r="A1816" s="14"/>
      <c r="B1816" s="261"/>
      <c r="C1816" s="262"/>
      <c r="D1816" s="251" t="s">
        <v>260</v>
      </c>
      <c r="E1816" s="263" t="s">
        <v>1</v>
      </c>
      <c r="F1816" s="264" t="s">
        <v>262</v>
      </c>
      <c r="G1816" s="262"/>
      <c r="H1816" s="265">
        <v>103</v>
      </c>
      <c r="I1816" s="266"/>
      <c r="J1816" s="262"/>
      <c r="K1816" s="262"/>
      <c r="L1816" s="267"/>
      <c r="M1816" s="268"/>
      <c r="N1816" s="269"/>
      <c r="O1816" s="269"/>
      <c r="P1816" s="269"/>
      <c r="Q1816" s="269"/>
      <c r="R1816" s="269"/>
      <c r="S1816" s="269"/>
      <c r="T1816" s="270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71" t="s">
        <v>260</v>
      </c>
      <c r="AU1816" s="271" t="s">
        <v>93</v>
      </c>
      <c r="AV1816" s="14" t="s">
        <v>257</v>
      </c>
      <c r="AW1816" s="14" t="s">
        <v>40</v>
      </c>
      <c r="AX1816" s="14" t="s">
        <v>91</v>
      </c>
      <c r="AY1816" s="271" t="s">
        <v>251</v>
      </c>
    </row>
    <row r="1817" s="2" customFormat="1" ht="16.5" customHeight="1">
      <c r="A1817" s="41"/>
      <c r="B1817" s="42"/>
      <c r="C1817" s="294" t="s">
        <v>1872</v>
      </c>
      <c r="D1817" s="294" t="s">
        <v>338</v>
      </c>
      <c r="E1817" s="295" t="s">
        <v>1873</v>
      </c>
      <c r="F1817" s="296" t="s">
        <v>1874</v>
      </c>
      <c r="G1817" s="297" t="s">
        <v>571</v>
      </c>
      <c r="H1817" s="298">
        <v>103</v>
      </c>
      <c r="I1817" s="299"/>
      <c r="J1817" s="300">
        <f>ROUND(I1817*H1817,2)</f>
        <v>0</v>
      </c>
      <c r="K1817" s="301"/>
      <c r="L1817" s="302"/>
      <c r="M1817" s="303" t="s">
        <v>1</v>
      </c>
      <c r="N1817" s="304" t="s">
        <v>49</v>
      </c>
      <c r="O1817" s="94"/>
      <c r="P1817" s="240">
        <f>O1817*H1817</f>
        <v>0</v>
      </c>
      <c r="Q1817" s="240">
        <v>0.00080000000000000004</v>
      </c>
      <c r="R1817" s="240">
        <f>Q1817*H1817</f>
        <v>0.082400000000000001</v>
      </c>
      <c r="S1817" s="240">
        <v>0</v>
      </c>
      <c r="T1817" s="241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42" t="s">
        <v>364</v>
      </c>
      <c r="AT1817" s="242" t="s">
        <v>338</v>
      </c>
      <c r="AU1817" s="242" t="s">
        <v>93</v>
      </c>
      <c r="AY1817" s="19" t="s">
        <v>251</v>
      </c>
      <c r="BE1817" s="243">
        <f>IF(N1817="základní",J1817,0)</f>
        <v>0</v>
      </c>
      <c r="BF1817" s="243">
        <f>IF(N1817="snížená",J1817,0)</f>
        <v>0</v>
      </c>
      <c r="BG1817" s="243">
        <f>IF(N1817="zákl. přenesená",J1817,0)</f>
        <v>0</v>
      </c>
      <c r="BH1817" s="243">
        <f>IF(N1817="sníž. přenesená",J1817,0)</f>
        <v>0</v>
      </c>
      <c r="BI1817" s="243">
        <f>IF(N1817="nulová",J1817,0)</f>
        <v>0</v>
      </c>
      <c r="BJ1817" s="19" t="s">
        <v>91</v>
      </c>
      <c r="BK1817" s="243">
        <f>ROUND(I1817*H1817,2)</f>
        <v>0</v>
      </c>
      <c r="BL1817" s="19" t="s">
        <v>304</v>
      </c>
      <c r="BM1817" s="242" t="s">
        <v>1875</v>
      </c>
    </row>
    <row r="1818" s="15" customFormat="1">
      <c r="A1818" s="15"/>
      <c r="B1818" s="272"/>
      <c r="C1818" s="273"/>
      <c r="D1818" s="251" t="s">
        <v>260</v>
      </c>
      <c r="E1818" s="274" t="s">
        <v>1</v>
      </c>
      <c r="F1818" s="275" t="s">
        <v>1821</v>
      </c>
      <c r="G1818" s="273"/>
      <c r="H1818" s="274" t="s">
        <v>1</v>
      </c>
      <c r="I1818" s="276"/>
      <c r="J1818" s="273"/>
      <c r="K1818" s="273"/>
      <c r="L1818" s="277"/>
      <c r="M1818" s="278"/>
      <c r="N1818" s="279"/>
      <c r="O1818" s="279"/>
      <c r="P1818" s="279"/>
      <c r="Q1818" s="279"/>
      <c r="R1818" s="279"/>
      <c r="S1818" s="279"/>
      <c r="T1818" s="280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81" t="s">
        <v>260</v>
      </c>
      <c r="AU1818" s="281" t="s">
        <v>93</v>
      </c>
      <c r="AV1818" s="15" t="s">
        <v>91</v>
      </c>
      <c r="AW1818" s="15" t="s">
        <v>40</v>
      </c>
      <c r="AX1818" s="15" t="s">
        <v>84</v>
      </c>
      <c r="AY1818" s="281" t="s">
        <v>251</v>
      </c>
    </row>
    <row r="1819" s="13" customFormat="1">
      <c r="A1819" s="13"/>
      <c r="B1819" s="249"/>
      <c r="C1819" s="250"/>
      <c r="D1819" s="251" t="s">
        <v>260</v>
      </c>
      <c r="E1819" s="252" t="s">
        <v>1</v>
      </c>
      <c r="F1819" s="253" t="s">
        <v>1022</v>
      </c>
      <c r="G1819" s="250"/>
      <c r="H1819" s="254">
        <v>100</v>
      </c>
      <c r="I1819" s="255"/>
      <c r="J1819" s="250"/>
      <c r="K1819" s="250"/>
      <c r="L1819" s="256"/>
      <c r="M1819" s="257"/>
      <c r="N1819" s="258"/>
      <c r="O1819" s="258"/>
      <c r="P1819" s="258"/>
      <c r="Q1819" s="258"/>
      <c r="R1819" s="258"/>
      <c r="S1819" s="258"/>
      <c r="T1819" s="25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60" t="s">
        <v>260</v>
      </c>
      <c r="AU1819" s="260" t="s">
        <v>93</v>
      </c>
      <c r="AV1819" s="13" t="s">
        <v>93</v>
      </c>
      <c r="AW1819" s="13" t="s">
        <v>40</v>
      </c>
      <c r="AX1819" s="13" t="s">
        <v>84</v>
      </c>
      <c r="AY1819" s="260" t="s">
        <v>251</v>
      </c>
    </row>
    <row r="1820" s="13" customFormat="1">
      <c r="A1820" s="13"/>
      <c r="B1820" s="249"/>
      <c r="C1820" s="250"/>
      <c r="D1820" s="251" t="s">
        <v>260</v>
      </c>
      <c r="E1820" s="252" t="s">
        <v>1</v>
      </c>
      <c r="F1820" s="253" t="s">
        <v>1822</v>
      </c>
      <c r="G1820" s="250"/>
      <c r="H1820" s="254">
        <v>1</v>
      </c>
      <c r="I1820" s="255"/>
      <c r="J1820" s="250"/>
      <c r="K1820" s="250"/>
      <c r="L1820" s="256"/>
      <c r="M1820" s="257"/>
      <c r="N1820" s="258"/>
      <c r="O1820" s="258"/>
      <c r="P1820" s="258"/>
      <c r="Q1820" s="258"/>
      <c r="R1820" s="258"/>
      <c r="S1820" s="258"/>
      <c r="T1820" s="259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0" t="s">
        <v>260</v>
      </c>
      <c r="AU1820" s="260" t="s">
        <v>93</v>
      </c>
      <c r="AV1820" s="13" t="s">
        <v>93</v>
      </c>
      <c r="AW1820" s="13" t="s">
        <v>40</v>
      </c>
      <c r="AX1820" s="13" t="s">
        <v>84</v>
      </c>
      <c r="AY1820" s="260" t="s">
        <v>251</v>
      </c>
    </row>
    <row r="1821" s="13" customFormat="1">
      <c r="A1821" s="13"/>
      <c r="B1821" s="249"/>
      <c r="C1821" s="250"/>
      <c r="D1821" s="251" t="s">
        <v>260</v>
      </c>
      <c r="E1821" s="252" t="s">
        <v>1</v>
      </c>
      <c r="F1821" s="253" t="s">
        <v>1823</v>
      </c>
      <c r="G1821" s="250"/>
      <c r="H1821" s="254">
        <v>1</v>
      </c>
      <c r="I1821" s="255"/>
      <c r="J1821" s="250"/>
      <c r="K1821" s="250"/>
      <c r="L1821" s="256"/>
      <c r="M1821" s="257"/>
      <c r="N1821" s="258"/>
      <c r="O1821" s="258"/>
      <c r="P1821" s="258"/>
      <c r="Q1821" s="258"/>
      <c r="R1821" s="258"/>
      <c r="S1821" s="258"/>
      <c r="T1821" s="25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0" t="s">
        <v>260</v>
      </c>
      <c r="AU1821" s="260" t="s">
        <v>93</v>
      </c>
      <c r="AV1821" s="13" t="s">
        <v>93</v>
      </c>
      <c r="AW1821" s="13" t="s">
        <v>40</v>
      </c>
      <c r="AX1821" s="13" t="s">
        <v>84</v>
      </c>
      <c r="AY1821" s="260" t="s">
        <v>251</v>
      </c>
    </row>
    <row r="1822" s="13" customFormat="1">
      <c r="A1822" s="13"/>
      <c r="B1822" s="249"/>
      <c r="C1822" s="250"/>
      <c r="D1822" s="251" t="s">
        <v>260</v>
      </c>
      <c r="E1822" s="252" t="s">
        <v>1</v>
      </c>
      <c r="F1822" s="253" t="s">
        <v>1824</v>
      </c>
      <c r="G1822" s="250"/>
      <c r="H1822" s="254">
        <v>1</v>
      </c>
      <c r="I1822" s="255"/>
      <c r="J1822" s="250"/>
      <c r="K1822" s="250"/>
      <c r="L1822" s="256"/>
      <c r="M1822" s="257"/>
      <c r="N1822" s="258"/>
      <c r="O1822" s="258"/>
      <c r="P1822" s="258"/>
      <c r="Q1822" s="258"/>
      <c r="R1822" s="258"/>
      <c r="S1822" s="258"/>
      <c r="T1822" s="259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0" t="s">
        <v>260</v>
      </c>
      <c r="AU1822" s="260" t="s">
        <v>93</v>
      </c>
      <c r="AV1822" s="13" t="s">
        <v>93</v>
      </c>
      <c r="AW1822" s="13" t="s">
        <v>40</v>
      </c>
      <c r="AX1822" s="13" t="s">
        <v>84</v>
      </c>
      <c r="AY1822" s="260" t="s">
        <v>251</v>
      </c>
    </row>
    <row r="1823" s="14" customFormat="1">
      <c r="A1823" s="14"/>
      <c r="B1823" s="261"/>
      <c r="C1823" s="262"/>
      <c r="D1823" s="251" t="s">
        <v>260</v>
      </c>
      <c r="E1823" s="263" t="s">
        <v>1</v>
      </c>
      <c r="F1823" s="264" t="s">
        <v>262</v>
      </c>
      <c r="G1823" s="262"/>
      <c r="H1823" s="265">
        <v>103</v>
      </c>
      <c r="I1823" s="266"/>
      <c r="J1823" s="262"/>
      <c r="K1823" s="262"/>
      <c r="L1823" s="267"/>
      <c r="M1823" s="268"/>
      <c r="N1823" s="269"/>
      <c r="O1823" s="269"/>
      <c r="P1823" s="269"/>
      <c r="Q1823" s="269"/>
      <c r="R1823" s="269"/>
      <c r="S1823" s="269"/>
      <c r="T1823" s="270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71" t="s">
        <v>260</v>
      </c>
      <c r="AU1823" s="271" t="s">
        <v>93</v>
      </c>
      <c r="AV1823" s="14" t="s">
        <v>257</v>
      </c>
      <c r="AW1823" s="14" t="s">
        <v>40</v>
      </c>
      <c r="AX1823" s="14" t="s">
        <v>91</v>
      </c>
      <c r="AY1823" s="271" t="s">
        <v>251</v>
      </c>
    </row>
    <row r="1824" s="2" customFormat="1" ht="21.75" customHeight="1">
      <c r="A1824" s="41"/>
      <c r="B1824" s="42"/>
      <c r="C1824" s="230" t="s">
        <v>1172</v>
      </c>
      <c r="D1824" s="230" t="s">
        <v>253</v>
      </c>
      <c r="E1824" s="231" t="s">
        <v>1876</v>
      </c>
      <c r="F1824" s="232" t="s">
        <v>1877</v>
      </c>
      <c r="G1824" s="233" t="s">
        <v>571</v>
      </c>
      <c r="H1824" s="234">
        <v>100</v>
      </c>
      <c r="I1824" s="235"/>
      <c r="J1824" s="236">
        <f>ROUND(I1824*H1824,2)</f>
        <v>0</v>
      </c>
      <c r="K1824" s="237"/>
      <c r="L1824" s="47"/>
      <c r="M1824" s="238" t="s">
        <v>1</v>
      </c>
      <c r="N1824" s="239" t="s">
        <v>49</v>
      </c>
      <c r="O1824" s="94"/>
      <c r="P1824" s="240">
        <f>O1824*H1824</f>
        <v>0</v>
      </c>
      <c r="Q1824" s="240">
        <v>0</v>
      </c>
      <c r="R1824" s="240">
        <f>Q1824*H1824</f>
        <v>0</v>
      </c>
      <c r="S1824" s="240">
        <v>0</v>
      </c>
      <c r="T1824" s="241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42" t="s">
        <v>304</v>
      </c>
      <c r="AT1824" s="242" t="s">
        <v>253</v>
      </c>
      <c r="AU1824" s="242" t="s">
        <v>93</v>
      </c>
      <c r="AY1824" s="19" t="s">
        <v>251</v>
      </c>
      <c r="BE1824" s="243">
        <f>IF(N1824="základní",J1824,0)</f>
        <v>0</v>
      </c>
      <c r="BF1824" s="243">
        <f>IF(N1824="snížená",J1824,0)</f>
        <v>0</v>
      </c>
      <c r="BG1824" s="243">
        <f>IF(N1824="zákl. přenesená",J1824,0)</f>
        <v>0</v>
      </c>
      <c r="BH1824" s="243">
        <f>IF(N1824="sníž. přenesená",J1824,0)</f>
        <v>0</v>
      </c>
      <c r="BI1824" s="243">
        <f>IF(N1824="nulová",J1824,0)</f>
        <v>0</v>
      </c>
      <c r="BJ1824" s="19" t="s">
        <v>91</v>
      </c>
      <c r="BK1824" s="243">
        <f>ROUND(I1824*H1824,2)</f>
        <v>0</v>
      </c>
      <c r="BL1824" s="19" t="s">
        <v>304</v>
      </c>
      <c r="BM1824" s="242" t="s">
        <v>1878</v>
      </c>
    </row>
    <row r="1825" s="15" customFormat="1">
      <c r="A1825" s="15"/>
      <c r="B1825" s="272"/>
      <c r="C1825" s="273"/>
      <c r="D1825" s="251" t="s">
        <v>260</v>
      </c>
      <c r="E1825" s="274" t="s">
        <v>1</v>
      </c>
      <c r="F1825" s="275" t="s">
        <v>1821</v>
      </c>
      <c r="G1825" s="273"/>
      <c r="H1825" s="274" t="s">
        <v>1</v>
      </c>
      <c r="I1825" s="276"/>
      <c r="J1825" s="273"/>
      <c r="K1825" s="273"/>
      <c r="L1825" s="277"/>
      <c r="M1825" s="278"/>
      <c r="N1825" s="279"/>
      <c r="O1825" s="279"/>
      <c r="P1825" s="279"/>
      <c r="Q1825" s="279"/>
      <c r="R1825" s="279"/>
      <c r="S1825" s="279"/>
      <c r="T1825" s="280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81" t="s">
        <v>260</v>
      </c>
      <c r="AU1825" s="281" t="s">
        <v>93</v>
      </c>
      <c r="AV1825" s="15" t="s">
        <v>91</v>
      </c>
      <c r="AW1825" s="15" t="s">
        <v>40</v>
      </c>
      <c r="AX1825" s="15" t="s">
        <v>84</v>
      </c>
      <c r="AY1825" s="281" t="s">
        <v>251</v>
      </c>
    </row>
    <row r="1826" s="13" customFormat="1">
      <c r="A1826" s="13"/>
      <c r="B1826" s="249"/>
      <c r="C1826" s="250"/>
      <c r="D1826" s="251" t="s">
        <v>260</v>
      </c>
      <c r="E1826" s="252" t="s">
        <v>1</v>
      </c>
      <c r="F1826" s="253" t="s">
        <v>1022</v>
      </c>
      <c r="G1826" s="250"/>
      <c r="H1826" s="254">
        <v>100</v>
      </c>
      <c r="I1826" s="255"/>
      <c r="J1826" s="250"/>
      <c r="K1826" s="250"/>
      <c r="L1826" s="256"/>
      <c r="M1826" s="257"/>
      <c r="N1826" s="258"/>
      <c r="O1826" s="258"/>
      <c r="P1826" s="258"/>
      <c r="Q1826" s="258"/>
      <c r="R1826" s="258"/>
      <c r="S1826" s="258"/>
      <c r="T1826" s="259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0" t="s">
        <v>260</v>
      </c>
      <c r="AU1826" s="260" t="s">
        <v>93</v>
      </c>
      <c r="AV1826" s="13" t="s">
        <v>93</v>
      </c>
      <c r="AW1826" s="13" t="s">
        <v>40</v>
      </c>
      <c r="AX1826" s="13" t="s">
        <v>91</v>
      </c>
      <c r="AY1826" s="260" t="s">
        <v>251</v>
      </c>
    </row>
    <row r="1827" s="2" customFormat="1" ht="16.5" customHeight="1">
      <c r="A1827" s="41"/>
      <c r="B1827" s="42"/>
      <c r="C1827" s="294" t="s">
        <v>1879</v>
      </c>
      <c r="D1827" s="294" t="s">
        <v>338</v>
      </c>
      <c r="E1827" s="295" t="s">
        <v>1880</v>
      </c>
      <c r="F1827" s="296" t="s">
        <v>1881</v>
      </c>
      <c r="G1827" s="297" t="s">
        <v>571</v>
      </c>
      <c r="H1827" s="298">
        <v>100</v>
      </c>
      <c r="I1827" s="299"/>
      <c r="J1827" s="300">
        <f>ROUND(I1827*H1827,2)</f>
        <v>0</v>
      </c>
      <c r="K1827" s="301"/>
      <c r="L1827" s="302"/>
      <c r="M1827" s="303" t="s">
        <v>1</v>
      </c>
      <c r="N1827" s="304" t="s">
        <v>49</v>
      </c>
      <c r="O1827" s="94"/>
      <c r="P1827" s="240">
        <f>O1827*H1827</f>
        <v>0</v>
      </c>
      <c r="Q1827" s="240">
        <v>0.00080000000000000004</v>
      </c>
      <c r="R1827" s="240">
        <f>Q1827*H1827</f>
        <v>0.080000000000000002</v>
      </c>
      <c r="S1827" s="240">
        <v>0</v>
      </c>
      <c r="T1827" s="241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42" t="s">
        <v>364</v>
      </c>
      <c r="AT1827" s="242" t="s">
        <v>338</v>
      </c>
      <c r="AU1827" s="242" t="s">
        <v>93</v>
      </c>
      <c r="AY1827" s="19" t="s">
        <v>251</v>
      </c>
      <c r="BE1827" s="243">
        <f>IF(N1827="základní",J1827,0)</f>
        <v>0</v>
      </c>
      <c r="BF1827" s="243">
        <f>IF(N1827="snížená",J1827,0)</f>
        <v>0</v>
      </c>
      <c r="BG1827" s="243">
        <f>IF(N1827="zákl. přenesená",J1827,0)</f>
        <v>0</v>
      </c>
      <c r="BH1827" s="243">
        <f>IF(N1827="sníž. přenesená",J1827,0)</f>
        <v>0</v>
      </c>
      <c r="BI1827" s="243">
        <f>IF(N1827="nulová",J1827,0)</f>
        <v>0</v>
      </c>
      <c r="BJ1827" s="19" t="s">
        <v>91</v>
      </c>
      <c r="BK1827" s="243">
        <f>ROUND(I1827*H1827,2)</f>
        <v>0</v>
      </c>
      <c r="BL1827" s="19" t="s">
        <v>304</v>
      </c>
      <c r="BM1827" s="242" t="s">
        <v>1882</v>
      </c>
    </row>
    <row r="1828" s="15" customFormat="1">
      <c r="A1828" s="15"/>
      <c r="B1828" s="272"/>
      <c r="C1828" s="273"/>
      <c r="D1828" s="251" t="s">
        <v>260</v>
      </c>
      <c r="E1828" s="274" t="s">
        <v>1</v>
      </c>
      <c r="F1828" s="275" t="s">
        <v>1821</v>
      </c>
      <c r="G1828" s="273"/>
      <c r="H1828" s="274" t="s">
        <v>1</v>
      </c>
      <c r="I1828" s="276"/>
      <c r="J1828" s="273"/>
      <c r="K1828" s="273"/>
      <c r="L1828" s="277"/>
      <c r="M1828" s="278"/>
      <c r="N1828" s="279"/>
      <c r="O1828" s="279"/>
      <c r="P1828" s="279"/>
      <c r="Q1828" s="279"/>
      <c r="R1828" s="279"/>
      <c r="S1828" s="279"/>
      <c r="T1828" s="280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T1828" s="281" t="s">
        <v>260</v>
      </c>
      <c r="AU1828" s="281" t="s">
        <v>93</v>
      </c>
      <c r="AV1828" s="15" t="s">
        <v>91</v>
      </c>
      <c r="AW1828" s="15" t="s">
        <v>40</v>
      </c>
      <c r="AX1828" s="15" t="s">
        <v>84</v>
      </c>
      <c r="AY1828" s="281" t="s">
        <v>251</v>
      </c>
    </row>
    <row r="1829" s="13" customFormat="1">
      <c r="A1829" s="13"/>
      <c r="B1829" s="249"/>
      <c r="C1829" s="250"/>
      <c r="D1829" s="251" t="s">
        <v>260</v>
      </c>
      <c r="E1829" s="252" t="s">
        <v>1</v>
      </c>
      <c r="F1829" s="253" t="s">
        <v>1022</v>
      </c>
      <c r="G1829" s="250"/>
      <c r="H1829" s="254">
        <v>100</v>
      </c>
      <c r="I1829" s="255"/>
      <c r="J1829" s="250"/>
      <c r="K1829" s="250"/>
      <c r="L1829" s="256"/>
      <c r="M1829" s="257"/>
      <c r="N1829" s="258"/>
      <c r="O1829" s="258"/>
      <c r="P1829" s="258"/>
      <c r="Q1829" s="258"/>
      <c r="R1829" s="258"/>
      <c r="S1829" s="258"/>
      <c r="T1829" s="25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60" t="s">
        <v>260</v>
      </c>
      <c r="AU1829" s="260" t="s">
        <v>93</v>
      </c>
      <c r="AV1829" s="13" t="s">
        <v>93</v>
      </c>
      <c r="AW1829" s="13" t="s">
        <v>40</v>
      </c>
      <c r="AX1829" s="13" t="s">
        <v>91</v>
      </c>
      <c r="AY1829" s="260" t="s">
        <v>251</v>
      </c>
    </row>
    <row r="1830" s="2" customFormat="1" ht="21.75" customHeight="1">
      <c r="A1830" s="41"/>
      <c r="B1830" s="42"/>
      <c r="C1830" s="230" t="s">
        <v>1883</v>
      </c>
      <c r="D1830" s="230" t="s">
        <v>253</v>
      </c>
      <c r="E1830" s="231" t="s">
        <v>1884</v>
      </c>
      <c r="F1830" s="232" t="s">
        <v>1885</v>
      </c>
      <c r="G1830" s="233" t="s">
        <v>571</v>
      </c>
      <c r="H1830" s="234">
        <v>5</v>
      </c>
      <c r="I1830" s="235"/>
      <c r="J1830" s="236">
        <f>ROUND(I1830*H1830,2)</f>
        <v>0</v>
      </c>
      <c r="K1830" s="237"/>
      <c r="L1830" s="47"/>
      <c r="M1830" s="238" t="s">
        <v>1</v>
      </c>
      <c r="N1830" s="239" t="s">
        <v>49</v>
      </c>
      <c r="O1830" s="94"/>
      <c r="P1830" s="240">
        <f>O1830*H1830</f>
        <v>0</v>
      </c>
      <c r="Q1830" s="240">
        <v>0</v>
      </c>
      <c r="R1830" s="240">
        <f>Q1830*H1830</f>
        <v>0</v>
      </c>
      <c r="S1830" s="240">
        <v>0</v>
      </c>
      <c r="T1830" s="241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42" t="s">
        <v>304</v>
      </c>
      <c r="AT1830" s="242" t="s">
        <v>253</v>
      </c>
      <c r="AU1830" s="242" t="s">
        <v>93</v>
      </c>
      <c r="AY1830" s="19" t="s">
        <v>251</v>
      </c>
      <c r="BE1830" s="243">
        <f>IF(N1830="základní",J1830,0)</f>
        <v>0</v>
      </c>
      <c r="BF1830" s="243">
        <f>IF(N1830="snížená",J1830,0)</f>
        <v>0</v>
      </c>
      <c r="BG1830" s="243">
        <f>IF(N1830="zákl. přenesená",J1830,0)</f>
        <v>0</v>
      </c>
      <c r="BH1830" s="243">
        <f>IF(N1830="sníž. přenesená",J1830,0)</f>
        <v>0</v>
      </c>
      <c r="BI1830" s="243">
        <f>IF(N1830="nulová",J1830,0)</f>
        <v>0</v>
      </c>
      <c r="BJ1830" s="19" t="s">
        <v>91</v>
      </c>
      <c r="BK1830" s="243">
        <f>ROUND(I1830*H1830,2)</f>
        <v>0</v>
      </c>
      <c r="BL1830" s="19" t="s">
        <v>304</v>
      </c>
      <c r="BM1830" s="242" t="s">
        <v>1886</v>
      </c>
    </row>
    <row r="1831" s="13" customFormat="1">
      <c r="A1831" s="13"/>
      <c r="B1831" s="249"/>
      <c r="C1831" s="250"/>
      <c r="D1831" s="251" t="s">
        <v>260</v>
      </c>
      <c r="E1831" s="252" t="s">
        <v>1</v>
      </c>
      <c r="F1831" s="253" t="s">
        <v>1856</v>
      </c>
      <c r="G1831" s="250"/>
      <c r="H1831" s="254">
        <v>5</v>
      </c>
      <c r="I1831" s="255"/>
      <c r="J1831" s="250"/>
      <c r="K1831" s="250"/>
      <c r="L1831" s="256"/>
      <c r="M1831" s="257"/>
      <c r="N1831" s="258"/>
      <c r="O1831" s="258"/>
      <c r="P1831" s="258"/>
      <c r="Q1831" s="258"/>
      <c r="R1831" s="258"/>
      <c r="S1831" s="258"/>
      <c r="T1831" s="25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0" t="s">
        <v>260</v>
      </c>
      <c r="AU1831" s="260" t="s">
        <v>93</v>
      </c>
      <c r="AV1831" s="13" t="s">
        <v>93</v>
      </c>
      <c r="AW1831" s="13" t="s">
        <v>40</v>
      </c>
      <c r="AX1831" s="13" t="s">
        <v>91</v>
      </c>
      <c r="AY1831" s="260" t="s">
        <v>251</v>
      </c>
    </row>
    <row r="1832" s="2" customFormat="1" ht="16.5" customHeight="1">
      <c r="A1832" s="41"/>
      <c r="B1832" s="42"/>
      <c r="C1832" s="294" t="s">
        <v>1887</v>
      </c>
      <c r="D1832" s="294" t="s">
        <v>338</v>
      </c>
      <c r="E1832" s="295" t="s">
        <v>1888</v>
      </c>
      <c r="F1832" s="296" t="s">
        <v>1889</v>
      </c>
      <c r="G1832" s="297" t="s">
        <v>571</v>
      </c>
      <c r="H1832" s="298">
        <v>5</v>
      </c>
      <c r="I1832" s="299"/>
      <c r="J1832" s="300">
        <f>ROUND(I1832*H1832,2)</f>
        <v>0</v>
      </c>
      <c r="K1832" s="301"/>
      <c r="L1832" s="302"/>
      <c r="M1832" s="303" t="s">
        <v>1</v>
      </c>
      <c r="N1832" s="304" t="s">
        <v>49</v>
      </c>
      <c r="O1832" s="94"/>
      <c r="P1832" s="240">
        <f>O1832*H1832</f>
        <v>0</v>
      </c>
      <c r="Q1832" s="240">
        <v>0</v>
      </c>
      <c r="R1832" s="240">
        <f>Q1832*H1832</f>
        <v>0</v>
      </c>
      <c r="S1832" s="240">
        <v>0</v>
      </c>
      <c r="T1832" s="241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42" t="s">
        <v>364</v>
      </c>
      <c r="AT1832" s="242" t="s">
        <v>338</v>
      </c>
      <c r="AU1832" s="242" t="s">
        <v>93</v>
      </c>
      <c r="AY1832" s="19" t="s">
        <v>251</v>
      </c>
      <c r="BE1832" s="243">
        <f>IF(N1832="základní",J1832,0)</f>
        <v>0</v>
      </c>
      <c r="BF1832" s="243">
        <f>IF(N1832="snížená",J1832,0)</f>
        <v>0</v>
      </c>
      <c r="BG1832" s="243">
        <f>IF(N1832="zákl. přenesená",J1832,0)</f>
        <v>0</v>
      </c>
      <c r="BH1832" s="243">
        <f>IF(N1832="sníž. přenesená",J1832,0)</f>
        <v>0</v>
      </c>
      <c r="BI1832" s="243">
        <f>IF(N1832="nulová",J1832,0)</f>
        <v>0</v>
      </c>
      <c r="BJ1832" s="19" t="s">
        <v>91</v>
      </c>
      <c r="BK1832" s="243">
        <f>ROUND(I1832*H1832,2)</f>
        <v>0</v>
      </c>
      <c r="BL1832" s="19" t="s">
        <v>304</v>
      </c>
      <c r="BM1832" s="242" t="s">
        <v>1890</v>
      </c>
    </row>
    <row r="1833" s="13" customFormat="1">
      <c r="A1833" s="13"/>
      <c r="B1833" s="249"/>
      <c r="C1833" s="250"/>
      <c r="D1833" s="251" t="s">
        <v>260</v>
      </c>
      <c r="E1833" s="252" t="s">
        <v>1</v>
      </c>
      <c r="F1833" s="253" t="s">
        <v>1856</v>
      </c>
      <c r="G1833" s="250"/>
      <c r="H1833" s="254">
        <v>5</v>
      </c>
      <c r="I1833" s="255"/>
      <c r="J1833" s="250"/>
      <c r="K1833" s="250"/>
      <c r="L1833" s="256"/>
      <c r="M1833" s="257"/>
      <c r="N1833" s="258"/>
      <c r="O1833" s="258"/>
      <c r="P1833" s="258"/>
      <c r="Q1833" s="258"/>
      <c r="R1833" s="258"/>
      <c r="S1833" s="258"/>
      <c r="T1833" s="25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0" t="s">
        <v>260</v>
      </c>
      <c r="AU1833" s="260" t="s">
        <v>93</v>
      </c>
      <c r="AV1833" s="13" t="s">
        <v>93</v>
      </c>
      <c r="AW1833" s="13" t="s">
        <v>40</v>
      </c>
      <c r="AX1833" s="13" t="s">
        <v>91</v>
      </c>
      <c r="AY1833" s="260" t="s">
        <v>251</v>
      </c>
    </row>
    <row r="1834" s="2" customFormat="1" ht="16.5" customHeight="1">
      <c r="A1834" s="41"/>
      <c r="B1834" s="42"/>
      <c r="C1834" s="230" t="s">
        <v>1891</v>
      </c>
      <c r="D1834" s="230" t="s">
        <v>253</v>
      </c>
      <c r="E1834" s="231" t="s">
        <v>1892</v>
      </c>
      <c r="F1834" s="232" t="s">
        <v>1893</v>
      </c>
      <c r="G1834" s="233" t="s">
        <v>571</v>
      </c>
      <c r="H1834" s="234">
        <v>5</v>
      </c>
      <c r="I1834" s="235"/>
      <c r="J1834" s="236">
        <f>ROUND(I1834*H1834,2)</f>
        <v>0</v>
      </c>
      <c r="K1834" s="237"/>
      <c r="L1834" s="47"/>
      <c r="M1834" s="238" t="s">
        <v>1</v>
      </c>
      <c r="N1834" s="239" t="s">
        <v>49</v>
      </c>
      <c r="O1834" s="94"/>
      <c r="P1834" s="240">
        <f>O1834*H1834</f>
        <v>0</v>
      </c>
      <c r="Q1834" s="240">
        <v>0</v>
      </c>
      <c r="R1834" s="240">
        <f>Q1834*H1834</f>
        <v>0</v>
      </c>
      <c r="S1834" s="240">
        <v>0</v>
      </c>
      <c r="T1834" s="241">
        <f>S1834*H1834</f>
        <v>0</v>
      </c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R1834" s="242" t="s">
        <v>304</v>
      </c>
      <c r="AT1834" s="242" t="s">
        <v>253</v>
      </c>
      <c r="AU1834" s="242" t="s">
        <v>93</v>
      </c>
      <c r="AY1834" s="19" t="s">
        <v>251</v>
      </c>
      <c r="BE1834" s="243">
        <f>IF(N1834="základní",J1834,0)</f>
        <v>0</v>
      </c>
      <c r="BF1834" s="243">
        <f>IF(N1834="snížená",J1834,0)</f>
        <v>0</v>
      </c>
      <c r="BG1834" s="243">
        <f>IF(N1834="zákl. přenesená",J1834,0)</f>
        <v>0</v>
      </c>
      <c r="BH1834" s="243">
        <f>IF(N1834="sníž. přenesená",J1834,0)</f>
        <v>0</v>
      </c>
      <c r="BI1834" s="243">
        <f>IF(N1834="nulová",J1834,0)</f>
        <v>0</v>
      </c>
      <c r="BJ1834" s="19" t="s">
        <v>91</v>
      </c>
      <c r="BK1834" s="243">
        <f>ROUND(I1834*H1834,2)</f>
        <v>0</v>
      </c>
      <c r="BL1834" s="19" t="s">
        <v>304</v>
      </c>
      <c r="BM1834" s="242" t="s">
        <v>1894</v>
      </c>
    </row>
    <row r="1835" s="13" customFormat="1">
      <c r="A1835" s="13"/>
      <c r="B1835" s="249"/>
      <c r="C1835" s="250"/>
      <c r="D1835" s="251" t="s">
        <v>260</v>
      </c>
      <c r="E1835" s="252" t="s">
        <v>1</v>
      </c>
      <c r="F1835" s="253" t="s">
        <v>1856</v>
      </c>
      <c r="G1835" s="250"/>
      <c r="H1835" s="254">
        <v>5</v>
      </c>
      <c r="I1835" s="255"/>
      <c r="J1835" s="250"/>
      <c r="K1835" s="250"/>
      <c r="L1835" s="256"/>
      <c r="M1835" s="257"/>
      <c r="N1835" s="258"/>
      <c r="O1835" s="258"/>
      <c r="P1835" s="258"/>
      <c r="Q1835" s="258"/>
      <c r="R1835" s="258"/>
      <c r="S1835" s="258"/>
      <c r="T1835" s="25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0" t="s">
        <v>260</v>
      </c>
      <c r="AU1835" s="260" t="s">
        <v>93</v>
      </c>
      <c r="AV1835" s="13" t="s">
        <v>93</v>
      </c>
      <c r="AW1835" s="13" t="s">
        <v>40</v>
      </c>
      <c r="AX1835" s="13" t="s">
        <v>91</v>
      </c>
      <c r="AY1835" s="260" t="s">
        <v>251</v>
      </c>
    </row>
    <row r="1836" s="2" customFormat="1" ht="16.5" customHeight="1">
      <c r="A1836" s="41"/>
      <c r="B1836" s="42"/>
      <c r="C1836" s="294" t="s">
        <v>1895</v>
      </c>
      <c r="D1836" s="294" t="s">
        <v>338</v>
      </c>
      <c r="E1836" s="295" t="s">
        <v>1896</v>
      </c>
      <c r="F1836" s="296" t="s">
        <v>1897</v>
      </c>
      <c r="G1836" s="297" t="s">
        <v>571</v>
      </c>
      <c r="H1836" s="298">
        <v>5</v>
      </c>
      <c r="I1836" s="299"/>
      <c r="J1836" s="300">
        <f>ROUND(I1836*H1836,2)</f>
        <v>0</v>
      </c>
      <c r="K1836" s="301"/>
      <c r="L1836" s="302"/>
      <c r="M1836" s="303" t="s">
        <v>1</v>
      </c>
      <c r="N1836" s="304" t="s">
        <v>49</v>
      </c>
      <c r="O1836" s="94"/>
      <c r="P1836" s="240">
        <f>O1836*H1836</f>
        <v>0</v>
      </c>
      <c r="Q1836" s="240">
        <v>0.0030000000000000001</v>
      </c>
      <c r="R1836" s="240">
        <f>Q1836*H1836</f>
        <v>0.014999999999999999</v>
      </c>
      <c r="S1836" s="240">
        <v>0</v>
      </c>
      <c r="T1836" s="241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42" t="s">
        <v>364</v>
      </c>
      <c r="AT1836" s="242" t="s">
        <v>338</v>
      </c>
      <c r="AU1836" s="242" t="s">
        <v>93</v>
      </c>
      <c r="AY1836" s="19" t="s">
        <v>251</v>
      </c>
      <c r="BE1836" s="243">
        <f>IF(N1836="základní",J1836,0)</f>
        <v>0</v>
      </c>
      <c r="BF1836" s="243">
        <f>IF(N1836="snížená",J1836,0)</f>
        <v>0</v>
      </c>
      <c r="BG1836" s="243">
        <f>IF(N1836="zákl. přenesená",J1836,0)</f>
        <v>0</v>
      </c>
      <c r="BH1836" s="243">
        <f>IF(N1836="sníž. přenesená",J1836,0)</f>
        <v>0</v>
      </c>
      <c r="BI1836" s="243">
        <f>IF(N1836="nulová",J1836,0)</f>
        <v>0</v>
      </c>
      <c r="BJ1836" s="19" t="s">
        <v>91</v>
      </c>
      <c r="BK1836" s="243">
        <f>ROUND(I1836*H1836,2)</f>
        <v>0</v>
      </c>
      <c r="BL1836" s="19" t="s">
        <v>304</v>
      </c>
      <c r="BM1836" s="242" t="s">
        <v>1898</v>
      </c>
    </row>
    <row r="1837" s="13" customFormat="1">
      <c r="A1837" s="13"/>
      <c r="B1837" s="249"/>
      <c r="C1837" s="250"/>
      <c r="D1837" s="251" t="s">
        <v>260</v>
      </c>
      <c r="E1837" s="252" t="s">
        <v>1</v>
      </c>
      <c r="F1837" s="253" t="s">
        <v>1856</v>
      </c>
      <c r="G1837" s="250"/>
      <c r="H1837" s="254">
        <v>5</v>
      </c>
      <c r="I1837" s="255"/>
      <c r="J1837" s="250"/>
      <c r="K1837" s="250"/>
      <c r="L1837" s="256"/>
      <c r="M1837" s="257"/>
      <c r="N1837" s="258"/>
      <c r="O1837" s="258"/>
      <c r="P1837" s="258"/>
      <c r="Q1837" s="258"/>
      <c r="R1837" s="258"/>
      <c r="S1837" s="258"/>
      <c r="T1837" s="25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0" t="s">
        <v>260</v>
      </c>
      <c r="AU1837" s="260" t="s">
        <v>93</v>
      </c>
      <c r="AV1837" s="13" t="s">
        <v>93</v>
      </c>
      <c r="AW1837" s="13" t="s">
        <v>40</v>
      </c>
      <c r="AX1837" s="13" t="s">
        <v>91</v>
      </c>
      <c r="AY1837" s="260" t="s">
        <v>251</v>
      </c>
    </row>
    <row r="1838" s="2" customFormat="1" ht="24.15" customHeight="1">
      <c r="A1838" s="41"/>
      <c r="B1838" s="42"/>
      <c r="C1838" s="230" t="s">
        <v>1899</v>
      </c>
      <c r="D1838" s="230" t="s">
        <v>253</v>
      </c>
      <c r="E1838" s="231" t="s">
        <v>1900</v>
      </c>
      <c r="F1838" s="232" t="s">
        <v>1901</v>
      </c>
      <c r="G1838" s="233" t="s">
        <v>1410</v>
      </c>
      <c r="H1838" s="305"/>
      <c r="I1838" s="235"/>
      <c r="J1838" s="236">
        <f>ROUND(I1838*H1838,2)</f>
        <v>0</v>
      </c>
      <c r="K1838" s="237"/>
      <c r="L1838" s="47"/>
      <c r="M1838" s="238" t="s">
        <v>1</v>
      </c>
      <c r="N1838" s="239" t="s">
        <v>49</v>
      </c>
      <c r="O1838" s="94"/>
      <c r="P1838" s="240">
        <f>O1838*H1838</f>
        <v>0</v>
      </c>
      <c r="Q1838" s="240">
        <v>0</v>
      </c>
      <c r="R1838" s="240">
        <f>Q1838*H1838</f>
        <v>0</v>
      </c>
      <c r="S1838" s="240">
        <v>0</v>
      </c>
      <c r="T1838" s="241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42" t="s">
        <v>304</v>
      </c>
      <c r="AT1838" s="242" t="s">
        <v>253</v>
      </c>
      <c r="AU1838" s="242" t="s">
        <v>93</v>
      </c>
      <c r="AY1838" s="19" t="s">
        <v>251</v>
      </c>
      <c r="BE1838" s="243">
        <f>IF(N1838="základní",J1838,0)</f>
        <v>0</v>
      </c>
      <c r="BF1838" s="243">
        <f>IF(N1838="snížená",J1838,0)</f>
        <v>0</v>
      </c>
      <c r="BG1838" s="243">
        <f>IF(N1838="zákl. přenesená",J1838,0)</f>
        <v>0</v>
      </c>
      <c r="BH1838" s="243">
        <f>IF(N1838="sníž. přenesená",J1838,0)</f>
        <v>0</v>
      </c>
      <c r="BI1838" s="243">
        <f>IF(N1838="nulová",J1838,0)</f>
        <v>0</v>
      </c>
      <c r="BJ1838" s="19" t="s">
        <v>91</v>
      </c>
      <c r="BK1838" s="243">
        <f>ROUND(I1838*H1838,2)</f>
        <v>0</v>
      </c>
      <c r="BL1838" s="19" t="s">
        <v>304</v>
      </c>
      <c r="BM1838" s="242" t="s">
        <v>1902</v>
      </c>
    </row>
    <row r="1839" s="2" customFormat="1">
      <c r="A1839" s="41"/>
      <c r="B1839" s="42"/>
      <c r="C1839" s="43"/>
      <c r="D1839" s="244" t="s">
        <v>258</v>
      </c>
      <c r="E1839" s="43"/>
      <c r="F1839" s="245" t="s">
        <v>1903</v>
      </c>
      <c r="G1839" s="43"/>
      <c r="H1839" s="43"/>
      <c r="I1839" s="246"/>
      <c r="J1839" s="43"/>
      <c r="K1839" s="43"/>
      <c r="L1839" s="47"/>
      <c r="M1839" s="247"/>
      <c r="N1839" s="248"/>
      <c r="O1839" s="94"/>
      <c r="P1839" s="94"/>
      <c r="Q1839" s="94"/>
      <c r="R1839" s="94"/>
      <c r="S1839" s="94"/>
      <c r="T1839" s="95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19" t="s">
        <v>258</v>
      </c>
      <c r="AU1839" s="19" t="s">
        <v>93</v>
      </c>
    </row>
    <row r="1840" s="12" customFormat="1" ht="22.8" customHeight="1">
      <c r="A1840" s="12"/>
      <c r="B1840" s="214"/>
      <c r="C1840" s="215"/>
      <c r="D1840" s="216" t="s">
        <v>83</v>
      </c>
      <c r="E1840" s="228" t="s">
        <v>1904</v>
      </c>
      <c r="F1840" s="228" t="s">
        <v>1905</v>
      </c>
      <c r="G1840" s="215"/>
      <c r="H1840" s="215"/>
      <c r="I1840" s="218"/>
      <c r="J1840" s="229">
        <f>BK1840</f>
        <v>0</v>
      </c>
      <c r="K1840" s="215"/>
      <c r="L1840" s="220"/>
      <c r="M1840" s="221"/>
      <c r="N1840" s="222"/>
      <c r="O1840" s="222"/>
      <c r="P1840" s="223">
        <f>SUM(P1841:P1844)</f>
        <v>0</v>
      </c>
      <c r="Q1840" s="222"/>
      <c r="R1840" s="223">
        <f>SUM(R1841:R1844)</f>
        <v>0</v>
      </c>
      <c r="S1840" s="222"/>
      <c r="T1840" s="224">
        <f>SUM(T1841:T1844)</f>
        <v>0</v>
      </c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R1840" s="225" t="s">
        <v>93</v>
      </c>
      <c r="AT1840" s="226" t="s">
        <v>83</v>
      </c>
      <c r="AU1840" s="226" t="s">
        <v>91</v>
      </c>
      <c r="AY1840" s="225" t="s">
        <v>251</v>
      </c>
      <c r="BK1840" s="227">
        <f>SUM(BK1841:BK1844)</f>
        <v>0</v>
      </c>
    </row>
    <row r="1841" s="2" customFormat="1" ht="33" customHeight="1">
      <c r="A1841" s="41"/>
      <c r="B1841" s="42"/>
      <c r="C1841" s="230" t="s">
        <v>1906</v>
      </c>
      <c r="D1841" s="230" t="s">
        <v>253</v>
      </c>
      <c r="E1841" s="231" t="s">
        <v>1907</v>
      </c>
      <c r="F1841" s="232" t="s">
        <v>1908</v>
      </c>
      <c r="G1841" s="233" t="s">
        <v>1163</v>
      </c>
      <c r="H1841" s="234">
        <v>1</v>
      </c>
      <c r="I1841" s="235"/>
      <c r="J1841" s="236">
        <f>ROUND(I1841*H1841,2)</f>
        <v>0</v>
      </c>
      <c r="K1841" s="237"/>
      <c r="L1841" s="47"/>
      <c r="M1841" s="238" t="s">
        <v>1</v>
      </c>
      <c r="N1841" s="239" t="s">
        <v>49</v>
      </c>
      <c r="O1841" s="94"/>
      <c r="P1841" s="240">
        <f>O1841*H1841</f>
        <v>0</v>
      </c>
      <c r="Q1841" s="240">
        <v>0</v>
      </c>
      <c r="R1841" s="240">
        <f>Q1841*H1841</f>
        <v>0</v>
      </c>
      <c r="S1841" s="240">
        <v>0</v>
      </c>
      <c r="T1841" s="241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42" t="s">
        <v>304</v>
      </c>
      <c r="AT1841" s="242" t="s">
        <v>253</v>
      </c>
      <c r="AU1841" s="242" t="s">
        <v>93</v>
      </c>
      <c r="AY1841" s="19" t="s">
        <v>251</v>
      </c>
      <c r="BE1841" s="243">
        <f>IF(N1841="základní",J1841,0)</f>
        <v>0</v>
      </c>
      <c r="BF1841" s="243">
        <f>IF(N1841="snížená",J1841,0)</f>
        <v>0</v>
      </c>
      <c r="BG1841" s="243">
        <f>IF(N1841="zákl. přenesená",J1841,0)</f>
        <v>0</v>
      </c>
      <c r="BH1841" s="243">
        <f>IF(N1841="sníž. přenesená",J1841,0)</f>
        <v>0</v>
      </c>
      <c r="BI1841" s="243">
        <f>IF(N1841="nulová",J1841,0)</f>
        <v>0</v>
      </c>
      <c r="BJ1841" s="19" t="s">
        <v>91</v>
      </c>
      <c r="BK1841" s="243">
        <f>ROUND(I1841*H1841,2)</f>
        <v>0</v>
      </c>
      <c r="BL1841" s="19" t="s">
        <v>304</v>
      </c>
      <c r="BM1841" s="242" t="s">
        <v>1909</v>
      </c>
    </row>
    <row r="1842" s="2" customFormat="1">
      <c r="A1842" s="41"/>
      <c r="B1842" s="42"/>
      <c r="C1842" s="43"/>
      <c r="D1842" s="251" t="s">
        <v>289</v>
      </c>
      <c r="E1842" s="43"/>
      <c r="F1842" s="282" t="s">
        <v>1910</v>
      </c>
      <c r="G1842" s="43"/>
      <c r="H1842" s="43"/>
      <c r="I1842" s="246"/>
      <c r="J1842" s="43"/>
      <c r="K1842" s="43"/>
      <c r="L1842" s="47"/>
      <c r="M1842" s="247"/>
      <c r="N1842" s="248"/>
      <c r="O1842" s="94"/>
      <c r="P1842" s="94"/>
      <c r="Q1842" s="94"/>
      <c r="R1842" s="94"/>
      <c r="S1842" s="94"/>
      <c r="T1842" s="95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19" t="s">
        <v>289</v>
      </c>
      <c r="AU1842" s="19" t="s">
        <v>93</v>
      </c>
    </row>
    <row r="1843" s="15" customFormat="1">
      <c r="A1843" s="15"/>
      <c r="B1843" s="272"/>
      <c r="C1843" s="273"/>
      <c r="D1843" s="251" t="s">
        <v>260</v>
      </c>
      <c r="E1843" s="274" t="s">
        <v>1</v>
      </c>
      <c r="F1843" s="275" t="s">
        <v>1123</v>
      </c>
      <c r="G1843" s="273"/>
      <c r="H1843" s="274" t="s">
        <v>1</v>
      </c>
      <c r="I1843" s="276"/>
      <c r="J1843" s="273"/>
      <c r="K1843" s="273"/>
      <c r="L1843" s="277"/>
      <c r="M1843" s="278"/>
      <c r="N1843" s="279"/>
      <c r="O1843" s="279"/>
      <c r="P1843" s="279"/>
      <c r="Q1843" s="279"/>
      <c r="R1843" s="279"/>
      <c r="S1843" s="279"/>
      <c r="T1843" s="280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81" t="s">
        <v>260</v>
      </c>
      <c r="AU1843" s="281" t="s">
        <v>93</v>
      </c>
      <c r="AV1843" s="15" t="s">
        <v>91</v>
      </c>
      <c r="AW1843" s="15" t="s">
        <v>40</v>
      </c>
      <c r="AX1843" s="15" t="s">
        <v>84</v>
      </c>
      <c r="AY1843" s="281" t="s">
        <v>251</v>
      </c>
    </row>
    <row r="1844" s="13" customFormat="1">
      <c r="A1844" s="13"/>
      <c r="B1844" s="249"/>
      <c r="C1844" s="250"/>
      <c r="D1844" s="251" t="s">
        <v>260</v>
      </c>
      <c r="E1844" s="252" t="s">
        <v>1</v>
      </c>
      <c r="F1844" s="253" t="s">
        <v>1911</v>
      </c>
      <c r="G1844" s="250"/>
      <c r="H1844" s="254">
        <v>1</v>
      </c>
      <c r="I1844" s="255"/>
      <c r="J1844" s="250"/>
      <c r="K1844" s="250"/>
      <c r="L1844" s="256"/>
      <c r="M1844" s="257"/>
      <c r="N1844" s="258"/>
      <c r="O1844" s="258"/>
      <c r="P1844" s="258"/>
      <c r="Q1844" s="258"/>
      <c r="R1844" s="258"/>
      <c r="S1844" s="258"/>
      <c r="T1844" s="25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0" t="s">
        <v>260</v>
      </c>
      <c r="AU1844" s="260" t="s">
        <v>93</v>
      </c>
      <c r="AV1844" s="13" t="s">
        <v>93</v>
      </c>
      <c r="AW1844" s="13" t="s">
        <v>40</v>
      </c>
      <c r="AX1844" s="13" t="s">
        <v>91</v>
      </c>
      <c r="AY1844" s="260" t="s">
        <v>251</v>
      </c>
    </row>
    <row r="1845" s="12" customFormat="1" ht="22.8" customHeight="1">
      <c r="A1845" s="12"/>
      <c r="B1845" s="214"/>
      <c r="C1845" s="215"/>
      <c r="D1845" s="216" t="s">
        <v>83</v>
      </c>
      <c r="E1845" s="228" t="s">
        <v>1912</v>
      </c>
      <c r="F1845" s="228" t="s">
        <v>1913</v>
      </c>
      <c r="G1845" s="215"/>
      <c r="H1845" s="215"/>
      <c r="I1845" s="218"/>
      <c r="J1845" s="229">
        <f>BK1845</f>
        <v>0</v>
      </c>
      <c r="K1845" s="215"/>
      <c r="L1845" s="220"/>
      <c r="M1845" s="221"/>
      <c r="N1845" s="222"/>
      <c r="O1845" s="222"/>
      <c r="P1845" s="223">
        <f>SUM(P1846:P1857)</f>
        <v>0</v>
      </c>
      <c r="Q1845" s="222"/>
      <c r="R1845" s="223">
        <f>SUM(R1846:R1857)</f>
        <v>1.6640000000000002</v>
      </c>
      <c r="S1845" s="222"/>
      <c r="T1845" s="224">
        <f>SUM(T1846:T1857)</f>
        <v>0</v>
      </c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R1845" s="225" t="s">
        <v>93</v>
      </c>
      <c r="AT1845" s="226" t="s">
        <v>83</v>
      </c>
      <c r="AU1845" s="226" t="s">
        <v>91</v>
      </c>
      <c r="AY1845" s="225" t="s">
        <v>251</v>
      </c>
      <c r="BK1845" s="227">
        <f>SUM(BK1846:BK1857)</f>
        <v>0</v>
      </c>
    </row>
    <row r="1846" s="2" customFormat="1" ht="24.15" customHeight="1">
      <c r="A1846" s="41"/>
      <c r="B1846" s="42"/>
      <c r="C1846" s="230" t="s">
        <v>1914</v>
      </c>
      <c r="D1846" s="230" t="s">
        <v>253</v>
      </c>
      <c r="E1846" s="231" t="s">
        <v>1915</v>
      </c>
      <c r="F1846" s="232" t="s">
        <v>1916</v>
      </c>
      <c r="G1846" s="233" t="s">
        <v>571</v>
      </c>
      <c r="H1846" s="234">
        <v>164</v>
      </c>
      <c r="I1846" s="235"/>
      <c r="J1846" s="236">
        <f>ROUND(I1846*H1846,2)</f>
        <v>0</v>
      </c>
      <c r="K1846" s="237"/>
      <c r="L1846" s="47"/>
      <c r="M1846" s="238" t="s">
        <v>1</v>
      </c>
      <c r="N1846" s="239" t="s">
        <v>49</v>
      </c>
      <c r="O1846" s="94"/>
      <c r="P1846" s="240">
        <f>O1846*H1846</f>
        <v>0</v>
      </c>
      <c r="Q1846" s="240">
        <v>0</v>
      </c>
      <c r="R1846" s="240">
        <f>Q1846*H1846</f>
        <v>0</v>
      </c>
      <c r="S1846" s="240">
        <v>0</v>
      </c>
      <c r="T1846" s="241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42" t="s">
        <v>304</v>
      </c>
      <c r="AT1846" s="242" t="s">
        <v>253</v>
      </c>
      <c r="AU1846" s="242" t="s">
        <v>93</v>
      </c>
      <c r="AY1846" s="19" t="s">
        <v>251</v>
      </c>
      <c r="BE1846" s="243">
        <f>IF(N1846="základní",J1846,0)</f>
        <v>0</v>
      </c>
      <c r="BF1846" s="243">
        <f>IF(N1846="snížená",J1846,0)</f>
        <v>0</v>
      </c>
      <c r="BG1846" s="243">
        <f>IF(N1846="zákl. přenesená",J1846,0)</f>
        <v>0</v>
      </c>
      <c r="BH1846" s="243">
        <f>IF(N1846="sníž. přenesená",J1846,0)</f>
        <v>0</v>
      </c>
      <c r="BI1846" s="243">
        <f>IF(N1846="nulová",J1846,0)</f>
        <v>0</v>
      </c>
      <c r="BJ1846" s="19" t="s">
        <v>91</v>
      </c>
      <c r="BK1846" s="243">
        <f>ROUND(I1846*H1846,2)</f>
        <v>0</v>
      </c>
      <c r="BL1846" s="19" t="s">
        <v>304</v>
      </c>
      <c r="BM1846" s="242" t="s">
        <v>1917</v>
      </c>
    </row>
    <row r="1847" s="2" customFormat="1">
      <c r="A1847" s="41"/>
      <c r="B1847" s="42"/>
      <c r="C1847" s="43"/>
      <c r="D1847" s="244" t="s">
        <v>258</v>
      </c>
      <c r="E1847" s="43"/>
      <c r="F1847" s="245" t="s">
        <v>1918</v>
      </c>
      <c r="G1847" s="43"/>
      <c r="H1847" s="43"/>
      <c r="I1847" s="246"/>
      <c r="J1847" s="43"/>
      <c r="K1847" s="43"/>
      <c r="L1847" s="47"/>
      <c r="M1847" s="247"/>
      <c r="N1847" s="248"/>
      <c r="O1847" s="94"/>
      <c r="P1847" s="94"/>
      <c r="Q1847" s="94"/>
      <c r="R1847" s="94"/>
      <c r="S1847" s="94"/>
      <c r="T1847" s="95"/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T1847" s="19" t="s">
        <v>258</v>
      </c>
      <c r="AU1847" s="19" t="s">
        <v>93</v>
      </c>
    </row>
    <row r="1848" s="15" customFormat="1">
      <c r="A1848" s="15"/>
      <c r="B1848" s="272"/>
      <c r="C1848" s="273"/>
      <c r="D1848" s="251" t="s">
        <v>260</v>
      </c>
      <c r="E1848" s="274" t="s">
        <v>1</v>
      </c>
      <c r="F1848" s="275" t="s">
        <v>1919</v>
      </c>
      <c r="G1848" s="273"/>
      <c r="H1848" s="274" t="s">
        <v>1</v>
      </c>
      <c r="I1848" s="276"/>
      <c r="J1848" s="273"/>
      <c r="K1848" s="273"/>
      <c r="L1848" s="277"/>
      <c r="M1848" s="278"/>
      <c r="N1848" s="279"/>
      <c r="O1848" s="279"/>
      <c r="P1848" s="279"/>
      <c r="Q1848" s="279"/>
      <c r="R1848" s="279"/>
      <c r="S1848" s="279"/>
      <c r="T1848" s="280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1" t="s">
        <v>260</v>
      </c>
      <c r="AU1848" s="281" t="s">
        <v>93</v>
      </c>
      <c r="AV1848" s="15" t="s">
        <v>91</v>
      </c>
      <c r="AW1848" s="15" t="s">
        <v>40</v>
      </c>
      <c r="AX1848" s="15" t="s">
        <v>84</v>
      </c>
      <c r="AY1848" s="281" t="s">
        <v>251</v>
      </c>
    </row>
    <row r="1849" s="13" customFormat="1">
      <c r="A1849" s="13"/>
      <c r="B1849" s="249"/>
      <c r="C1849" s="250"/>
      <c r="D1849" s="251" t="s">
        <v>260</v>
      </c>
      <c r="E1849" s="252" t="s">
        <v>1</v>
      </c>
      <c r="F1849" s="253" t="s">
        <v>1920</v>
      </c>
      <c r="G1849" s="250"/>
      <c r="H1849" s="254">
        <v>164</v>
      </c>
      <c r="I1849" s="255"/>
      <c r="J1849" s="250"/>
      <c r="K1849" s="250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0" t="s">
        <v>260</v>
      </c>
      <c r="AU1849" s="260" t="s">
        <v>93</v>
      </c>
      <c r="AV1849" s="13" t="s">
        <v>93</v>
      </c>
      <c r="AW1849" s="13" t="s">
        <v>40</v>
      </c>
      <c r="AX1849" s="13" t="s">
        <v>91</v>
      </c>
      <c r="AY1849" s="260" t="s">
        <v>251</v>
      </c>
    </row>
    <row r="1850" s="2" customFormat="1" ht="55.5" customHeight="1">
      <c r="A1850" s="41"/>
      <c r="B1850" s="42"/>
      <c r="C1850" s="294" t="s">
        <v>1921</v>
      </c>
      <c r="D1850" s="294" t="s">
        <v>338</v>
      </c>
      <c r="E1850" s="295" t="s">
        <v>1922</v>
      </c>
      <c r="F1850" s="296" t="s">
        <v>1923</v>
      </c>
      <c r="G1850" s="297" t="s">
        <v>571</v>
      </c>
      <c r="H1850" s="298">
        <v>164</v>
      </c>
      <c r="I1850" s="299"/>
      <c r="J1850" s="300">
        <f>ROUND(I1850*H1850,2)</f>
        <v>0</v>
      </c>
      <c r="K1850" s="301"/>
      <c r="L1850" s="302"/>
      <c r="M1850" s="303" t="s">
        <v>1</v>
      </c>
      <c r="N1850" s="304" t="s">
        <v>49</v>
      </c>
      <c r="O1850" s="94"/>
      <c r="P1850" s="240">
        <f>O1850*H1850</f>
        <v>0</v>
      </c>
      <c r="Q1850" s="240">
        <v>0.01</v>
      </c>
      <c r="R1850" s="240">
        <f>Q1850*H1850</f>
        <v>1.6400000000000001</v>
      </c>
      <c r="S1850" s="240">
        <v>0</v>
      </c>
      <c r="T1850" s="241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42" t="s">
        <v>364</v>
      </c>
      <c r="AT1850" s="242" t="s">
        <v>338</v>
      </c>
      <c r="AU1850" s="242" t="s">
        <v>93</v>
      </c>
      <c r="AY1850" s="19" t="s">
        <v>251</v>
      </c>
      <c r="BE1850" s="243">
        <f>IF(N1850="základní",J1850,0)</f>
        <v>0</v>
      </c>
      <c r="BF1850" s="243">
        <f>IF(N1850="snížená",J1850,0)</f>
        <v>0</v>
      </c>
      <c r="BG1850" s="243">
        <f>IF(N1850="zákl. přenesená",J1850,0)</f>
        <v>0</v>
      </c>
      <c r="BH1850" s="243">
        <f>IF(N1850="sníž. přenesená",J1850,0)</f>
        <v>0</v>
      </c>
      <c r="BI1850" s="243">
        <f>IF(N1850="nulová",J1850,0)</f>
        <v>0</v>
      </c>
      <c r="BJ1850" s="19" t="s">
        <v>91</v>
      </c>
      <c r="BK1850" s="243">
        <f>ROUND(I1850*H1850,2)</f>
        <v>0</v>
      </c>
      <c r="BL1850" s="19" t="s">
        <v>304</v>
      </c>
      <c r="BM1850" s="242" t="s">
        <v>1924</v>
      </c>
    </row>
    <row r="1851" s="15" customFormat="1">
      <c r="A1851" s="15"/>
      <c r="B1851" s="272"/>
      <c r="C1851" s="273"/>
      <c r="D1851" s="251" t="s">
        <v>260</v>
      </c>
      <c r="E1851" s="274" t="s">
        <v>1</v>
      </c>
      <c r="F1851" s="275" t="s">
        <v>1919</v>
      </c>
      <c r="G1851" s="273"/>
      <c r="H1851" s="274" t="s">
        <v>1</v>
      </c>
      <c r="I1851" s="276"/>
      <c r="J1851" s="273"/>
      <c r="K1851" s="273"/>
      <c r="L1851" s="277"/>
      <c r="M1851" s="278"/>
      <c r="N1851" s="279"/>
      <c r="O1851" s="279"/>
      <c r="P1851" s="279"/>
      <c r="Q1851" s="279"/>
      <c r="R1851" s="279"/>
      <c r="S1851" s="279"/>
      <c r="T1851" s="280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1" t="s">
        <v>260</v>
      </c>
      <c r="AU1851" s="281" t="s">
        <v>93</v>
      </c>
      <c r="AV1851" s="15" t="s">
        <v>91</v>
      </c>
      <c r="AW1851" s="15" t="s">
        <v>40</v>
      </c>
      <c r="AX1851" s="15" t="s">
        <v>84</v>
      </c>
      <c r="AY1851" s="281" t="s">
        <v>251</v>
      </c>
    </row>
    <row r="1852" s="13" customFormat="1">
      <c r="A1852" s="13"/>
      <c r="B1852" s="249"/>
      <c r="C1852" s="250"/>
      <c r="D1852" s="251" t="s">
        <v>260</v>
      </c>
      <c r="E1852" s="252" t="s">
        <v>1</v>
      </c>
      <c r="F1852" s="253" t="s">
        <v>1925</v>
      </c>
      <c r="G1852" s="250"/>
      <c r="H1852" s="254">
        <v>164</v>
      </c>
      <c r="I1852" s="255"/>
      <c r="J1852" s="250"/>
      <c r="K1852" s="250"/>
      <c r="L1852" s="256"/>
      <c r="M1852" s="257"/>
      <c r="N1852" s="258"/>
      <c r="O1852" s="258"/>
      <c r="P1852" s="258"/>
      <c r="Q1852" s="258"/>
      <c r="R1852" s="258"/>
      <c r="S1852" s="258"/>
      <c r="T1852" s="25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0" t="s">
        <v>260</v>
      </c>
      <c r="AU1852" s="260" t="s">
        <v>93</v>
      </c>
      <c r="AV1852" s="13" t="s">
        <v>93</v>
      </c>
      <c r="AW1852" s="13" t="s">
        <v>40</v>
      </c>
      <c r="AX1852" s="13" t="s">
        <v>91</v>
      </c>
      <c r="AY1852" s="260" t="s">
        <v>251</v>
      </c>
    </row>
    <row r="1853" s="2" customFormat="1" ht="76.35" customHeight="1">
      <c r="A1853" s="41"/>
      <c r="B1853" s="42"/>
      <c r="C1853" s="230" t="s">
        <v>1286</v>
      </c>
      <c r="D1853" s="230" t="s">
        <v>253</v>
      </c>
      <c r="E1853" s="231" t="s">
        <v>1926</v>
      </c>
      <c r="F1853" s="232" t="s">
        <v>1927</v>
      </c>
      <c r="G1853" s="233" t="s">
        <v>1163</v>
      </c>
      <c r="H1853" s="234">
        <v>3</v>
      </c>
      <c r="I1853" s="235"/>
      <c r="J1853" s="236">
        <f>ROUND(I1853*H1853,2)</f>
        <v>0</v>
      </c>
      <c r="K1853" s="237"/>
      <c r="L1853" s="47"/>
      <c r="M1853" s="238" t="s">
        <v>1</v>
      </c>
      <c r="N1853" s="239" t="s">
        <v>49</v>
      </c>
      <c r="O1853" s="94"/>
      <c r="P1853" s="240">
        <f>O1853*H1853</f>
        <v>0</v>
      </c>
      <c r="Q1853" s="240">
        <v>0.0080000000000000002</v>
      </c>
      <c r="R1853" s="240">
        <f>Q1853*H1853</f>
        <v>0.024</v>
      </c>
      <c r="S1853" s="240">
        <v>0</v>
      </c>
      <c r="T1853" s="241">
        <f>S1853*H1853</f>
        <v>0</v>
      </c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R1853" s="242" t="s">
        <v>304</v>
      </c>
      <c r="AT1853" s="242" t="s">
        <v>253</v>
      </c>
      <c r="AU1853" s="242" t="s">
        <v>93</v>
      </c>
      <c r="AY1853" s="19" t="s">
        <v>251</v>
      </c>
      <c r="BE1853" s="243">
        <f>IF(N1853="základní",J1853,0)</f>
        <v>0</v>
      </c>
      <c r="BF1853" s="243">
        <f>IF(N1853="snížená",J1853,0)</f>
        <v>0</v>
      </c>
      <c r="BG1853" s="243">
        <f>IF(N1853="zákl. přenesená",J1853,0)</f>
        <v>0</v>
      </c>
      <c r="BH1853" s="243">
        <f>IF(N1853="sníž. přenesená",J1853,0)</f>
        <v>0</v>
      </c>
      <c r="BI1853" s="243">
        <f>IF(N1853="nulová",J1853,0)</f>
        <v>0</v>
      </c>
      <c r="BJ1853" s="19" t="s">
        <v>91</v>
      </c>
      <c r="BK1853" s="243">
        <f>ROUND(I1853*H1853,2)</f>
        <v>0</v>
      </c>
      <c r="BL1853" s="19" t="s">
        <v>304</v>
      </c>
      <c r="BM1853" s="242" t="s">
        <v>1928</v>
      </c>
    </row>
    <row r="1854" s="15" customFormat="1">
      <c r="A1854" s="15"/>
      <c r="B1854" s="272"/>
      <c r="C1854" s="273"/>
      <c r="D1854" s="251" t="s">
        <v>260</v>
      </c>
      <c r="E1854" s="274" t="s">
        <v>1</v>
      </c>
      <c r="F1854" s="275" t="s">
        <v>1760</v>
      </c>
      <c r="G1854" s="273"/>
      <c r="H1854" s="274" t="s">
        <v>1</v>
      </c>
      <c r="I1854" s="276"/>
      <c r="J1854" s="273"/>
      <c r="K1854" s="273"/>
      <c r="L1854" s="277"/>
      <c r="M1854" s="278"/>
      <c r="N1854" s="279"/>
      <c r="O1854" s="279"/>
      <c r="P1854" s="279"/>
      <c r="Q1854" s="279"/>
      <c r="R1854" s="279"/>
      <c r="S1854" s="279"/>
      <c r="T1854" s="280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81" t="s">
        <v>260</v>
      </c>
      <c r="AU1854" s="281" t="s">
        <v>93</v>
      </c>
      <c r="AV1854" s="15" t="s">
        <v>91</v>
      </c>
      <c r="AW1854" s="15" t="s">
        <v>40</v>
      </c>
      <c r="AX1854" s="15" t="s">
        <v>84</v>
      </c>
      <c r="AY1854" s="281" t="s">
        <v>251</v>
      </c>
    </row>
    <row r="1855" s="13" customFormat="1">
      <c r="A1855" s="13"/>
      <c r="B1855" s="249"/>
      <c r="C1855" s="250"/>
      <c r="D1855" s="251" t="s">
        <v>260</v>
      </c>
      <c r="E1855" s="252" t="s">
        <v>1</v>
      </c>
      <c r="F1855" s="253" t="s">
        <v>1029</v>
      </c>
      <c r="G1855" s="250"/>
      <c r="H1855" s="254">
        <v>3</v>
      </c>
      <c r="I1855" s="255"/>
      <c r="J1855" s="250"/>
      <c r="K1855" s="250"/>
      <c r="L1855" s="256"/>
      <c r="M1855" s="257"/>
      <c r="N1855" s="258"/>
      <c r="O1855" s="258"/>
      <c r="P1855" s="258"/>
      <c r="Q1855" s="258"/>
      <c r="R1855" s="258"/>
      <c r="S1855" s="258"/>
      <c r="T1855" s="25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0" t="s">
        <v>260</v>
      </c>
      <c r="AU1855" s="260" t="s">
        <v>93</v>
      </c>
      <c r="AV1855" s="13" t="s">
        <v>93</v>
      </c>
      <c r="AW1855" s="13" t="s">
        <v>40</v>
      </c>
      <c r="AX1855" s="13" t="s">
        <v>91</v>
      </c>
      <c r="AY1855" s="260" t="s">
        <v>251</v>
      </c>
    </row>
    <row r="1856" s="2" customFormat="1" ht="24.15" customHeight="1">
      <c r="A1856" s="41"/>
      <c r="B1856" s="42"/>
      <c r="C1856" s="230" t="s">
        <v>1929</v>
      </c>
      <c r="D1856" s="230" t="s">
        <v>253</v>
      </c>
      <c r="E1856" s="231" t="s">
        <v>1930</v>
      </c>
      <c r="F1856" s="232" t="s">
        <v>1931</v>
      </c>
      <c r="G1856" s="233" t="s">
        <v>1410</v>
      </c>
      <c r="H1856" s="305"/>
      <c r="I1856" s="235"/>
      <c r="J1856" s="236">
        <f>ROUND(I1856*H1856,2)</f>
        <v>0</v>
      </c>
      <c r="K1856" s="237"/>
      <c r="L1856" s="47"/>
      <c r="M1856" s="238" t="s">
        <v>1</v>
      </c>
      <c r="N1856" s="239" t="s">
        <v>49</v>
      </c>
      <c r="O1856" s="94"/>
      <c r="P1856" s="240">
        <f>O1856*H1856</f>
        <v>0</v>
      </c>
      <c r="Q1856" s="240">
        <v>0</v>
      </c>
      <c r="R1856" s="240">
        <f>Q1856*H1856</f>
        <v>0</v>
      </c>
      <c r="S1856" s="240">
        <v>0</v>
      </c>
      <c r="T1856" s="241">
        <f>S1856*H1856</f>
        <v>0</v>
      </c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R1856" s="242" t="s">
        <v>304</v>
      </c>
      <c r="AT1856" s="242" t="s">
        <v>253</v>
      </c>
      <c r="AU1856" s="242" t="s">
        <v>93</v>
      </c>
      <c r="AY1856" s="19" t="s">
        <v>251</v>
      </c>
      <c r="BE1856" s="243">
        <f>IF(N1856="základní",J1856,0)</f>
        <v>0</v>
      </c>
      <c r="BF1856" s="243">
        <f>IF(N1856="snížená",J1856,0)</f>
        <v>0</v>
      </c>
      <c r="BG1856" s="243">
        <f>IF(N1856="zákl. přenesená",J1856,0)</f>
        <v>0</v>
      </c>
      <c r="BH1856" s="243">
        <f>IF(N1856="sníž. přenesená",J1856,0)</f>
        <v>0</v>
      </c>
      <c r="BI1856" s="243">
        <f>IF(N1856="nulová",J1856,0)</f>
        <v>0</v>
      </c>
      <c r="BJ1856" s="19" t="s">
        <v>91</v>
      </c>
      <c r="BK1856" s="243">
        <f>ROUND(I1856*H1856,2)</f>
        <v>0</v>
      </c>
      <c r="BL1856" s="19" t="s">
        <v>304</v>
      </c>
      <c r="BM1856" s="242" t="s">
        <v>1932</v>
      </c>
    </row>
    <row r="1857" s="2" customFormat="1">
      <c r="A1857" s="41"/>
      <c r="B1857" s="42"/>
      <c r="C1857" s="43"/>
      <c r="D1857" s="244" t="s">
        <v>258</v>
      </c>
      <c r="E1857" s="43"/>
      <c r="F1857" s="245" t="s">
        <v>1933</v>
      </c>
      <c r="G1857" s="43"/>
      <c r="H1857" s="43"/>
      <c r="I1857" s="246"/>
      <c r="J1857" s="43"/>
      <c r="K1857" s="43"/>
      <c r="L1857" s="47"/>
      <c r="M1857" s="247"/>
      <c r="N1857" s="248"/>
      <c r="O1857" s="94"/>
      <c r="P1857" s="94"/>
      <c r="Q1857" s="94"/>
      <c r="R1857" s="94"/>
      <c r="S1857" s="94"/>
      <c r="T1857" s="95"/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T1857" s="19" t="s">
        <v>258</v>
      </c>
      <c r="AU1857" s="19" t="s">
        <v>93</v>
      </c>
    </row>
    <row r="1858" s="12" customFormat="1" ht="22.8" customHeight="1">
      <c r="A1858" s="12"/>
      <c r="B1858" s="214"/>
      <c r="C1858" s="215"/>
      <c r="D1858" s="216" t="s">
        <v>83</v>
      </c>
      <c r="E1858" s="228" t="s">
        <v>1934</v>
      </c>
      <c r="F1858" s="228" t="s">
        <v>1935</v>
      </c>
      <c r="G1858" s="215"/>
      <c r="H1858" s="215"/>
      <c r="I1858" s="218"/>
      <c r="J1858" s="229">
        <f>BK1858</f>
        <v>0</v>
      </c>
      <c r="K1858" s="215"/>
      <c r="L1858" s="220"/>
      <c r="M1858" s="221"/>
      <c r="N1858" s="222"/>
      <c r="O1858" s="222"/>
      <c r="P1858" s="223">
        <f>SUM(P1859:P1867)</f>
        <v>0</v>
      </c>
      <c r="Q1858" s="222"/>
      <c r="R1858" s="223">
        <f>SUM(R1859:R1867)</f>
        <v>0.019</v>
      </c>
      <c r="S1858" s="222"/>
      <c r="T1858" s="224">
        <f>SUM(T1859:T1867)</f>
        <v>0</v>
      </c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R1858" s="225" t="s">
        <v>93</v>
      </c>
      <c r="AT1858" s="226" t="s">
        <v>83</v>
      </c>
      <c r="AU1858" s="226" t="s">
        <v>91</v>
      </c>
      <c r="AY1858" s="225" t="s">
        <v>251</v>
      </c>
      <c r="BK1858" s="227">
        <f>SUM(BK1859:BK1867)</f>
        <v>0</v>
      </c>
    </row>
    <row r="1859" s="2" customFormat="1" ht="16.5" customHeight="1">
      <c r="A1859" s="41"/>
      <c r="B1859" s="42"/>
      <c r="C1859" s="230" t="s">
        <v>1294</v>
      </c>
      <c r="D1859" s="230" t="s">
        <v>253</v>
      </c>
      <c r="E1859" s="231" t="s">
        <v>1936</v>
      </c>
      <c r="F1859" s="232" t="s">
        <v>1937</v>
      </c>
      <c r="G1859" s="233" t="s">
        <v>571</v>
      </c>
      <c r="H1859" s="234">
        <v>1</v>
      </c>
      <c r="I1859" s="235"/>
      <c r="J1859" s="236">
        <f>ROUND(I1859*H1859,2)</f>
        <v>0</v>
      </c>
      <c r="K1859" s="237"/>
      <c r="L1859" s="47"/>
      <c r="M1859" s="238" t="s">
        <v>1</v>
      </c>
      <c r="N1859" s="239" t="s">
        <v>49</v>
      </c>
      <c r="O1859" s="94"/>
      <c r="P1859" s="240">
        <f>O1859*H1859</f>
        <v>0</v>
      </c>
      <c r="Q1859" s="240">
        <v>0</v>
      </c>
      <c r="R1859" s="240">
        <f>Q1859*H1859</f>
        <v>0</v>
      </c>
      <c r="S1859" s="240">
        <v>0</v>
      </c>
      <c r="T1859" s="241">
        <f>S1859*H1859</f>
        <v>0</v>
      </c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R1859" s="242" t="s">
        <v>304</v>
      </c>
      <c r="AT1859" s="242" t="s">
        <v>253</v>
      </c>
      <c r="AU1859" s="242" t="s">
        <v>93</v>
      </c>
      <c r="AY1859" s="19" t="s">
        <v>251</v>
      </c>
      <c r="BE1859" s="243">
        <f>IF(N1859="základní",J1859,0)</f>
        <v>0</v>
      </c>
      <c r="BF1859" s="243">
        <f>IF(N1859="snížená",J1859,0)</f>
        <v>0</v>
      </c>
      <c r="BG1859" s="243">
        <f>IF(N1859="zákl. přenesená",J1859,0)</f>
        <v>0</v>
      </c>
      <c r="BH1859" s="243">
        <f>IF(N1859="sníž. přenesená",J1859,0)</f>
        <v>0</v>
      </c>
      <c r="BI1859" s="243">
        <f>IF(N1859="nulová",J1859,0)</f>
        <v>0</v>
      </c>
      <c r="BJ1859" s="19" t="s">
        <v>91</v>
      </c>
      <c r="BK1859" s="243">
        <f>ROUND(I1859*H1859,2)</f>
        <v>0</v>
      </c>
      <c r="BL1859" s="19" t="s">
        <v>304</v>
      </c>
      <c r="BM1859" s="242" t="s">
        <v>1938</v>
      </c>
    </row>
    <row r="1860" s="2" customFormat="1">
      <c r="A1860" s="41"/>
      <c r="B1860" s="42"/>
      <c r="C1860" s="43"/>
      <c r="D1860" s="244" t="s">
        <v>258</v>
      </c>
      <c r="E1860" s="43"/>
      <c r="F1860" s="245" t="s">
        <v>1939</v>
      </c>
      <c r="G1860" s="43"/>
      <c r="H1860" s="43"/>
      <c r="I1860" s="246"/>
      <c r="J1860" s="43"/>
      <c r="K1860" s="43"/>
      <c r="L1860" s="47"/>
      <c r="M1860" s="247"/>
      <c r="N1860" s="248"/>
      <c r="O1860" s="94"/>
      <c r="P1860" s="94"/>
      <c r="Q1860" s="94"/>
      <c r="R1860" s="94"/>
      <c r="S1860" s="94"/>
      <c r="T1860" s="95"/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T1860" s="19" t="s">
        <v>258</v>
      </c>
      <c r="AU1860" s="19" t="s">
        <v>93</v>
      </c>
    </row>
    <row r="1861" s="15" customFormat="1">
      <c r="A1861" s="15"/>
      <c r="B1861" s="272"/>
      <c r="C1861" s="273"/>
      <c r="D1861" s="251" t="s">
        <v>260</v>
      </c>
      <c r="E1861" s="274" t="s">
        <v>1</v>
      </c>
      <c r="F1861" s="275" t="s">
        <v>1940</v>
      </c>
      <c r="G1861" s="273"/>
      <c r="H1861" s="274" t="s">
        <v>1</v>
      </c>
      <c r="I1861" s="276"/>
      <c r="J1861" s="273"/>
      <c r="K1861" s="273"/>
      <c r="L1861" s="277"/>
      <c r="M1861" s="278"/>
      <c r="N1861" s="279"/>
      <c r="O1861" s="279"/>
      <c r="P1861" s="279"/>
      <c r="Q1861" s="279"/>
      <c r="R1861" s="279"/>
      <c r="S1861" s="279"/>
      <c r="T1861" s="280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81" t="s">
        <v>260</v>
      </c>
      <c r="AU1861" s="281" t="s">
        <v>93</v>
      </c>
      <c r="AV1861" s="15" t="s">
        <v>91</v>
      </c>
      <c r="AW1861" s="15" t="s">
        <v>40</v>
      </c>
      <c r="AX1861" s="15" t="s">
        <v>84</v>
      </c>
      <c r="AY1861" s="281" t="s">
        <v>251</v>
      </c>
    </row>
    <row r="1862" s="13" customFormat="1">
      <c r="A1862" s="13"/>
      <c r="B1862" s="249"/>
      <c r="C1862" s="250"/>
      <c r="D1862" s="251" t="s">
        <v>260</v>
      </c>
      <c r="E1862" s="252" t="s">
        <v>1</v>
      </c>
      <c r="F1862" s="253" t="s">
        <v>1941</v>
      </c>
      <c r="G1862" s="250"/>
      <c r="H1862" s="254">
        <v>1</v>
      </c>
      <c r="I1862" s="255"/>
      <c r="J1862" s="250"/>
      <c r="K1862" s="250"/>
      <c r="L1862" s="256"/>
      <c r="M1862" s="257"/>
      <c r="N1862" s="258"/>
      <c r="O1862" s="258"/>
      <c r="P1862" s="258"/>
      <c r="Q1862" s="258"/>
      <c r="R1862" s="258"/>
      <c r="S1862" s="258"/>
      <c r="T1862" s="25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60" t="s">
        <v>260</v>
      </c>
      <c r="AU1862" s="260" t="s">
        <v>93</v>
      </c>
      <c r="AV1862" s="13" t="s">
        <v>93</v>
      </c>
      <c r="AW1862" s="13" t="s">
        <v>40</v>
      </c>
      <c r="AX1862" s="13" t="s">
        <v>91</v>
      </c>
      <c r="AY1862" s="260" t="s">
        <v>251</v>
      </c>
    </row>
    <row r="1863" s="2" customFormat="1" ht="24.15" customHeight="1">
      <c r="A1863" s="41"/>
      <c r="B1863" s="42"/>
      <c r="C1863" s="294" t="s">
        <v>1942</v>
      </c>
      <c r="D1863" s="294" t="s">
        <v>338</v>
      </c>
      <c r="E1863" s="295" t="s">
        <v>1943</v>
      </c>
      <c r="F1863" s="296" t="s">
        <v>1944</v>
      </c>
      <c r="G1863" s="297" t="s">
        <v>571</v>
      </c>
      <c r="H1863" s="298">
        <v>1</v>
      </c>
      <c r="I1863" s="299"/>
      <c r="J1863" s="300">
        <f>ROUND(I1863*H1863,2)</f>
        <v>0</v>
      </c>
      <c r="K1863" s="301"/>
      <c r="L1863" s="302"/>
      <c r="M1863" s="303" t="s">
        <v>1</v>
      </c>
      <c r="N1863" s="304" t="s">
        <v>49</v>
      </c>
      <c r="O1863" s="94"/>
      <c r="P1863" s="240">
        <f>O1863*H1863</f>
        <v>0</v>
      </c>
      <c r="Q1863" s="240">
        <v>0.019</v>
      </c>
      <c r="R1863" s="240">
        <f>Q1863*H1863</f>
        <v>0.019</v>
      </c>
      <c r="S1863" s="240">
        <v>0</v>
      </c>
      <c r="T1863" s="241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42" t="s">
        <v>364</v>
      </c>
      <c r="AT1863" s="242" t="s">
        <v>338</v>
      </c>
      <c r="AU1863" s="242" t="s">
        <v>93</v>
      </c>
      <c r="AY1863" s="19" t="s">
        <v>251</v>
      </c>
      <c r="BE1863" s="243">
        <f>IF(N1863="základní",J1863,0)</f>
        <v>0</v>
      </c>
      <c r="BF1863" s="243">
        <f>IF(N1863="snížená",J1863,0)</f>
        <v>0</v>
      </c>
      <c r="BG1863" s="243">
        <f>IF(N1863="zákl. přenesená",J1863,0)</f>
        <v>0</v>
      </c>
      <c r="BH1863" s="243">
        <f>IF(N1863="sníž. přenesená",J1863,0)</f>
        <v>0</v>
      </c>
      <c r="BI1863" s="243">
        <f>IF(N1863="nulová",J1863,0)</f>
        <v>0</v>
      </c>
      <c r="BJ1863" s="19" t="s">
        <v>91</v>
      </c>
      <c r="BK1863" s="243">
        <f>ROUND(I1863*H1863,2)</f>
        <v>0</v>
      </c>
      <c r="BL1863" s="19" t="s">
        <v>304</v>
      </c>
      <c r="BM1863" s="242" t="s">
        <v>1945</v>
      </c>
    </row>
    <row r="1864" s="15" customFormat="1">
      <c r="A1864" s="15"/>
      <c r="B1864" s="272"/>
      <c r="C1864" s="273"/>
      <c r="D1864" s="251" t="s">
        <v>260</v>
      </c>
      <c r="E1864" s="274" t="s">
        <v>1</v>
      </c>
      <c r="F1864" s="275" t="s">
        <v>1940</v>
      </c>
      <c r="G1864" s="273"/>
      <c r="H1864" s="274" t="s">
        <v>1</v>
      </c>
      <c r="I1864" s="276"/>
      <c r="J1864" s="273"/>
      <c r="K1864" s="273"/>
      <c r="L1864" s="277"/>
      <c r="M1864" s="278"/>
      <c r="N1864" s="279"/>
      <c r="O1864" s="279"/>
      <c r="P1864" s="279"/>
      <c r="Q1864" s="279"/>
      <c r="R1864" s="279"/>
      <c r="S1864" s="279"/>
      <c r="T1864" s="280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81" t="s">
        <v>260</v>
      </c>
      <c r="AU1864" s="281" t="s">
        <v>93</v>
      </c>
      <c r="AV1864" s="15" t="s">
        <v>91</v>
      </c>
      <c r="AW1864" s="15" t="s">
        <v>40</v>
      </c>
      <c r="AX1864" s="15" t="s">
        <v>84</v>
      </c>
      <c r="AY1864" s="281" t="s">
        <v>251</v>
      </c>
    </row>
    <row r="1865" s="13" customFormat="1">
      <c r="A1865" s="13"/>
      <c r="B1865" s="249"/>
      <c r="C1865" s="250"/>
      <c r="D1865" s="251" t="s">
        <v>260</v>
      </c>
      <c r="E1865" s="252" t="s">
        <v>1</v>
      </c>
      <c r="F1865" s="253" t="s">
        <v>1946</v>
      </c>
      <c r="G1865" s="250"/>
      <c r="H1865" s="254">
        <v>1</v>
      </c>
      <c r="I1865" s="255"/>
      <c r="J1865" s="250"/>
      <c r="K1865" s="250"/>
      <c r="L1865" s="256"/>
      <c r="M1865" s="257"/>
      <c r="N1865" s="258"/>
      <c r="O1865" s="258"/>
      <c r="P1865" s="258"/>
      <c r="Q1865" s="258"/>
      <c r="R1865" s="258"/>
      <c r="S1865" s="258"/>
      <c r="T1865" s="259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0" t="s">
        <v>260</v>
      </c>
      <c r="AU1865" s="260" t="s">
        <v>93</v>
      </c>
      <c r="AV1865" s="13" t="s">
        <v>93</v>
      </c>
      <c r="AW1865" s="13" t="s">
        <v>40</v>
      </c>
      <c r="AX1865" s="13" t="s">
        <v>91</v>
      </c>
      <c r="AY1865" s="260" t="s">
        <v>251</v>
      </c>
    </row>
    <row r="1866" s="2" customFormat="1" ht="24.15" customHeight="1">
      <c r="A1866" s="41"/>
      <c r="B1866" s="42"/>
      <c r="C1866" s="230" t="s">
        <v>1299</v>
      </c>
      <c r="D1866" s="230" t="s">
        <v>253</v>
      </c>
      <c r="E1866" s="231" t="s">
        <v>1947</v>
      </c>
      <c r="F1866" s="232" t="s">
        <v>1948</v>
      </c>
      <c r="G1866" s="233" t="s">
        <v>1410</v>
      </c>
      <c r="H1866" s="305"/>
      <c r="I1866" s="235"/>
      <c r="J1866" s="236">
        <f>ROUND(I1866*H1866,2)</f>
        <v>0</v>
      </c>
      <c r="K1866" s="237"/>
      <c r="L1866" s="47"/>
      <c r="M1866" s="238" t="s">
        <v>1</v>
      </c>
      <c r="N1866" s="239" t="s">
        <v>49</v>
      </c>
      <c r="O1866" s="94"/>
      <c r="P1866" s="240">
        <f>O1866*H1866</f>
        <v>0</v>
      </c>
      <c r="Q1866" s="240">
        <v>0</v>
      </c>
      <c r="R1866" s="240">
        <f>Q1866*H1866</f>
        <v>0</v>
      </c>
      <c r="S1866" s="240">
        <v>0</v>
      </c>
      <c r="T1866" s="241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42" t="s">
        <v>304</v>
      </c>
      <c r="AT1866" s="242" t="s">
        <v>253</v>
      </c>
      <c r="AU1866" s="242" t="s">
        <v>93</v>
      </c>
      <c r="AY1866" s="19" t="s">
        <v>251</v>
      </c>
      <c r="BE1866" s="243">
        <f>IF(N1866="základní",J1866,0)</f>
        <v>0</v>
      </c>
      <c r="BF1866" s="243">
        <f>IF(N1866="snížená",J1866,0)</f>
        <v>0</v>
      </c>
      <c r="BG1866" s="243">
        <f>IF(N1866="zákl. přenesená",J1866,0)</f>
        <v>0</v>
      </c>
      <c r="BH1866" s="243">
        <f>IF(N1866="sníž. přenesená",J1866,0)</f>
        <v>0</v>
      </c>
      <c r="BI1866" s="243">
        <f>IF(N1866="nulová",J1866,0)</f>
        <v>0</v>
      </c>
      <c r="BJ1866" s="19" t="s">
        <v>91</v>
      </c>
      <c r="BK1866" s="243">
        <f>ROUND(I1866*H1866,2)</f>
        <v>0</v>
      </c>
      <c r="BL1866" s="19" t="s">
        <v>304</v>
      </c>
      <c r="BM1866" s="242" t="s">
        <v>1949</v>
      </c>
    </row>
    <row r="1867" s="2" customFormat="1">
      <c r="A1867" s="41"/>
      <c r="B1867" s="42"/>
      <c r="C1867" s="43"/>
      <c r="D1867" s="244" t="s">
        <v>258</v>
      </c>
      <c r="E1867" s="43"/>
      <c r="F1867" s="245" t="s">
        <v>1950</v>
      </c>
      <c r="G1867" s="43"/>
      <c r="H1867" s="43"/>
      <c r="I1867" s="246"/>
      <c r="J1867" s="43"/>
      <c r="K1867" s="43"/>
      <c r="L1867" s="47"/>
      <c r="M1867" s="247"/>
      <c r="N1867" s="248"/>
      <c r="O1867" s="94"/>
      <c r="P1867" s="94"/>
      <c r="Q1867" s="94"/>
      <c r="R1867" s="94"/>
      <c r="S1867" s="94"/>
      <c r="T1867" s="95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19" t="s">
        <v>258</v>
      </c>
      <c r="AU1867" s="19" t="s">
        <v>93</v>
      </c>
    </row>
    <row r="1868" s="12" customFormat="1" ht="22.8" customHeight="1">
      <c r="A1868" s="12"/>
      <c r="B1868" s="214"/>
      <c r="C1868" s="215"/>
      <c r="D1868" s="216" t="s">
        <v>83</v>
      </c>
      <c r="E1868" s="228" t="s">
        <v>1951</v>
      </c>
      <c r="F1868" s="228" t="s">
        <v>1952</v>
      </c>
      <c r="G1868" s="215"/>
      <c r="H1868" s="215"/>
      <c r="I1868" s="218"/>
      <c r="J1868" s="229">
        <f>BK1868</f>
        <v>0</v>
      </c>
      <c r="K1868" s="215"/>
      <c r="L1868" s="220"/>
      <c r="M1868" s="221"/>
      <c r="N1868" s="222"/>
      <c r="O1868" s="222"/>
      <c r="P1868" s="223">
        <f>SUM(P1869:P1905)</f>
        <v>0</v>
      </c>
      <c r="Q1868" s="222"/>
      <c r="R1868" s="223">
        <f>SUM(R1869:R1905)</f>
        <v>4.0903460000000003</v>
      </c>
      <c r="S1868" s="222"/>
      <c r="T1868" s="224">
        <f>SUM(T1869:T1905)</f>
        <v>0</v>
      </c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R1868" s="225" t="s">
        <v>93</v>
      </c>
      <c r="AT1868" s="226" t="s">
        <v>83</v>
      </c>
      <c r="AU1868" s="226" t="s">
        <v>91</v>
      </c>
      <c r="AY1868" s="225" t="s">
        <v>251</v>
      </c>
      <c r="BK1868" s="227">
        <f>SUM(BK1869:BK1905)</f>
        <v>0</v>
      </c>
    </row>
    <row r="1869" s="2" customFormat="1" ht="76.35" customHeight="1">
      <c r="A1869" s="41"/>
      <c r="B1869" s="42"/>
      <c r="C1869" s="230" t="s">
        <v>1953</v>
      </c>
      <c r="D1869" s="230" t="s">
        <v>253</v>
      </c>
      <c r="E1869" s="231" t="s">
        <v>1954</v>
      </c>
      <c r="F1869" s="232" t="s">
        <v>1955</v>
      </c>
      <c r="G1869" s="233" t="s">
        <v>321</v>
      </c>
      <c r="H1869" s="234">
        <v>208</v>
      </c>
      <c r="I1869" s="235"/>
      <c r="J1869" s="236">
        <f>ROUND(I1869*H1869,2)</f>
        <v>0</v>
      </c>
      <c r="K1869" s="237"/>
      <c r="L1869" s="47"/>
      <c r="M1869" s="238" t="s">
        <v>1</v>
      </c>
      <c r="N1869" s="239" t="s">
        <v>49</v>
      </c>
      <c r="O1869" s="94"/>
      <c r="P1869" s="240">
        <f>O1869*H1869</f>
        <v>0</v>
      </c>
      <c r="Q1869" s="240">
        <v>0.012789999999999999</v>
      </c>
      <c r="R1869" s="240">
        <f>Q1869*H1869</f>
        <v>2.66032</v>
      </c>
      <c r="S1869" s="240">
        <v>0</v>
      </c>
      <c r="T1869" s="241">
        <f>S1869*H1869</f>
        <v>0</v>
      </c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R1869" s="242" t="s">
        <v>304</v>
      </c>
      <c r="AT1869" s="242" t="s">
        <v>253</v>
      </c>
      <c r="AU1869" s="242" t="s">
        <v>93</v>
      </c>
      <c r="AY1869" s="19" t="s">
        <v>251</v>
      </c>
      <c r="BE1869" s="243">
        <f>IF(N1869="základní",J1869,0)</f>
        <v>0</v>
      </c>
      <c r="BF1869" s="243">
        <f>IF(N1869="snížená",J1869,0)</f>
        <v>0</v>
      </c>
      <c r="BG1869" s="243">
        <f>IF(N1869="zákl. přenesená",J1869,0)</f>
        <v>0</v>
      </c>
      <c r="BH1869" s="243">
        <f>IF(N1869="sníž. přenesená",J1869,0)</f>
        <v>0</v>
      </c>
      <c r="BI1869" s="243">
        <f>IF(N1869="nulová",J1869,0)</f>
        <v>0</v>
      </c>
      <c r="BJ1869" s="19" t="s">
        <v>91</v>
      </c>
      <c r="BK1869" s="243">
        <f>ROUND(I1869*H1869,2)</f>
        <v>0</v>
      </c>
      <c r="BL1869" s="19" t="s">
        <v>304</v>
      </c>
      <c r="BM1869" s="242" t="s">
        <v>1956</v>
      </c>
    </row>
    <row r="1870" s="2" customFormat="1">
      <c r="A1870" s="41"/>
      <c r="B1870" s="42"/>
      <c r="C1870" s="43"/>
      <c r="D1870" s="251" t="s">
        <v>289</v>
      </c>
      <c r="E1870" s="43"/>
      <c r="F1870" s="282" t="s">
        <v>1957</v>
      </c>
      <c r="G1870" s="43"/>
      <c r="H1870" s="43"/>
      <c r="I1870" s="246"/>
      <c r="J1870" s="43"/>
      <c r="K1870" s="43"/>
      <c r="L1870" s="47"/>
      <c r="M1870" s="247"/>
      <c r="N1870" s="248"/>
      <c r="O1870" s="94"/>
      <c r="P1870" s="94"/>
      <c r="Q1870" s="94"/>
      <c r="R1870" s="94"/>
      <c r="S1870" s="94"/>
      <c r="T1870" s="95"/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T1870" s="19" t="s">
        <v>289</v>
      </c>
      <c r="AU1870" s="19" t="s">
        <v>93</v>
      </c>
    </row>
    <row r="1871" s="15" customFormat="1">
      <c r="A1871" s="15"/>
      <c r="B1871" s="272"/>
      <c r="C1871" s="273"/>
      <c r="D1871" s="251" t="s">
        <v>260</v>
      </c>
      <c r="E1871" s="274" t="s">
        <v>1</v>
      </c>
      <c r="F1871" s="275" t="s">
        <v>1958</v>
      </c>
      <c r="G1871" s="273"/>
      <c r="H1871" s="274" t="s">
        <v>1</v>
      </c>
      <c r="I1871" s="276"/>
      <c r="J1871" s="273"/>
      <c r="K1871" s="273"/>
      <c r="L1871" s="277"/>
      <c r="M1871" s="278"/>
      <c r="N1871" s="279"/>
      <c r="O1871" s="279"/>
      <c r="P1871" s="279"/>
      <c r="Q1871" s="279"/>
      <c r="R1871" s="279"/>
      <c r="S1871" s="279"/>
      <c r="T1871" s="280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81" t="s">
        <v>260</v>
      </c>
      <c r="AU1871" s="281" t="s">
        <v>93</v>
      </c>
      <c r="AV1871" s="15" t="s">
        <v>91</v>
      </c>
      <c r="AW1871" s="15" t="s">
        <v>40</v>
      </c>
      <c r="AX1871" s="15" t="s">
        <v>84</v>
      </c>
      <c r="AY1871" s="281" t="s">
        <v>251</v>
      </c>
    </row>
    <row r="1872" s="13" customFormat="1">
      <c r="A1872" s="13"/>
      <c r="B1872" s="249"/>
      <c r="C1872" s="250"/>
      <c r="D1872" s="251" t="s">
        <v>260</v>
      </c>
      <c r="E1872" s="252" t="s">
        <v>1</v>
      </c>
      <c r="F1872" s="253" t="s">
        <v>1959</v>
      </c>
      <c r="G1872" s="250"/>
      <c r="H1872" s="254">
        <v>208</v>
      </c>
      <c r="I1872" s="255"/>
      <c r="J1872" s="250"/>
      <c r="K1872" s="250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0" t="s">
        <v>260</v>
      </c>
      <c r="AU1872" s="260" t="s">
        <v>93</v>
      </c>
      <c r="AV1872" s="13" t="s">
        <v>93</v>
      </c>
      <c r="AW1872" s="13" t="s">
        <v>40</v>
      </c>
      <c r="AX1872" s="13" t="s">
        <v>91</v>
      </c>
      <c r="AY1872" s="260" t="s">
        <v>251</v>
      </c>
    </row>
    <row r="1873" s="2" customFormat="1" ht="66.75" customHeight="1">
      <c r="A1873" s="41"/>
      <c r="B1873" s="42"/>
      <c r="C1873" s="230" t="s">
        <v>1321</v>
      </c>
      <c r="D1873" s="230" t="s">
        <v>253</v>
      </c>
      <c r="E1873" s="231" t="s">
        <v>1960</v>
      </c>
      <c r="F1873" s="232" t="s">
        <v>1961</v>
      </c>
      <c r="G1873" s="233" t="s">
        <v>321</v>
      </c>
      <c r="H1873" s="234">
        <v>4</v>
      </c>
      <c r="I1873" s="235"/>
      <c r="J1873" s="236">
        <f>ROUND(I1873*H1873,2)</f>
        <v>0</v>
      </c>
      <c r="K1873" s="237"/>
      <c r="L1873" s="47"/>
      <c r="M1873" s="238" t="s">
        <v>1</v>
      </c>
      <c r="N1873" s="239" t="s">
        <v>49</v>
      </c>
      <c r="O1873" s="94"/>
      <c r="P1873" s="240">
        <f>O1873*H1873</f>
        <v>0</v>
      </c>
      <c r="Q1873" s="240">
        <v>0.00779</v>
      </c>
      <c r="R1873" s="240">
        <f>Q1873*H1873</f>
        <v>0.03116</v>
      </c>
      <c r="S1873" s="240">
        <v>0</v>
      </c>
      <c r="T1873" s="241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42" t="s">
        <v>304</v>
      </c>
      <c r="AT1873" s="242" t="s">
        <v>253</v>
      </c>
      <c r="AU1873" s="242" t="s">
        <v>93</v>
      </c>
      <c r="AY1873" s="19" t="s">
        <v>251</v>
      </c>
      <c r="BE1873" s="243">
        <f>IF(N1873="základní",J1873,0)</f>
        <v>0</v>
      </c>
      <c r="BF1873" s="243">
        <f>IF(N1873="snížená",J1873,0)</f>
        <v>0</v>
      </c>
      <c r="BG1873" s="243">
        <f>IF(N1873="zákl. přenesená",J1873,0)</f>
        <v>0</v>
      </c>
      <c r="BH1873" s="243">
        <f>IF(N1873="sníž. přenesená",J1873,0)</f>
        <v>0</v>
      </c>
      <c r="BI1873" s="243">
        <f>IF(N1873="nulová",J1873,0)</f>
        <v>0</v>
      </c>
      <c r="BJ1873" s="19" t="s">
        <v>91</v>
      </c>
      <c r="BK1873" s="243">
        <f>ROUND(I1873*H1873,2)</f>
        <v>0</v>
      </c>
      <c r="BL1873" s="19" t="s">
        <v>304</v>
      </c>
      <c r="BM1873" s="242" t="s">
        <v>1962</v>
      </c>
    </row>
    <row r="1874" s="2" customFormat="1">
      <c r="A1874" s="41"/>
      <c r="B1874" s="42"/>
      <c r="C1874" s="43"/>
      <c r="D1874" s="251" t="s">
        <v>289</v>
      </c>
      <c r="E1874" s="43"/>
      <c r="F1874" s="282" t="s">
        <v>1963</v>
      </c>
      <c r="G1874" s="43"/>
      <c r="H1874" s="43"/>
      <c r="I1874" s="246"/>
      <c r="J1874" s="43"/>
      <c r="K1874" s="43"/>
      <c r="L1874" s="47"/>
      <c r="M1874" s="247"/>
      <c r="N1874" s="248"/>
      <c r="O1874" s="94"/>
      <c r="P1874" s="94"/>
      <c r="Q1874" s="94"/>
      <c r="R1874" s="94"/>
      <c r="S1874" s="94"/>
      <c r="T1874" s="95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19" t="s">
        <v>289</v>
      </c>
      <c r="AU1874" s="19" t="s">
        <v>93</v>
      </c>
    </row>
    <row r="1875" s="15" customFormat="1">
      <c r="A1875" s="15"/>
      <c r="B1875" s="272"/>
      <c r="C1875" s="273"/>
      <c r="D1875" s="251" t="s">
        <v>260</v>
      </c>
      <c r="E1875" s="274" t="s">
        <v>1</v>
      </c>
      <c r="F1875" s="275" t="s">
        <v>1964</v>
      </c>
      <c r="G1875" s="273"/>
      <c r="H1875" s="274" t="s">
        <v>1</v>
      </c>
      <c r="I1875" s="276"/>
      <c r="J1875" s="273"/>
      <c r="K1875" s="273"/>
      <c r="L1875" s="277"/>
      <c r="M1875" s="278"/>
      <c r="N1875" s="279"/>
      <c r="O1875" s="279"/>
      <c r="P1875" s="279"/>
      <c r="Q1875" s="279"/>
      <c r="R1875" s="279"/>
      <c r="S1875" s="279"/>
      <c r="T1875" s="280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1" t="s">
        <v>260</v>
      </c>
      <c r="AU1875" s="281" t="s">
        <v>93</v>
      </c>
      <c r="AV1875" s="15" t="s">
        <v>91</v>
      </c>
      <c r="AW1875" s="15" t="s">
        <v>40</v>
      </c>
      <c r="AX1875" s="15" t="s">
        <v>84</v>
      </c>
      <c r="AY1875" s="281" t="s">
        <v>251</v>
      </c>
    </row>
    <row r="1876" s="13" customFormat="1">
      <c r="A1876" s="13"/>
      <c r="B1876" s="249"/>
      <c r="C1876" s="250"/>
      <c r="D1876" s="251" t="s">
        <v>260</v>
      </c>
      <c r="E1876" s="252" t="s">
        <v>1</v>
      </c>
      <c r="F1876" s="253" t="s">
        <v>1965</v>
      </c>
      <c r="G1876" s="250"/>
      <c r="H1876" s="254">
        <v>4</v>
      </c>
      <c r="I1876" s="255"/>
      <c r="J1876" s="250"/>
      <c r="K1876" s="250"/>
      <c r="L1876" s="256"/>
      <c r="M1876" s="257"/>
      <c r="N1876" s="258"/>
      <c r="O1876" s="258"/>
      <c r="P1876" s="258"/>
      <c r="Q1876" s="258"/>
      <c r="R1876" s="258"/>
      <c r="S1876" s="258"/>
      <c r="T1876" s="25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0" t="s">
        <v>260</v>
      </c>
      <c r="AU1876" s="260" t="s">
        <v>93</v>
      </c>
      <c r="AV1876" s="13" t="s">
        <v>93</v>
      </c>
      <c r="AW1876" s="13" t="s">
        <v>40</v>
      </c>
      <c r="AX1876" s="13" t="s">
        <v>91</v>
      </c>
      <c r="AY1876" s="260" t="s">
        <v>251</v>
      </c>
    </row>
    <row r="1877" s="2" customFormat="1" ht="66.75" customHeight="1">
      <c r="A1877" s="41"/>
      <c r="B1877" s="42"/>
      <c r="C1877" s="230" t="s">
        <v>1966</v>
      </c>
      <c r="D1877" s="230" t="s">
        <v>253</v>
      </c>
      <c r="E1877" s="231" t="s">
        <v>1967</v>
      </c>
      <c r="F1877" s="232" t="s">
        <v>1968</v>
      </c>
      <c r="G1877" s="233" t="s">
        <v>321</v>
      </c>
      <c r="H1877" s="234">
        <v>10.050000000000001</v>
      </c>
      <c r="I1877" s="235"/>
      <c r="J1877" s="236">
        <f>ROUND(I1877*H1877,2)</f>
        <v>0</v>
      </c>
      <c r="K1877" s="237"/>
      <c r="L1877" s="47"/>
      <c r="M1877" s="238" t="s">
        <v>1</v>
      </c>
      <c r="N1877" s="239" t="s">
        <v>49</v>
      </c>
      <c r="O1877" s="94"/>
      <c r="P1877" s="240">
        <f>O1877*H1877</f>
        <v>0</v>
      </c>
      <c r="Q1877" s="240">
        <v>0.0061000000000000004</v>
      </c>
      <c r="R1877" s="240">
        <f>Q1877*H1877</f>
        <v>0.061305000000000005</v>
      </c>
      <c r="S1877" s="240">
        <v>0</v>
      </c>
      <c r="T1877" s="241">
        <f>S1877*H1877</f>
        <v>0</v>
      </c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R1877" s="242" t="s">
        <v>304</v>
      </c>
      <c r="AT1877" s="242" t="s">
        <v>253</v>
      </c>
      <c r="AU1877" s="242" t="s">
        <v>93</v>
      </c>
      <c r="AY1877" s="19" t="s">
        <v>251</v>
      </c>
      <c r="BE1877" s="243">
        <f>IF(N1877="základní",J1877,0)</f>
        <v>0</v>
      </c>
      <c r="BF1877" s="243">
        <f>IF(N1877="snížená",J1877,0)</f>
        <v>0</v>
      </c>
      <c r="BG1877" s="243">
        <f>IF(N1877="zákl. přenesená",J1877,0)</f>
        <v>0</v>
      </c>
      <c r="BH1877" s="243">
        <f>IF(N1877="sníž. přenesená",J1877,0)</f>
        <v>0</v>
      </c>
      <c r="BI1877" s="243">
        <f>IF(N1877="nulová",J1877,0)</f>
        <v>0</v>
      </c>
      <c r="BJ1877" s="19" t="s">
        <v>91</v>
      </c>
      <c r="BK1877" s="243">
        <f>ROUND(I1877*H1877,2)</f>
        <v>0</v>
      </c>
      <c r="BL1877" s="19" t="s">
        <v>304</v>
      </c>
      <c r="BM1877" s="242" t="s">
        <v>1969</v>
      </c>
    </row>
    <row r="1878" s="2" customFormat="1">
      <c r="A1878" s="41"/>
      <c r="B1878" s="42"/>
      <c r="C1878" s="43"/>
      <c r="D1878" s="251" t="s">
        <v>289</v>
      </c>
      <c r="E1878" s="43"/>
      <c r="F1878" s="282" t="s">
        <v>1970</v>
      </c>
      <c r="G1878" s="43"/>
      <c r="H1878" s="43"/>
      <c r="I1878" s="246"/>
      <c r="J1878" s="43"/>
      <c r="K1878" s="43"/>
      <c r="L1878" s="47"/>
      <c r="M1878" s="247"/>
      <c r="N1878" s="248"/>
      <c r="O1878" s="94"/>
      <c r="P1878" s="94"/>
      <c r="Q1878" s="94"/>
      <c r="R1878" s="94"/>
      <c r="S1878" s="94"/>
      <c r="T1878" s="95"/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T1878" s="19" t="s">
        <v>289</v>
      </c>
      <c r="AU1878" s="19" t="s">
        <v>93</v>
      </c>
    </row>
    <row r="1879" s="15" customFormat="1">
      <c r="A1879" s="15"/>
      <c r="B1879" s="272"/>
      <c r="C1879" s="273"/>
      <c r="D1879" s="251" t="s">
        <v>260</v>
      </c>
      <c r="E1879" s="274" t="s">
        <v>1</v>
      </c>
      <c r="F1879" s="275" t="s">
        <v>1964</v>
      </c>
      <c r="G1879" s="273"/>
      <c r="H1879" s="274" t="s">
        <v>1</v>
      </c>
      <c r="I1879" s="276"/>
      <c r="J1879" s="273"/>
      <c r="K1879" s="273"/>
      <c r="L1879" s="277"/>
      <c r="M1879" s="278"/>
      <c r="N1879" s="279"/>
      <c r="O1879" s="279"/>
      <c r="P1879" s="279"/>
      <c r="Q1879" s="279"/>
      <c r="R1879" s="279"/>
      <c r="S1879" s="279"/>
      <c r="T1879" s="280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81" t="s">
        <v>260</v>
      </c>
      <c r="AU1879" s="281" t="s">
        <v>93</v>
      </c>
      <c r="AV1879" s="15" t="s">
        <v>91</v>
      </c>
      <c r="AW1879" s="15" t="s">
        <v>40</v>
      </c>
      <c r="AX1879" s="15" t="s">
        <v>84</v>
      </c>
      <c r="AY1879" s="281" t="s">
        <v>251</v>
      </c>
    </row>
    <row r="1880" s="13" customFormat="1">
      <c r="A1880" s="13"/>
      <c r="B1880" s="249"/>
      <c r="C1880" s="250"/>
      <c r="D1880" s="251" t="s">
        <v>260</v>
      </c>
      <c r="E1880" s="252" t="s">
        <v>1</v>
      </c>
      <c r="F1880" s="253" t="s">
        <v>1971</v>
      </c>
      <c r="G1880" s="250"/>
      <c r="H1880" s="254">
        <v>10.050000000000001</v>
      </c>
      <c r="I1880" s="255"/>
      <c r="J1880" s="250"/>
      <c r="K1880" s="250"/>
      <c r="L1880" s="256"/>
      <c r="M1880" s="257"/>
      <c r="N1880" s="258"/>
      <c r="O1880" s="258"/>
      <c r="P1880" s="258"/>
      <c r="Q1880" s="258"/>
      <c r="R1880" s="258"/>
      <c r="S1880" s="258"/>
      <c r="T1880" s="259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60" t="s">
        <v>260</v>
      </c>
      <c r="AU1880" s="260" t="s">
        <v>93</v>
      </c>
      <c r="AV1880" s="13" t="s">
        <v>93</v>
      </c>
      <c r="AW1880" s="13" t="s">
        <v>40</v>
      </c>
      <c r="AX1880" s="13" t="s">
        <v>91</v>
      </c>
      <c r="AY1880" s="260" t="s">
        <v>251</v>
      </c>
    </row>
    <row r="1881" s="2" customFormat="1" ht="66.75" customHeight="1">
      <c r="A1881" s="41"/>
      <c r="B1881" s="42"/>
      <c r="C1881" s="230" t="s">
        <v>1324</v>
      </c>
      <c r="D1881" s="230" t="s">
        <v>253</v>
      </c>
      <c r="E1881" s="231" t="s">
        <v>1972</v>
      </c>
      <c r="F1881" s="232" t="s">
        <v>1973</v>
      </c>
      <c r="G1881" s="233" t="s">
        <v>321</v>
      </c>
      <c r="H1881" s="234">
        <v>6.0499999999999998</v>
      </c>
      <c r="I1881" s="235"/>
      <c r="J1881" s="236">
        <f>ROUND(I1881*H1881,2)</f>
        <v>0</v>
      </c>
      <c r="K1881" s="237"/>
      <c r="L1881" s="47"/>
      <c r="M1881" s="238" t="s">
        <v>1</v>
      </c>
      <c r="N1881" s="239" t="s">
        <v>49</v>
      </c>
      <c r="O1881" s="94"/>
      <c r="P1881" s="240">
        <f>O1881*H1881</f>
        <v>0</v>
      </c>
      <c r="Q1881" s="240">
        <v>0.0071000000000000004</v>
      </c>
      <c r="R1881" s="240">
        <f>Q1881*H1881</f>
        <v>0.042955</v>
      </c>
      <c r="S1881" s="240">
        <v>0</v>
      </c>
      <c r="T1881" s="241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42" t="s">
        <v>304</v>
      </c>
      <c r="AT1881" s="242" t="s">
        <v>253</v>
      </c>
      <c r="AU1881" s="242" t="s">
        <v>93</v>
      </c>
      <c r="AY1881" s="19" t="s">
        <v>251</v>
      </c>
      <c r="BE1881" s="243">
        <f>IF(N1881="základní",J1881,0)</f>
        <v>0</v>
      </c>
      <c r="BF1881" s="243">
        <f>IF(N1881="snížená",J1881,0)</f>
        <v>0</v>
      </c>
      <c r="BG1881" s="243">
        <f>IF(N1881="zákl. přenesená",J1881,0)</f>
        <v>0</v>
      </c>
      <c r="BH1881" s="243">
        <f>IF(N1881="sníž. přenesená",J1881,0)</f>
        <v>0</v>
      </c>
      <c r="BI1881" s="243">
        <f>IF(N1881="nulová",J1881,0)</f>
        <v>0</v>
      </c>
      <c r="BJ1881" s="19" t="s">
        <v>91</v>
      </c>
      <c r="BK1881" s="243">
        <f>ROUND(I1881*H1881,2)</f>
        <v>0</v>
      </c>
      <c r="BL1881" s="19" t="s">
        <v>304</v>
      </c>
      <c r="BM1881" s="242" t="s">
        <v>1974</v>
      </c>
    </row>
    <row r="1882" s="2" customFormat="1">
      <c r="A1882" s="41"/>
      <c r="B1882" s="42"/>
      <c r="C1882" s="43"/>
      <c r="D1882" s="251" t="s">
        <v>289</v>
      </c>
      <c r="E1882" s="43"/>
      <c r="F1882" s="282" t="s">
        <v>1970</v>
      </c>
      <c r="G1882" s="43"/>
      <c r="H1882" s="43"/>
      <c r="I1882" s="246"/>
      <c r="J1882" s="43"/>
      <c r="K1882" s="43"/>
      <c r="L1882" s="47"/>
      <c r="M1882" s="247"/>
      <c r="N1882" s="248"/>
      <c r="O1882" s="94"/>
      <c r="P1882" s="94"/>
      <c r="Q1882" s="94"/>
      <c r="R1882" s="94"/>
      <c r="S1882" s="94"/>
      <c r="T1882" s="95"/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T1882" s="19" t="s">
        <v>289</v>
      </c>
      <c r="AU1882" s="19" t="s">
        <v>93</v>
      </c>
    </row>
    <row r="1883" s="15" customFormat="1">
      <c r="A1883" s="15"/>
      <c r="B1883" s="272"/>
      <c r="C1883" s="273"/>
      <c r="D1883" s="251" t="s">
        <v>260</v>
      </c>
      <c r="E1883" s="274" t="s">
        <v>1</v>
      </c>
      <c r="F1883" s="275" t="s">
        <v>1964</v>
      </c>
      <c r="G1883" s="273"/>
      <c r="H1883" s="274" t="s">
        <v>1</v>
      </c>
      <c r="I1883" s="276"/>
      <c r="J1883" s="273"/>
      <c r="K1883" s="273"/>
      <c r="L1883" s="277"/>
      <c r="M1883" s="278"/>
      <c r="N1883" s="279"/>
      <c r="O1883" s="279"/>
      <c r="P1883" s="279"/>
      <c r="Q1883" s="279"/>
      <c r="R1883" s="279"/>
      <c r="S1883" s="279"/>
      <c r="T1883" s="280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81" t="s">
        <v>260</v>
      </c>
      <c r="AU1883" s="281" t="s">
        <v>93</v>
      </c>
      <c r="AV1883" s="15" t="s">
        <v>91</v>
      </c>
      <c r="AW1883" s="15" t="s">
        <v>40</v>
      </c>
      <c r="AX1883" s="15" t="s">
        <v>84</v>
      </c>
      <c r="AY1883" s="281" t="s">
        <v>251</v>
      </c>
    </row>
    <row r="1884" s="13" customFormat="1">
      <c r="A1884" s="13"/>
      <c r="B1884" s="249"/>
      <c r="C1884" s="250"/>
      <c r="D1884" s="251" t="s">
        <v>260</v>
      </c>
      <c r="E1884" s="252" t="s">
        <v>1</v>
      </c>
      <c r="F1884" s="253" t="s">
        <v>1975</v>
      </c>
      <c r="G1884" s="250"/>
      <c r="H1884" s="254">
        <v>6.0499999999999998</v>
      </c>
      <c r="I1884" s="255"/>
      <c r="J1884" s="250"/>
      <c r="K1884" s="250"/>
      <c r="L1884" s="256"/>
      <c r="M1884" s="257"/>
      <c r="N1884" s="258"/>
      <c r="O1884" s="258"/>
      <c r="P1884" s="258"/>
      <c r="Q1884" s="258"/>
      <c r="R1884" s="258"/>
      <c r="S1884" s="258"/>
      <c r="T1884" s="25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60" t="s">
        <v>260</v>
      </c>
      <c r="AU1884" s="260" t="s">
        <v>93</v>
      </c>
      <c r="AV1884" s="13" t="s">
        <v>93</v>
      </c>
      <c r="AW1884" s="13" t="s">
        <v>40</v>
      </c>
      <c r="AX1884" s="13" t="s">
        <v>91</v>
      </c>
      <c r="AY1884" s="260" t="s">
        <v>251</v>
      </c>
    </row>
    <row r="1885" s="2" customFormat="1" ht="66.75" customHeight="1">
      <c r="A1885" s="41"/>
      <c r="B1885" s="42"/>
      <c r="C1885" s="230" t="s">
        <v>1976</v>
      </c>
      <c r="D1885" s="230" t="s">
        <v>253</v>
      </c>
      <c r="E1885" s="231" t="s">
        <v>1977</v>
      </c>
      <c r="F1885" s="232" t="s">
        <v>1978</v>
      </c>
      <c r="G1885" s="233" t="s">
        <v>321</v>
      </c>
      <c r="H1885" s="234">
        <v>21.399999999999999</v>
      </c>
      <c r="I1885" s="235"/>
      <c r="J1885" s="236">
        <f>ROUND(I1885*H1885,2)</f>
        <v>0</v>
      </c>
      <c r="K1885" s="237"/>
      <c r="L1885" s="47"/>
      <c r="M1885" s="238" t="s">
        <v>1</v>
      </c>
      <c r="N1885" s="239" t="s">
        <v>49</v>
      </c>
      <c r="O1885" s="94"/>
      <c r="P1885" s="240">
        <f>O1885*H1885</f>
        <v>0</v>
      </c>
      <c r="Q1885" s="240">
        <v>0.0079600000000000001</v>
      </c>
      <c r="R1885" s="240">
        <f>Q1885*H1885</f>
        <v>0.170344</v>
      </c>
      <c r="S1885" s="240">
        <v>0</v>
      </c>
      <c r="T1885" s="241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42" t="s">
        <v>304</v>
      </c>
      <c r="AT1885" s="242" t="s">
        <v>253</v>
      </c>
      <c r="AU1885" s="242" t="s">
        <v>93</v>
      </c>
      <c r="AY1885" s="19" t="s">
        <v>251</v>
      </c>
      <c r="BE1885" s="243">
        <f>IF(N1885="základní",J1885,0)</f>
        <v>0</v>
      </c>
      <c r="BF1885" s="243">
        <f>IF(N1885="snížená",J1885,0)</f>
        <v>0</v>
      </c>
      <c r="BG1885" s="243">
        <f>IF(N1885="zákl. přenesená",J1885,0)</f>
        <v>0</v>
      </c>
      <c r="BH1885" s="243">
        <f>IF(N1885="sníž. přenesená",J1885,0)</f>
        <v>0</v>
      </c>
      <c r="BI1885" s="243">
        <f>IF(N1885="nulová",J1885,0)</f>
        <v>0</v>
      </c>
      <c r="BJ1885" s="19" t="s">
        <v>91</v>
      </c>
      <c r="BK1885" s="243">
        <f>ROUND(I1885*H1885,2)</f>
        <v>0</v>
      </c>
      <c r="BL1885" s="19" t="s">
        <v>304</v>
      </c>
      <c r="BM1885" s="242" t="s">
        <v>1979</v>
      </c>
    </row>
    <row r="1886" s="2" customFormat="1">
      <c r="A1886" s="41"/>
      <c r="B1886" s="42"/>
      <c r="C1886" s="43"/>
      <c r="D1886" s="251" t="s">
        <v>289</v>
      </c>
      <c r="E1886" s="43"/>
      <c r="F1886" s="282" t="s">
        <v>1980</v>
      </c>
      <c r="G1886" s="43"/>
      <c r="H1886" s="43"/>
      <c r="I1886" s="246"/>
      <c r="J1886" s="43"/>
      <c r="K1886" s="43"/>
      <c r="L1886" s="47"/>
      <c r="M1886" s="247"/>
      <c r="N1886" s="248"/>
      <c r="O1886" s="94"/>
      <c r="P1886" s="94"/>
      <c r="Q1886" s="94"/>
      <c r="R1886" s="94"/>
      <c r="S1886" s="94"/>
      <c r="T1886" s="95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19" t="s">
        <v>289</v>
      </c>
      <c r="AU1886" s="19" t="s">
        <v>93</v>
      </c>
    </row>
    <row r="1887" s="15" customFormat="1">
      <c r="A1887" s="15"/>
      <c r="B1887" s="272"/>
      <c r="C1887" s="273"/>
      <c r="D1887" s="251" t="s">
        <v>260</v>
      </c>
      <c r="E1887" s="274" t="s">
        <v>1</v>
      </c>
      <c r="F1887" s="275" t="s">
        <v>1981</v>
      </c>
      <c r="G1887" s="273"/>
      <c r="H1887" s="274" t="s">
        <v>1</v>
      </c>
      <c r="I1887" s="276"/>
      <c r="J1887" s="273"/>
      <c r="K1887" s="273"/>
      <c r="L1887" s="277"/>
      <c r="M1887" s="278"/>
      <c r="N1887" s="279"/>
      <c r="O1887" s="279"/>
      <c r="P1887" s="279"/>
      <c r="Q1887" s="279"/>
      <c r="R1887" s="279"/>
      <c r="S1887" s="279"/>
      <c r="T1887" s="280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81" t="s">
        <v>260</v>
      </c>
      <c r="AU1887" s="281" t="s">
        <v>93</v>
      </c>
      <c r="AV1887" s="15" t="s">
        <v>91</v>
      </c>
      <c r="AW1887" s="15" t="s">
        <v>40</v>
      </c>
      <c r="AX1887" s="15" t="s">
        <v>84</v>
      </c>
      <c r="AY1887" s="281" t="s">
        <v>251</v>
      </c>
    </row>
    <row r="1888" s="13" customFormat="1">
      <c r="A1888" s="13"/>
      <c r="B1888" s="249"/>
      <c r="C1888" s="250"/>
      <c r="D1888" s="251" t="s">
        <v>260</v>
      </c>
      <c r="E1888" s="252" t="s">
        <v>1</v>
      </c>
      <c r="F1888" s="253" t="s">
        <v>1982</v>
      </c>
      <c r="G1888" s="250"/>
      <c r="H1888" s="254">
        <v>21.399999999999999</v>
      </c>
      <c r="I1888" s="255"/>
      <c r="J1888" s="250"/>
      <c r="K1888" s="250"/>
      <c r="L1888" s="256"/>
      <c r="M1888" s="257"/>
      <c r="N1888" s="258"/>
      <c r="O1888" s="258"/>
      <c r="P1888" s="258"/>
      <c r="Q1888" s="258"/>
      <c r="R1888" s="258"/>
      <c r="S1888" s="258"/>
      <c r="T1888" s="25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0" t="s">
        <v>260</v>
      </c>
      <c r="AU1888" s="260" t="s">
        <v>93</v>
      </c>
      <c r="AV1888" s="13" t="s">
        <v>93</v>
      </c>
      <c r="AW1888" s="13" t="s">
        <v>40</v>
      </c>
      <c r="AX1888" s="13" t="s">
        <v>91</v>
      </c>
      <c r="AY1888" s="260" t="s">
        <v>251</v>
      </c>
    </row>
    <row r="1889" s="2" customFormat="1" ht="66.75" customHeight="1">
      <c r="A1889" s="41"/>
      <c r="B1889" s="42"/>
      <c r="C1889" s="230" t="s">
        <v>1328</v>
      </c>
      <c r="D1889" s="230" t="s">
        <v>253</v>
      </c>
      <c r="E1889" s="231" t="s">
        <v>1983</v>
      </c>
      <c r="F1889" s="232" t="s">
        <v>1984</v>
      </c>
      <c r="G1889" s="233" t="s">
        <v>389</v>
      </c>
      <c r="H1889" s="234">
        <v>16.199999999999999</v>
      </c>
      <c r="I1889" s="235"/>
      <c r="J1889" s="236">
        <f>ROUND(I1889*H1889,2)</f>
        <v>0</v>
      </c>
      <c r="K1889" s="237"/>
      <c r="L1889" s="47"/>
      <c r="M1889" s="238" t="s">
        <v>1</v>
      </c>
      <c r="N1889" s="239" t="s">
        <v>49</v>
      </c>
      <c r="O1889" s="94"/>
      <c r="P1889" s="240">
        <f>O1889*H1889</f>
        <v>0</v>
      </c>
      <c r="Q1889" s="240">
        <v>0.019959999999999999</v>
      </c>
      <c r="R1889" s="240">
        <f>Q1889*H1889</f>
        <v>0.32335199999999997</v>
      </c>
      <c r="S1889" s="240">
        <v>0</v>
      </c>
      <c r="T1889" s="241">
        <f>S1889*H1889</f>
        <v>0</v>
      </c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R1889" s="242" t="s">
        <v>304</v>
      </c>
      <c r="AT1889" s="242" t="s">
        <v>253</v>
      </c>
      <c r="AU1889" s="242" t="s">
        <v>93</v>
      </c>
      <c r="AY1889" s="19" t="s">
        <v>251</v>
      </c>
      <c r="BE1889" s="243">
        <f>IF(N1889="základní",J1889,0)</f>
        <v>0</v>
      </c>
      <c r="BF1889" s="243">
        <f>IF(N1889="snížená",J1889,0)</f>
        <v>0</v>
      </c>
      <c r="BG1889" s="243">
        <f>IF(N1889="zákl. přenesená",J1889,0)</f>
        <v>0</v>
      </c>
      <c r="BH1889" s="243">
        <f>IF(N1889="sníž. přenesená",J1889,0)</f>
        <v>0</v>
      </c>
      <c r="BI1889" s="243">
        <f>IF(N1889="nulová",J1889,0)</f>
        <v>0</v>
      </c>
      <c r="BJ1889" s="19" t="s">
        <v>91</v>
      </c>
      <c r="BK1889" s="243">
        <f>ROUND(I1889*H1889,2)</f>
        <v>0</v>
      </c>
      <c r="BL1889" s="19" t="s">
        <v>304</v>
      </c>
      <c r="BM1889" s="242" t="s">
        <v>1985</v>
      </c>
    </row>
    <row r="1890" s="2" customFormat="1">
      <c r="A1890" s="41"/>
      <c r="B1890" s="42"/>
      <c r="C1890" s="43"/>
      <c r="D1890" s="251" t="s">
        <v>289</v>
      </c>
      <c r="E1890" s="43"/>
      <c r="F1890" s="282" t="s">
        <v>1986</v>
      </c>
      <c r="G1890" s="43"/>
      <c r="H1890" s="43"/>
      <c r="I1890" s="246"/>
      <c r="J1890" s="43"/>
      <c r="K1890" s="43"/>
      <c r="L1890" s="47"/>
      <c r="M1890" s="247"/>
      <c r="N1890" s="248"/>
      <c r="O1890" s="94"/>
      <c r="P1890" s="94"/>
      <c r="Q1890" s="94"/>
      <c r="R1890" s="94"/>
      <c r="S1890" s="94"/>
      <c r="T1890" s="95"/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T1890" s="19" t="s">
        <v>289</v>
      </c>
      <c r="AU1890" s="19" t="s">
        <v>93</v>
      </c>
    </row>
    <row r="1891" s="15" customFormat="1">
      <c r="A1891" s="15"/>
      <c r="B1891" s="272"/>
      <c r="C1891" s="273"/>
      <c r="D1891" s="251" t="s">
        <v>260</v>
      </c>
      <c r="E1891" s="274" t="s">
        <v>1</v>
      </c>
      <c r="F1891" s="275" t="s">
        <v>1981</v>
      </c>
      <c r="G1891" s="273"/>
      <c r="H1891" s="274" t="s">
        <v>1</v>
      </c>
      <c r="I1891" s="276"/>
      <c r="J1891" s="273"/>
      <c r="K1891" s="273"/>
      <c r="L1891" s="277"/>
      <c r="M1891" s="278"/>
      <c r="N1891" s="279"/>
      <c r="O1891" s="279"/>
      <c r="P1891" s="279"/>
      <c r="Q1891" s="279"/>
      <c r="R1891" s="279"/>
      <c r="S1891" s="279"/>
      <c r="T1891" s="280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1" t="s">
        <v>260</v>
      </c>
      <c r="AU1891" s="281" t="s">
        <v>93</v>
      </c>
      <c r="AV1891" s="15" t="s">
        <v>91</v>
      </c>
      <c r="AW1891" s="15" t="s">
        <v>40</v>
      </c>
      <c r="AX1891" s="15" t="s">
        <v>84</v>
      </c>
      <c r="AY1891" s="281" t="s">
        <v>251</v>
      </c>
    </row>
    <row r="1892" s="13" customFormat="1">
      <c r="A1892" s="13"/>
      <c r="B1892" s="249"/>
      <c r="C1892" s="250"/>
      <c r="D1892" s="251" t="s">
        <v>260</v>
      </c>
      <c r="E1892" s="252" t="s">
        <v>1</v>
      </c>
      <c r="F1892" s="253" t="s">
        <v>1987</v>
      </c>
      <c r="G1892" s="250"/>
      <c r="H1892" s="254">
        <v>16.199999999999999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260</v>
      </c>
      <c r="AU1892" s="260" t="s">
        <v>93</v>
      </c>
      <c r="AV1892" s="13" t="s">
        <v>93</v>
      </c>
      <c r="AW1892" s="13" t="s">
        <v>40</v>
      </c>
      <c r="AX1892" s="13" t="s">
        <v>91</v>
      </c>
      <c r="AY1892" s="260" t="s">
        <v>251</v>
      </c>
    </row>
    <row r="1893" s="2" customFormat="1" ht="66.75" customHeight="1">
      <c r="A1893" s="41"/>
      <c r="B1893" s="42"/>
      <c r="C1893" s="230" t="s">
        <v>1988</v>
      </c>
      <c r="D1893" s="230" t="s">
        <v>253</v>
      </c>
      <c r="E1893" s="231" t="s">
        <v>1989</v>
      </c>
      <c r="F1893" s="232" t="s">
        <v>1990</v>
      </c>
      <c r="G1893" s="233" t="s">
        <v>389</v>
      </c>
      <c r="H1893" s="234">
        <v>18.5</v>
      </c>
      <c r="I1893" s="235"/>
      <c r="J1893" s="236">
        <f>ROUND(I1893*H1893,2)</f>
        <v>0</v>
      </c>
      <c r="K1893" s="237"/>
      <c r="L1893" s="47"/>
      <c r="M1893" s="238" t="s">
        <v>1</v>
      </c>
      <c r="N1893" s="239" t="s">
        <v>49</v>
      </c>
      <c r="O1893" s="94"/>
      <c r="P1893" s="240">
        <f>O1893*H1893</f>
        <v>0</v>
      </c>
      <c r="Q1893" s="240">
        <v>0.019259999999999999</v>
      </c>
      <c r="R1893" s="240">
        <f>Q1893*H1893</f>
        <v>0.35631000000000002</v>
      </c>
      <c r="S1893" s="240">
        <v>0</v>
      </c>
      <c r="T1893" s="241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42" t="s">
        <v>304</v>
      </c>
      <c r="AT1893" s="242" t="s">
        <v>253</v>
      </c>
      <c r="AU1893" s="242" t="s">
        <v>93</v>
      </c>
      <c r="AY1893" s="19" t="s">
        <v>251</v>
      </c>
      <c r="BE1893" s="243">
        <f>IF(N1893="základní",J1893,0)</f>
        <v>0</v>
      </c>
      <c r="BF1893" s="243">
        <f>IF(N1893="snížená",J1893,0)</f>
        <v>0</v>
      </c>
      <c r="BG1893" s="243">
        <f>IF(N1893="zákl. přenesená",J1893,0)</f>
        <v>0</v>
      </c>
      <c r="BH1893" s="243">
        <f>IF(N1893="sníž. přenesená",J1893,0)</f>
        <v>0</v>
      </c>
      <c r="BI1893" s="243">
        <f>IF(N1893="nulová",J1893,0)</f>
        <v>0</v>
      </c>
      <c r="BJ1893" s="19" t="s">
        <v>91</v>
      </c>
      <c r="BK1893" s="243">
        <f>ROUND(I1893*H1893,2)</f>
        <v>0</v>
      </c>
      <c r="BL1893" s="19" t="s">
        <v>304</v>
      </c>
      <c r="BM1893" s="242" t="s">
        <v>1991</v>
      </c>
    </row>
    <row r="1894" s="2" customFormat="1">
      <c r="A1894" s="41"/>
      <c r="B1894" s="42"/>
      <c r="C1894" s="43"/>
      <c r="D1894" s="251" t="s">
        <v>289</v>
      </c>
      <c r="E1894" s="43"/>
      <c r="F1894" s="282" t="s">
        <v>1992</v>
      </c>
      <c r="G1894" s="43"/>
      <c r="H1894" s="43"/>
      <c r="I1894" s="246"/>
      <c r="J1894" s="43"/>
      <c r="K1894" s="43"/>
      <c r="L1894" s="47"/>
      <c r="M1894" s="247"/>
      <c r="N1894" s="248"/>
      <c r="O1894" s="94"/>
      <c r="P1894" s="94"/>
      <c r="Q1894" s="94"/>
      <c r="R1894" s="94"/>
      <c r="S1894" s="94"/>
      <c r="T1894" s="95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19" t="s">
        <v>289</v>
      </c>
      <c r="AU1894" s="19" t="s">
        <v>93</v>
      </c>
    </row>
    <row r="1895" s="15" customFormat="1">
      <c r="A1895" s="15"/>
      <c r="B1895" s="272"/>
      <c r="C1895" s="273"/>
      <c r="D1895" s="251" t="s">
        <v>260</v>
      </c>
      <c r="E1895" s="274" t="s">
        <v>1</v>
      </c>
      <c r="F1895" s="275" t="s">
        <v>1981</v>
      </c>
      <c r="G1895" s="273"/>
      <c r="H1895" s="274" t="s">
        <v>1</v>
      </c>
      <c r="I1895" s="276"/>
      <c r="J1895" s="273"/>
      <c r="K1895" s="273"/>
      <c r="L1895" s="277"/>
      <c r="M1895" s="278"/>
      <c r="N1895" s="279"/>
      <c r="O1895" s="279"/>
      <c r="P1895" s="279"/>
      <c r="Q1895" s="279"/>
      <c r="R1895" s="279"/>
      <c r="S1895" s="279"/>
      <c r="T1895" s="280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1" t="s">
        <v>260</v>
      </c>
      <c r="AU1895" s="281" t="s">
        <v>93</v>
      </c>
      <c r="AV1895" s="15" t="s">
        <v>91</v>
      </c>
      <c r="AW1895" s="15" t="s">
        <v>40</v>
      </c>
      <c r="AX1895" s="15" t="s">
        <v>84</v>
      </c>
      <c r="AY1895" s="281" t="s">
        <v>251</v>
      </c>
    </row>
    <row r="1896" s="13" customFormat="1">
      <c r="A1896" s="13"/>
      <c r="B1896" s="249"/>
      <c r="C1896" s="250"/>
      <c r="D1896" s="251" t="s">
        <v>260</v>
      </c>
      <c r="E1896" s="252" t="s">
        <v>1</v>
      </c>
      <c r="F1896" s="253" t="s">
        <v>1993</v>
      </c>
      <c r="G1896" s="250"/>
      <c r="H1896" s="254">
        <v>18.5</v>
      </c>
      <c r="I1896" s="255"/>
      <c r="J1896" s="250"/>
      <c r="K1896" s="250"/>
      <c r="L1896" s="256"/>
      <c r="M1896" s="257"/>
      <c r="N1896" s="258"/>
      <c r="O1896" s="258"/>
      <c r="P1896" s="258"/>
      <c r="Q1896" s="258"/>
      <c r="R1896" s="258"/>
      <c r="S1896" s="258"/>
      <c r="T1896" s="25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0" t="s">
        <v>260</v>
      </c>
      <c r="AU1896" s="260" t="s">
        <v>93</v>
      </c>
      <c r="AV1896" s="13" t="s">
        <v>93</v>
      </c>
      <c r="AW1896" s="13" t="s">
        <v>40</v>
      </c>
      <c r="AX1896" s="13" t="s">
        <v>91</v>
      </c>
      <c r="AY1896" s="260" t="s">
        <v>251</v>
      </c>
    </row>
    <row r="1897" s="2" customFormat="1" ht="78" customHeight="1">
      <c r="A1897" s="41"/>
      <c r="B1897" s="42"/>
      <c r="C1897" s="230" t="s">
        <v>1333</v>
      </c>
      <c r="D1897" s="230" t="s">
        <v>253</v>
      </c>
      <c r="E1897" s="231" t="s">
        <v>1994</v>
      </c>
      <c r="F1897" s="232" t="s">
        <v>1995</v>
      </c>
      <c r="G1897" s="233" t="s">
        <v>321</v>
      </c>
      <c r="H1897" s="234">
        <v>28.5</v>
      </c>
      <c r="I1897" s="235"/>
      <c r="J1897" s="236">
        <f>ROUND(I1897*H1897,2)</f>
        <v>0</v>
      </c>
      <c r="K1897" s="237"/>
      <c r="L1897" s="47"/>
      <c r="M1897" s="238" t="s">
        <v>1</v>
      </c>
      <c r="N1897" s="239" t="s">
        <v>49</v>
      </c>
      <c r="O1897" s="94"/>
      <c r="P1897" s="240">
        <f>O1897*H1897</f>
        <v>0</v>
      </c>
      <c r="Q1897" s="240">
        <v>0.014</v>
      </c>
      <c r="R1897" s="240">
        <f>Q1897*H1897</f>
        <v>0.39900000000000002</v>
      </c>
      <c r="S1897" s="240">
        <v>0</v>
      </c>
      <c r="T1897" s="241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42" t="s">
        <v>304</v>
      </c>
      <c r="AT1897" s="242" t="s">
        <v>253</v>
      </c>
      <c r="AU1897" s="242" t="s">
        <v>93</v>
      </c>
      <c r="AY1897" s="19" t="s">
        <v>251</v>
      </c>
      <c r="BE1897" s="243">
        <f>IF(N1897="základní",J1897,0)</f>
        <v>0</v>
      </c>
      <c r="BF1897" s="243">
        <f>IF(N1897="snížená",J1897,0)</f>
        <v>0</v>
      </c>
      <c r="BG1897" s="243">
        <f>IF(N1897="zákl. přenesená",J1897,0)</f>
        <v>0</v>
      </c>
      <c r="BH1897" s="243">
        <f>IF(N1897="sníž. přenesená",J1897,0)</f>
        <v>0</v>
      </c>
      <c r="BI1897" s="243">
        <f>IF(N1897="nulová",J1897,0)</f>
        <v>0</v>
      </c>
      <c r="BJ1897" s="19" t="s">
        <v>91</v>
      </c>
      <c r="BK1897" s="243">
        <f>ROUND(I1897*H1897,2)</f>
        <v>0</v>
      </c>
      <c r="BL1897" s="19" t="s">
        <v>304</v>
      </c>
      <c r="BM1897" s="242" t="s">
        <v>1996</v>
      </c>
    </row>
    <row r="1898" s="2" customFormat="1">
      <c r="A1898" s="41"/>
      <c r="B1898" s="42"/>
      <c r="C1898" s="43"/>
      <c r="D1898" s="251" t="s">
        <v>289</v>
      </c>
      <c r="E1898" s="43"/>
      <c r="F1898" s="282" t="s">
        <v>1997</v>
      </c>
      <c r="G1898" s="43"/>
      <c r="H1898" s="43"/>
      <c r="I1898" s="246"/>
      <c r="J1898" s="43"/>
      <c r="K1898" s="43"/>
      <c r="L1898" s="47"/>
      <c r="M1898" s="247"/>
      <c r="N1898" s="248"/>
      <c r="O1898" s="94"/>
      <c r="P1898" s="94"/>
      <c r="Q1898" s="94"/>
      <c r="R1898" s="94"/>
      <c r="S1898" s="94"/>
      <c r="T1898" s="95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19" t="s">
        <v>289</v>
      </c>
      <c r="AU1898" s="19" t="s">
        <v>93</v>
      </c>
    </row>
    <row r="1899" s="15" customFormat="1">
      <c r="A1899" s="15"/>
      <c r="B1899" s="272"/>
      <c r="C1899" s="273"/>
      <c r="D1899" s="251" t="s">
        <v>260</v>
      </c>
      <c r="E1899" s="274" t="s">
        <v>1</v>
      </c>
      <c r="F1899" s="275" t="s">
        <v>1998</v>
      </c>
      <c r="G1899" s="273"/>
      <c r="H1899" s="274" t="s">
        <v>1</v>
      </c>
      <c r="I1899" s="276"/>
      <c r="J1899" s="273"/>
      <c r="K1899" s="273"/>
      <c r="L1899" s="277"/>
      <c r="M1899" s="278"/>
      <c r="N1899" s="279"/>
      <c r="O1899" s="279"/>
      <c r="P1899" s="279"/>
      <c r="Q1899" s="279"/>
      <c r="R1899" s="279"/>
      <c r="S1899" s="279"/>
      <c r="T1899" s="280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1" t="s">
        <v>260</v>
      </c>
      <c r="AU1899" s="281" t="s">
        <v>93</v>
      </c>
      <c r="AV1899" s="15" t="s">
        <v>91</v>
      </c>
      <c r="AW1899" s="15" t="s">
        <v>40</v>
      </c>
      <c r="AX1899" s="15" t="s">
        <v>84</v>
      </c>
      <c r="AY1899" s="281" t="s">
        <v>251</v>
      </c>
    </row>
    <row r="1900" s="13" customFormat="1">
      <c r="A1900" s="13"/>
      <c r="B1900" s="249"/>
      <c r="C1900" s="250"/>
      <c r="D1900" s="251" t="s">
        <v>260</v>
      </c>
      <c r="E1900" s="252" t="s">
        <v>1</v>
      </c>
      <c r="F1900" s="253" t="s">
        <v>1999</v>
      </c>
      <c r="G1900" s="250"/>
      <c r="H1900" s="254">
        <v>28.5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260</v>
      </c>
      <c r="AU1900" s="260" t="s">
        <v>93</v>
      </c>
      <c r="AV1900" s="13" t="s">
        <v>93</v>
      </c>
      <c r="AW1900" s="13" t="s">
        <v>40</v>
      </c>
      <c r="AX1900" s="13" t="s">
        <v>91</v>
      </c>
      <c r="AY1900" s="260" t="s">
        <v>251</v>
      </c>
    </row>
    <row r="1901" s="2" customFormat="1" ht="55.5" customHeight="1">
      <c r="A1901" s="41"/>
      <c r="B1901" s="42"/>
      <c r="C1901" s="230" t="s">
        <v>2000</v>
      </c>
      <c r="D1901" s="230" t="s">
        <v>253</v>
      </c>
      <c r="E1901" s="231" t="s">
        <v>2001</v>
      </c>
      <c r="F1901" s="232" t="s">
        <v>2002</v>
      </c>
      <c r="G1901" s="233" t="s">
        <v>321</v>
      </c>
      <c r="H1901" s="234">
        <v>3.7999999999999998</v>
      </c>
      <c r="I1901" s="235"/>
      <c r="J1901" s="236">
        <f>ROUND(I1901*H1901,2)</f>
        <v>0</v>
      </c>
      <c r="K1901" s="237"/>
      <c r="L1901" s="47"/>
      <c r="M1901" s="238" t="s">
        <v>1</v>
      </c>
      <c r="N1901" s="239" t="s">
        <v>49</v>
      </c>
      <c r="O1901" s="94"/>
      <c r="P1901" s="240">
        <f>O1901*H1901</f>
        <v>0</v>
      </c>
      <c r="Q1901" s="240">
        <v>0.012</v>
      </c>
      <c r="R1901" s="240">
        <f>Q1901*H1901</f>
        <v>0.045600000000000002</v>
      </c>
      <c r="S1901" s="240">
        <v>0</v>
      </c>
      <c r="T1901" s="241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42" t="s">
        <v>304</v>
      </c>
      <c r="AT1901" s="242" t="s">
        <v>253</v>
      </c>
      <c r="AU1901" s="242" t="s">
        <v>93</v>
      </c>
      <c r="AY1901" s="19" t="s">
        <v>251</v>
      </c>
      <c r="BE1901" s="243">
        <f>IF(N1901="základní",J1901,0)</f>
        <v>0</v>
      </c>
      <c r="BF1901" s="243">
        <f>IF(N1901="snížená",J1901,0)</f>
        <v>0</v>
      </c>
      <c r="BG1901" s="243">
        <f>IF(N1901="zákl. přenesená",J1901,0)</f>
        <v>0</v>
      </c>
      <c r="BH1901" s="243">
        <f>IF(N1901="sníž. přenesená",J1901,0)</f>
        <v>0</v>
      </c>
      <c r="BI1901" s="243">
        <f>IF(N1901="nulová",J1901,0)</f>
        <v>0</v>
      </c>
      <c r="BJ1901" s="19" t="s">
        <v>91</v>
      </c>
      <c r="BK1901" s="243">
        <f>ROUND(I1901*H1901,2)</f>
        <v>0</v>
      </c>
      <c r="BL1901" s="19" t="s">
        <v>304</v>
      </c>
      <c r="BM1901" s="242" t="s">
        <v>2003</v>
      </c>
    </row>
    <row r="1902" s="15" customFormat="1">
      <c r="A1902" s="15"/>
      <c r="B1902" s="272"/>
      <c r="C1902" s="273"/>
      <c r="D1902" s="251" t="s">
        <v>260</v>
      </c>
      <c r="E1902" s="274" t="s">
        <v>1</v>
      </c>
      <c r="F1902" s="275" t="s">
        <v>2004</v>
      </c>
      <c r="G1902" s="273"/>
      <c r="H1902" s="274" t="s">
        <v>1</v>
      </c>
      <c r="I1902" s="276"/>
      <c r="J1902" s="273"/>
      <c r="K1902" s="273"/>
      <c r="L1902" s="277"/>
      <c r="M1902" s="278"/>
      <c r="N1902" s="279"/>
      <c r="O1902" s="279"/>
      <c r="P1902" s="279"/>
      <c r="Q1902" s="279"/>
      <c r="R1902" s="279"/>
      <c r="S1902" s="279"/>
      <c r="T1902" s="280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81" t="s">
        <v>260</v>
      </c>
      <c r="AU1902" s="281" t="s">
        <v>93</v>
      </c>
      <c r="AV1902" s="15" t="s">
        <v>91</v>
      </c>
      <c r="AW1902" s="15" t="s">
        <v>40</v>
      </c>
      <c r="AX1902" s="15" t="s">
        <v>84</v>
      </c>
      <c r="AY1902" s="281" t="s">
        <v>251</v>
      </c>
    </row>
    <row r="1903" s="13" customFormat="1">
      <c r="A1903" s="13"/>
      <c r="B1903" s="249"/>
      <c r="C1903" s="250"/>
      <c r="D1903" s="251" t="s">
        <v>260</v>
      </c>
      <c r="E1903" s="252" t="s">
        <v>1</v>
      </c>
      <c r="F1903" s="253" t="s">
        <v>2005</v>
      </c>
      <c r="G1903" s="250"/>
      <c r="H1903" s="254">
        <v>3.7999999999999998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260</v>
      </c>
      <c r="AU1903" s="260" t="s">
        <v>93</v>
      </c>
      <c r="AV1903" s="13" t="s">
        <v>93</v>
      </c>
      <c r="AW1903" s="13" t="s">
        <v>40</v>
      </c>
      <c r="AX1903" s="13" t="s">
        <v>91</v>
      </c>
      <c r="AY1903" s="260" t="s">
        <v>251</v>
      </c>
    </row>
    <row r="1904" s="2" customFormat="1" ht="24.15" customHeight="1">
      <c r="A1904" s="41"/>
      <c r="B1904" s="42"/>
      <c r="C1904" s="230" t="s">
        <v>1344</v>
      </c>
      <c r="D1904" s="230" t="s">
        <v>253</v>
      </c>
      <c r="E1904" s="231" t="s">
        <v>2006</v>
      </c>
      <c r="F1904" s="232" t="s">
        <v>2007</v>
      </c>
      <c r="G1904" s="233" t="s">
        <v>1410</v>
      </c>
      <c r="H1904" s="305"/>
      <c r="I1904" s="235"/>
      <c r="J1904" s="236">
        <f>ROUND(I1904*H1904,2)</f>
        <v>0</v>
      </c>
      <c r="K1904" s="237"/>
      <c r="L1904" s="47"/>
      <c r="M1904" s="238" t="s">
        <v>1</v>
      </c>
      <c r="N1904" s="239" t="s">
        <v>49</v>
      </c>
      <c r="O1904" s="94"/>
      <c r="P1904" s="240">
        <f>O1904*H1904</f>
        <v>0</v>
      </c>
      <c r="Q1904" s="240">
        <v>0</v>
      </c>
      <c r="R1904" s="240">
        <f>Q1904*H1904</f>
        <v>0</v>
      </c>
      <c r="S1904" s="240">
        <v>0</v>
      </c>
      <c r="T1904" s="241">
        <f>S1904*H1904</f>
        <v>0</v>
      </c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R1904" s="242" t="s">
        <v>304</v>
      </c>
      <c r="AT1904" s="242" t="s">
        <v>253</v>
      </c>
      <c r="AU1904" s="242" t="s">
        <v>93</v>
      </c>
      <c r="AY1904" s="19" t="s">
        <v>251</v>
      </c>
      <c r="BE1904" s="243">
        <f>IF(N1904="základní",J1904,0)</f>
        <v>0</v>
      </c>
      <c r="BF1904" s="243">
        <f>IF(N1904="snížená",J1904,0)</f>
        <v>0</v>
      </c>
      <c r="BG1904" s="243">
        <f>IF(N1904="zákl. přenesená",J1904,0)</f>
        <v>0</v>
      </c>
      <c r="BH1904" s="243">
        <f>IF(N1904="sníž. přenesená",J1904,0)</f>
        <v>0</v>
      </c>
      <c r="BI1904" s="243">
        <f>IF(N1904="nulová",J1904,0)</f>
        <v>0</v>
      </c>
      <c r="BJ1904" s="19" t="s">
        <v>91</v>
      </c>
      <c r="BK1904" s="243">
        <f>ROUND(I1904*H1904,2)</f>
        <v>0</v>
      </c>
      <c r="BL1904" s="19" t="s">
        <v>304</v>
      </c>
      <c r="BM1904" s="242" t="s">
        <v>2008</v>
      </c>
    </row>
    <row r="1905" s="2" customFormat="1">
      <c r="A1905" s="41"/>
      <c r="B1905" s="42"/>
      <c r="C1905" s="43"/>
      <c r="D1905" s="244" t="s">
        <v>258</v>
      </c>
      <c r="E1905" s="43"/>
      <c r="F1905" s="245" t="s">
        <v>2009</v>
      </c>
      <c r="G1905" s="43"/>
      <c r="H1905" s="43"/>
      <c r="I1905" s="246"/>
      <c r="J1905" s="43"/>
      <c r="K1905" s="43"/>
      <c r="L1905" s="47"/>
      <c r="M1905" s="247"/>
      <c r="N1905" s="248"/>
      <c r="O1905" s="94"/>
      <c r="P1905" s="94"/>
      <c r="Q1905" s="94"/>
      <c r="R1905" s="94"/>
      <c r="S1905" s="94"/>
      <c r="T1905" s="95"/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T1905" s="19" t="s">
        <v>258</v>
      </c>
      <c r="AU1905" s="19" t="s">
        <v>93</v>
      </c>
    </row>
    <row r="1906" s="12" customFormat="1" ht="22.8" customHeight="1">
      <c r="A1906" s="12"/>
      <c r="B1906" s="214"/>
      <c r="C1906" s="215"/>
      <c r="D1906" s="216" t="s">
        <v>83</v>
      </c>
      <c r="E1906" s="228" t="s">
        <v>2010</v>
      </c>
      <c r="F1906" s="228" t="s">
        <v>2011</v>
      </c>
      <c r="G1906" s="215"/>
      <c r="H1906" s="215"/>
      <c r="I1906" s="218"/>
      <c r="J1906" s="229">
        <f>BK1906</f>
        <v>0</v>
      </c>
      <c r="K1906" s="215"/>
      <c r="L1906" s="220"/>
      <c r="M1906" s="221"/>
      <c r="N1906" s="222"/>
      <c r="O1906" s="222"/>
      <c r="P1906" s="223">
        <f>SUM(P1907:P2107)</f>
        <v>0</v>
      </c>
      <c r="Q1906" s="222"/>
      <c r="R1906" s="223">
        <f>SUM(R1907:R2107)</f>
        <v>191.35810364235999</v>
      </c>
      <c r="S1906" s="222"/>
      <c r="T1906" s="224">
        <f>SUM(T1907:T2107)</f>
        <v>3.8220000000000001</v>
      </c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R1906" s="225" t="s">
        <v>93</v>
      </c>
      <c r="AT1906" s="226" t="s">
        <v>83</v>
      </c>
      <c r="AU1906" s="226" t="s">
        <v>91</v>
      </c>
      <c r="AY1906" s="225" t="s">
        <v>251</v>
      </c>
      <c r="BK1906" s="227">
        <f>SUM(BK1907:BK2107)</f>
        <v>0</v>
      </c>
    </row>
    <row r="1907" s="2" customFormat="1" ht="24.15" customHeight="1">
      <c r="A1907" s="41"/>
      <c r="B1907" s="42"/>
      <c r="C1907" s="230" t="s">
        <v>2012</v>
      </c>
      <c r="D1907" s="230" t="s">
        <v>253</v>
      </c>
      <c r="E1907" s="231" t="s">
        <v>2013</v>
      </c>
      <c r="F1907" s="232" t="s">
        <v>2014</v>
      </c>
      <c r="G1907" s="233" t="s">
        <v>389</v>
      </c>
      <c r="H1907" s="234">
        <v>1600.2919999999999</v>
      </c>
      <c r="I1907" s="235"/>
      <c r="J1907" s="236">
        <f>ROUND(I1907*H1907,2)</f>
        <v>0</v>
      </c>
      <c r="K1907" s="237"/>
      <c r="L1907" s="47"/>
      <c r="M1907" s="238" t="s">
        <v>1</v>
      </c>
      <c r="N1907" s="239" t="s">
        <v>49</v>
      </c>
      <c r="O1907" s="94"/>
      <c r="P1907" s="240">
        <f>O1907*H1907</f>
        <v>0</v>
      </c>
      <c r="Q1907" s="240">
        <v>0.045704000000000002</v>
      </c>
      <c r="R1907" s="240">
        <f>Q1907*H1907</f>
        <v>73.139745567999995</v>
      </c>
      <c r="S1907" s="240">
        <v>0</v>
      </c>
      <c r="T1907" s="241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42" t="s">
        <v>304</v>
      </c>
      <c r="AT1907" s="242" t="s">
        <v>253</v>
      </c>
      <c r="AU1907" s="242" t="s">
        <v>93</v>
      </c>
      <c r="AY1907" s="19" t="s">
        <v>251</v>
      </c>
      <c r="BE1907" s="243">
        <f>IF(N1907="základní",J1907,0)</f>
        <v>0</v>
      </c>
      <c r="BF1907" s="243">
        <f>IF(N1907="snížená",J1907,0)</f>
        <v>0</v>
      </c>
      <c r="BG1907" s="243">
        <f>IF(N1907="zákl. přenesená",J1907,0)</f>
        <v>0</v>
      </c>
      <c r="BH1907" s="243">
        <f>IF(N1907="sníž. přenesená",J1907,0)</f>
        <v>0</v>
      </c>
      <c r="BI1907" s="243">
        <f>IF(N1907="nulová",J1907,0)</f>
        <v>0</v>
      </c>
      <c r="BJ1907" s="19" t="s">
        <v>91</v>
      </c>
      <c r="BK1907" s="243">
        <f>ROUND(I1907*H1907,2)</f>
        <v>0</v>
      </c>
      <c r="BL1907" s="19" t="s">
        <v>304</v>
      </c>
      <c r="BM1907" s="242" t="s">
        <v>2015</v>
      </c>
    </row>
    <row r="1908" s="2" customFormat="1">
      <c r="A1908" s="41"/>
      <c r="B1908" s="42"/>
      <c r="C1908" s="43"/>
      <c r="D1908" s="244" t="s">
        <v>258</v>
      </c>
      <c r="E1908" s="43"/>
      <c r="F1908" s="245" t="s">
        <v>2016</v>
      </c>
      <c r="G1908" s="43"/>
      <c r="H1908" s="43"/>
      <c r="I1908" s="246"/>
      <c r="J1908" s="43"/>
      <c r="K1908" s="43"/>
      <c r="L1908" s="47"/>
      <c r="M1908" s="247"/>
      <c r="N1908" s="248"/>
      <c r="O1908" s="94"/>
      <c r="P1908" s="94"/>
      <c r="Q1908" s="94"/>
      <c r="R1908" s="94"/>
      <c r="S1908" s="94"/>
      <c r="T1908" s="95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19" t="s">
        <v>258</v>
      </c>
      <c r="AU1908" s="19" t="s">
        <v>93</v>
      </c>
    </row>
    <row r="1909" s="15" customFormat="1">
      <c r="A1909" s="15"/>
      <c r="B1909" s="272"/>
      <c r="C1909" s="273"/>
      <c r="D1909" s="251" t="s">
        <v>260</v>
      </c>
      <c r="E1909" s="274" t="s">
        <v>1</v>
      </c>
      <c r="F1909" s="275" t="s">
        <v>505</v>
      </c>
      <c r="G1909" s="273"/>
      <c r="H1909" s="274" t="s">
        <v>1</v>
      </c>
      <c r="I1909" s="276"/>
      <c r="J1909" s="273"/>
      <c r="K1909" s="273"/>
      <c r="L1909" s="277"/>
      <c r="M1909" s="278"/>
      <c r="N1909" s="279"/>
      <c r="O1909" s="279"/>
      <c r="P1909" s="279"/>
      <c r="Q1909" s="279"/>
      <c r="R1909" s="279"/>
      <c r="S1909" s="279"/>
      <c r="T1909" s="280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81" t="s">
        <v>260</v>
      </c>
      <c r="AU1909" s="281" t="s">
        <v>93</v>
      </c>
      <c r="AV1909" s="15" t="s">
        <v>91</v>
      </c>
      <c r="AW1909" s="15" t="s">
        <v>40</v>
      </c>
      <c r="AX1909" s="15" t="s">
        <v>84</v>
      </c>
      <c r="AY1909" s="281" t="s">
        <v>251</v>
      </c>
    </row>
    <row r="1910" s="13" customFormat="1">
      <c r="A1910" s="13"/>
      <c r="B1910" s="249"/>
      <c r="C1910" s="250"/>
      <c r="D1910" s="251" t="s">
        <v>260</v>
      </c>
      <c r="E1910" s="252" t="s">
        <v>1</v>
      </c>
      <c r="F1910" s="253" t="s">
        <v>2017</v>
      </c>
      <c r="G1910" s="250"/>
      <c r="H1910" s="254">
        <v>329.00799999999998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260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251</v>
      </c>
    </row>
    <row r="1911" s="15" customFormat="1">
      <c r="A1911" s="15"/>
      <c r="B1911" s="272"/>
      <c r="C1911" s="273"/>
      <c r="D1911" s="251" t="s">
        <v>260</v>
      </c>
      <c r="E1911" s="274" t="s">
        <v>1</v>
      </c>
      <c r="F1911" s="275" t="s">
        <v>511</v>
      </c>
      <c r="G1911" s="273"/>
      <c r="H1911" s="274" t="s">
        <v>1</v>
      </c>
      <c r="I1911" s="276"/>
      <c r="J1911" s="273"/>
      <c r="K1911" s="273"/>
      <c r="L1911" s="277"/>
      <c r="M1911" s="278"/>
      <c r="N1911" s="279"/>
      <c r="O1911" s="279"/>
      <c r="P1911" s="279"/>
      <c r="Q1911" s="279"/>
      <c r="R1911" s="279"/>
      <c r="S1911" s="279"/>
      <c r="T1911" s="280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81" t="s">
        <v>260</v>
      </c>
      <c r="AU1911" s="281" t="s">
        <v>93</v>
      </c>
      <c r="AV1911" s="15" t="s">
        <v>91</v>
      </c>
      <c r="AW1911" s="15" t="s">
        <v>40</v>
      </c>
      <c r="AX1911" s="15" t="s">
        <v>84</v>
      </c>
      <c r="AY1911" s="281" t="s">
        <v>251</v>
      </c>
    </row>
    <row r="1912" s="13" customFormat="1">
      <c r="A1912" s="13"/>
      <c r="B1912" s="249"/>
      <c r="C1912" s="250"/>
      <c r="D1912" s="251" t="s">
        <v>260</v>
      </c>
      <c r="E1912" s="252" t="s">
        <v>1</v>
      </c>
      <c r="F1912" s="253" t="s">
        <v>2018</v>
      </c>
      <c r="G1912" s="250"/>
      <c r="H1912" s="254">
        <v>317.82100000000003</v>
      </c>
      <c r="I1912" s="255"/>
      <c r="J1912" s="250"/>
      <c r="K1912" s="250"/>
      <c r="L1912" s="256"/>
      <c r="M1912" s="257"/>
      <c r="N1912" s="258"/>
      <c r="O1912" s="258"/>
      <c r="P1912" s="258"/>
      <c r="Q1912" s="258"/>
      <c r="R1912" s="258"/>
      <c r="S1912" s="258"/>
      <c r="T1912" s="25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0" t="s">
        <v>260</v>
      </c>
      <c r="AU1912" s="260" t="s">
        <v>93</v>
      </c>
      <c r="AV1912" s="13" t="s">
        <v>93</v>
      </c>
      <c r="AW1912" s="13" t="s">
        <v>40</v>
      </c>
      <c r="AX1912" s="13" t="s">
        <v>84</v>
      </c>
      <c r="AY1912" s="260" t="s">
        <v>251</v>
      </c>
    </row>
    <row r="1913" s="15" customFormat="1">
      <c r="A1913" s="15"/>
      <c r="B1913" s="272"/>
      <c r="C1913" s="273"/>
      <c r="D1913" s="251" t="s">
        <v>260</v>
      </c>
      <c r="E1913" s="274" t="s">
        <v>1</v>
      </c>
      <c r="F1913" s="275" t="s">
        <v>517</v>
      </c>
      <c r="G1913" s="273"/>
      <c r="H1913" s="274" t="s">
        <v>1</v>
      </c>
      <c r="I1913" s="276"/>
      <c r="J1913" s="273"/>
      <c r="K1913" s="273"/>
      <c r="L1913" s="277"/>
      <c r="M1913" s="278"/>
      <c r="N1913" s="279"/>
      <c r="O1913" s="279"/>
      <c r="P1913" s="279"/>
      <c r="Q1913" s="279"/>
      <c r="R1913" s="279"/>
      <c r="S1913" s="279"/>
      <c r="T1913" s="280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T1913" s="281" t="s">
        <v>260</v>
      </c>
      <c r="AU1913" s="281" t="s">
        <v>93</v>
      </c>
      <c r="AV1913" s="15" t="s">
        <v>91</v>
      </c>
      <c r="AW1913" s="15" t="s">
        <v>40</v>
      </c>
      <c r="AX1913" s="15" t="s">
        <v>84</v>
      </c>
      <c r="AY1913" s="281" t="s">
        <v>251</v>
      </c>
    </row>
    <row r="1914" s="13" customFormat="1">
      <c r="A1914" s="13"/>
      <c r="B1914" s="249"/>
      <c r="C1914" s="250"/>
      <c r="D1914" s="251" t="s">
        <v>260</v>
      </c>
      <c r="E1914" s="252" t="s">
        <v>1</v>
      </c>
      <c r="F1914" s="253" t="s">
        <v>2018</v>
      </c>
      <c r="G1914" s="250"/>
      <c r="H1914" s="254">
        <v>317.82100000000003</v>
      </c>
      <c r="I1914" s="255"/>
      <c r="J1914" s="250"/>
      <c r="K1914" s="250"/>
      <c r="L1914" s="256"/>
      <c r="M1914" s="257"/>
      <c r="N1914" s="258"/>
      <c r="O1914" s="258"/>
      <c r="P1914" s="258"/>
      <c r="Q1914" s="258"/>
      <c r="R1914" s="258"/>
      <c r="S1914" s="258"/>
      <c r="T1914" s="25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0" t="s">
        <v>260</v>
      </c>
      <c r="AU1914" s="260" t="s">
        <v>93</v>
      </c>
      <c r="AV1914" s="13" t="s">
        <v>93</v>
      </c>
      <c r="AW1914" s="13" t="s">
        <v>40</v>
      </c>
      <c r="AX1914" s="13" t="s">
        <v>84</v>
      </c>
      <c r="AY1914" s="260" t="s">
        <v>251</v>
      </c>
    </row>
    <row r="1915" s="15" customFormat="1">
      <c r="A1915" s="15"/>
      <c r="B1915" s="272"/>
      <c r="C1915" s="273"/>
      <c r="D1915" s="251" t="s">
        <v>260</v>
      </c>
      <c r="E1915" s="274" t="s">
        <v>1</v>
      </c>
      <c r="F1915" s="275" t="s">
        <v>519</v>
      </c>
      <c r="G1915" s="273"/>
      <c r="H1915" s="274" t="s">
        <v>1</v>
      </c>
      <c r="I1915" s="276"/>
      <c r="J1915" s="273"/>
      <c r="K1915" s="273"/>
      <c r="L1915" s="277"/>
      <c r="M1915" s="278"/>
      <c r="N1915" s="279"/>
      <c r="O1915" s="279"/>
      <c r="P1915" s="279"/>
      <c r="Q1915" s="279"/>
      <c r="R1915" s="279"/>
      <c r="S1915" s="279"/>
      <c r="T1915" s="280"/>
      <c r="U1915" s="15"/>
      <c r="V1915" s="15"/>
      <c r="W1915" s="15"/>
      <c r="X1915" s="15"/>
      <c r="Y1915" s="15"/>
      <c r="Z1915" s="15"/>
      <c r="AA1915" s="15"/>
      <c r="AB1915" s="15"/>
      <c r="AC1915" s="15"/>
      <c r="AD1915" s="15"/>
      <c r="AE1915" s="15"/>
      <c r="AT1915" s="281" t="s">
        <v>260</v>
      </c>
      <c r="AU1915" s="281" t="s">
        <v>93</v>
      </c>
      <c r="AV1915" s="15" t="s">
        <v>91</v>
      </c>
      <c r="AW1915" s="15" t="s">
        <v>40</v>
      </c>
      <c r="AX1915" s="15" t="s">
        <v>84</v>
      </c>
      <c r="AY1915" s="281" t="s">
        <v>251</v>
      </c>
    </row>
    <row r="1916" s="13" customFormat="1">
      <c r="A1916" s="13"/>
      <c r="B1916" s="249"/>
      <c r="C1916" s="250"/>
      <c r="D1916" s="251" t="s">
        <v>260</v>
      </c>
      <c r="E1916" s="252" t="s">
        <v>1</v>
      </c>
      <c r="F1916" s="253" t="s">
        <v>2018</v>
      </c>
      <c r="G1916" s="250"/>
      <c r="H1916" s="254">
        <v>317.82100000000003</v>
      </c>
      <c r="I1916" s="255"/>
      <c r="J1916" s="250"/>
      <c r="K1916" s="250"/>
      <c r="L1916" s="256"/>
      <c r="M1916" s="257"/>
      <c r="N1916" s="258"/>
      <c r="O1916" s="258"/>
      <c r="P1916" s="258"/>
      <c r="Q1916" s="258"/>
      <c r="R1916" s="258"/>
      <c r="S1916" s="258"/>
      <c r="T1916" s="25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0" t="s">
        <v>260</v>
      </c>
      <c r="AU1916" s="260" t="s">
        <v>93</v>
      </c>
      <c r="AV1916" s="13" t="s">
        <v>93</v>
      </c>
      <c r="AW1916" s="13" t="s">
        <v>40</v>
      </c>
      <c r="AX1916" s="13" t="s">
        <v>84</v>
      </c>
      <c r="AY1916" s="260" t="s">
        <v>251</v>
      </c>
    </row>
    <row r="1917" s="15" customFormat="1">
      <c r="A1917" s="15"/>
      <c r="B1917" s="272"/>
      <c r="C1917" s="273"/>
      <c r="D1917" s="251" t="s">
        <v>260</v>
      </c>
      <c r="E1917" s="274" t="s">
        <v>1</v>
      </c>
      <c r="F1917" s="275" t="s">
        <v>520</v>
      </c>
      <c r="G1917" s="273"/>
      <c r="H1917" s="274" t="s">
        <v>1</v>
      </c>
      <c r="I1917" s="276"/>
      <c r="J1917" s="273"/>
      <c r="K1917" s="273"/>
      <c r="L1917" s="277"/>
      <c r="M1917" s="278"/>
      <c r="N1917" s="279"/>
      <c r="O1917" s="279"/>
      <c r="P1917" s="279"/>
      <c r="Q1917" s="279"/>
      <c r="R1917" s="279"/>
      <c r="S1917" s="279"/>
      <c r="T1917" s="280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81" t="s">
        <v>260</v>
      </c>
      <c r="AU1917" s="281" t="s">
        <v>93</v>
      </c>
      <c r="AV1917" s="15" t="s">
        <v>91</v>
      </c>
      <c r="AW1917" s="15" t="s">
        <v>40</v>
      </c>
      <c r="AX1917" s="15" t="s">
        <v>84</v>
      </c>
      <c r="AY1917" s="281" t="s">
        <v>251</v>
      </c>
    </row>
    <row r="1918" s="13" customFormat="1">
      <c r="A1918" s="13"/>
      <c r="B1918" s="249"/>
      <c r="C1918" s="250"/>
      <c r="D1918" s="251" t="s">
        <v>260</v>
      </c>
      <c r="E1918" s="252" t="s">
        <v>1</v>
      </c>
      <c r="F1918" s="253" t="s">
        <v>2018</v>
      </c>
      <c r="G1918" s="250"/>
      <c r="H1918" s="254">
        <v>317.82100000000003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260</v>
      </c>
      <c r="AU1918" s="260" t="s">
        <v>93</v>
      </c>
      <c r="AV1918" s="13" t="s">
        <v>93</v>
      </c>
      <c r="AW1918" s="13" t="s">
        <v>40</v>
      </c>
      <c r="AX1918" s="13" t="s">
        <v>84</v>
      </c>
      <c r="AY1918" s="260" t="s">
        <v>251</v>
      </c>
    </row>
    <row r="1919" s="14" customFormat="1">
      <c r="A1919" s="14"/>
      <c r="B1919" s="261"/>
      <c r="C1919" s="262"/>
      <c r="D1919" s="251" t="s">
        <v>260</v>
      </c>
      <c r="E1919" s="263" t="s">
        <v>1</v>
      </c>
      <c r="F1919" s="264" t="s">
        <v>262</v>
      </c>
      <c r="G1919" s="262"/>
      <c r="H1919" s="265">
        <v>1600.2919999999999</v>
      </c>
      <c r="I1919" s="266"/>
      <c r="J1919" s="262"/>
      <c r="K1919" s="262"/>
      <c r="L1919" s="267"/>
      <c r="M1919" s="268"/>
      <c r="N1919" s="269"/>
      <c r="O1919" s="269"/>
      <c r="P1919" s="269"/>
      <c r="Q1919" s="269"/>
      <c r="R1919" s="269"/>
      <c r="S1919" s="269"/>
      <c r="T1919" s="27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71" t="s">
        <v>260</v>
      </c>
      <c r="AU1919" s="271" t="s">
        <v>93</v>
      </c>
      <c r="AV1919" s="14" t="s">
        <v>257</v>
      </c>
      <c r="AW1919" s="14" t="s">
        <v>40</v>
      </c>
      <c r="AX1919" s="14" t="s">
        <v>91</v>
      </c>
      <c r="AY1919" s="271" t="s">
        <v>251</v>
      </c>
    </row>
    <row r="1920" s="2" customFormat="1" ht="24.15" customHeight="1">
      <c r="A1920" s="41"/>
      <c r="B1920" s="42"/>
      <c r="C1920" s="230" t="s">
        <v>1349</v>
      </c>
      <c r="D1920" s="230" t="s">
        <v>253</v>
      </c>
      <c r="E1920" s="231" t="s">
        <v>2019</v>
      </c>
      <c r="F1920" s="232" t="s">
        <v>2020</v>
      </c>
      <c r="G1920" s="233" t="s">
        <v>389</v>
      </c>
      <c r="H1920" s="234">
        <v>1347.5550000000001</v>
      </c>
      <c r="I1920" s="235"/>
      <c r="J1920" s="236">
        <f>ROUND(I1920*H1920,2)</f>
        <v>0</v>
      </c>
      <c r="K1920" s="237"/>
      <c r="L1920" s="47"/>
      <c r="M1920" s="238" t="s">
        <v>1</v>
      </c>
      <c r="N1920" s="239" t="s">
        <v>49</v>
      </c>
      <c r="O1920" s="94"/>
      <c r="P1920" s="240">
        <f>O1920*H1920</f>
        <v>0</v>
      </c>
      <c r="Q1920" s="240">
        <v>0.046963999999999999</v>
      </c>
      <c r="R1920" s="240">
        <f>Q1920*H1920</f>
        <v>63.286573019999999</v>
      </c>
      <c r="S1920" s="240">
        <v>0</v>
      </c>
      <c r="T1920" s="241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42" t="s">
        <v>304</v>
      </c>
      <c r="AT1920" s="242" t="s">
        <v>253</v>
      </c>
      <c r="AU1920" s="242" t="s">
        <v>93</v>
      </c>
      <c r="AY1920" s="19" t="s">
        <v>251</v>
      </c>
      <c r="BE1920" s="243">
        <f>IF(N1920="základní",J1920,0)</f>
        <v>0</v>
      </c>
      <c r="BF1920" s="243">
        <f>IF(N1920="snížená",J1920,0)</f>
        <v>0</v>
      </c>
      <c r="BG1920" s="243">
        <f>IF(N1920="zákl. přenesená",J1920,0)</f>
        <v>0</v>
      </c>
      <c r="BH1920" s="243">
        <f>IF(N1920="sníž. přenesená",J1920,0)</f>
        <v>0</v>
      </c>
      <c r="BI1920" s="243">
        <f>IF(N1920="nulová",J1920,0)</f>
        <v>0</v>
      </c>
      <c r="BJ1920" s="19" t="s">
        <v>91</v>
      </c>
      <c r="BK1920" s="243">
        <f>ROUND(I1920*H1920,2)</f>
        <v>0</v>
      </c>
      <c r="BL1920" s="19" t="s">
        <v>304</v>
      </c>
      <c r="BM1920" s="242" t="s">
        <v>2021</v>
      </c>
    </row>
    <row r="1921" s="2" customFormat="1">
      <c r="A1921" s="41"/>
      <c r="B1921" s="42"/>
      <c r="C1921" s="43"/>
      <c r="D1921" s="244" t="s">
        <v>258</v>
      </c>
      <c r="E1921" s="43"/>
      <c r="F1921" s="245" t="s">
        <v>2022</v>
      </c>
      <c r="G1921" s="43"/>
      <c r="H1921" s="43"/>
      <c r="I1921" s="246"/>
      <c r="J1921" s="43"/>
      <c r="K1921" s="43"/>
      <c r="L1921" s="47"/>
      <c r="M1921" s="247"/>
      <c r="N1921" s="248"/>
      <c r="O1921" s="94"/>
      <c r="P1921" s="94"/>
      <c r="Q1921" s="94"/>
      <c r="R1921" s="94"/>
      <c r="S1921" s="94"/>
      <c r="T1921" s="95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19" t="s">
        <v>258</v>
      </c>
      <c r="AU1921" s="19" t="s">
        <v>93</v>
      </c>
    </row>
    <row r="1922" s="15" customFormat="1">
      <c r="A1922" s="15"/>
      <c r="B1922" s="272"/>
      <c r="C1922" s="273"/>
      <c r="D1922" s="251" t="s">
        <v>260</v>
      </c>
      <c r="E1922" s="274" t="s">
        <v>1</v>
      </c>
      <c r="F1922" s="275" t="s">
        <v>505</v>
      </c>
      <c r="G1922" s="273"/>
      <c r="H1922" s="274" t="s">
        <v>1</v>
      </c>
      <c r="I1922" s="276"/>
      <c r="J1922" s="273"/>
      <c r="K1922" s="273"/>
      <c r="L1922" s="277"/>
      <c r="M1922" s="278"/>
      <c r="N1922" s="279"/>
      <c r="O1922" s="279"/>
      <c r="P1922" s="279"/>
      <c r="Q1922" s="279"/>
      <c r="R1922" s="279"/>
      <c r="S1922" s="279"/>
      <c r="T1922" s="280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81" t="s">
        <v>260</v>
      </c>
      <c r="AU1922" s="281" t="s">
        <v>93</v>
      </c>
      <c r="AV1922" s="15" t="s">
        <v>91</v>
      </c>
      <c r="AW1922" s="15" t="s">
        <v>40</v>
      </c>
      <c r="AX1922" s="15" t="s">
        <v>84</v>
      </c>
      <c r="AY1922" s="281" t="s">
        <v>251</v>
      </c>
    </row>
    <row r="1923" s="13" customFormat="1">
      <c r="A1923" s="13"/>
      <c r="B1923" s="249"/>
      <c r="C1923" s="250"/>
      <c r="D1923" s="251" t="s">
        <v>260</v>
      </c>
      <c r="E1923" s="252" t="s">
        <v>1</v>
      </c>
      <c r="F1923" s="253" t="s">
        <v>2023</v>
      </c>
      <c r="G1923" s="250"/>
      <c r="H1923" s="254">
        <v>277.23899999999998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260</v>
      </c>
      <c r="AU1923" s="260" t="s">
        <v>93</v>
      </c>
      <c r="AV1923" s="13" t="s">
        <v>93</v>
      </c>
      <c r="AW1923" s="13" t="s">
        <v>40</v>
      </c>
      <c r="AX1923" s="13" t="s">
        <v>84</v>
      </c>
      <c r="AY1923" s="260" t="s">
        <v>251</v>
      </c>
    </row>
    <row r="1924" s="15" customFormat="1">
      <c r="A1924" s="15"/>
      <c r="B1924" s="272"/>
      <c r="C1924" s="273"/>
      <c r="D1924" s="251" t="s">
        <v>260</v>
      </c>
      <c r="E1924" s="274" t="s">
        <v>1</v>
      </c>
      <c r="F1924" s="275" t="s">
        <v>511</v>
      </c>
      <c r="G1924" s="273"/>
      <c r="H1924" s="274" t="s">
        <v>1</v>
      </c>
      <c r="I1924" s="276"/>
      <c r="J1924" s="273"/>
      <c r="K1924" s="273"/>
      <c r="L1924" s="277"/>
      <c r="M1924" s="278"/>
      <c r="N1924" s="279"/>
      <c r="O1924" s="279"/>
      <c r="P1924" s="279"/>
      <c r="Q1924" s="279"/>
      <c r="R1924" s="279"/>
      <c r="S1924" s="279"/>
      <c r="T1924" s="280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81" t="s">
        <v>260</v>
      </c>
      <c r="AU1924" s="281" t="s">
        <v>93</v>
      </c>
      <c r="AV1924" s="15" t="s">
        <v>91</v>
      </c>
      <c r="AW1924" s="15" t="s">
        <v>40</v>
      </c>
      <c r="AX1924" s="15" t="s">
        <v>84</v>
      </c>
      <c r="AY1924" s="281" t="s">
        <v>251</v>
      </c>
    </row>
    <row r="1925" s="13" customFormat="1">
      <c r="A1925" s="13"/>
      <c r="B1925" s="249"/>
      <c r="C1925" s="250"/>
      <c r="D1925" s="251" t="s">
        <v>260</v>
      </c>
      <c r="E1925" s="252" t="s">
        <v>1</v>
      </c>
      <c r="F1925" s="253" t="s">
        <v>2024</v>
      </c>
      <c r="G1925" s="250"/>
      <c r="H1925" s="254">
        <v>267.57900000000001</v>
      </c>
      <c r="I1925" s="255"/>
      <c r="J1925" s="250"/>
      <c r="K1925" s="250"/>
      <c r="L1925" s="256"/>
      <c r="M1925" s="257"/>
      <c r="N1925" s="258"/>
      <c r="O1925" s="258"/>
      <c r="P1925" s="258"/>
      <c r="Q1925" s="258"/>
      <c r="R1925" s="258"/>
      <c r="S1925" s="258"/>
      <c r="T1925" s="25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0" t="s">
        <v>260</v>
      </c>
      <c r="AU1925" s="260" t="s">
        <v>93</v>
      </c>
      <c r="AV1925" s="13" t="s">
        <v>93</v>
      </c>
      <c r="AW1925" s="13" t="s">
        <v>40</v>
      </c>
      <c r="AX1925" s="13" t="s">
        <v>84</v>
      </c>
      <c r="AY1925" s="260" t="s">
        <v>251</v>
      </c>
    </row>
    <row r="1926" s="15" customFormat="1">
      <c r="A1926" s="15"/>
      <c r="B1926" s="272"/>
      <c r="C1926" s="273"/>
      <c r="D1926" s="251" t="s">
        <v>260</v>
      </c>
      <c r="E1926" s="274" t="s">
        <v>1</v>
      </c>
      <c r="F1926" s="275" t="s">
        <v>517</v>
      </c>
      <c r="G1926" s="273"/>
      <c r="H1926" s="274" t="s">
        <v>1</v>
      </c>
      <c r="I1926" s="276"/>
      <c r="J1926" s="273"/>
      <c r="K1926" s="273"/>
      <c r="L1926" s="277"/>
      <c r="M1926" s="278"/>
      <c r="N1926" s="279"/>
      <c r="O1926" s="279"/>
      <c r="P1926" s="279"/>
      <c r="Q1926" s="279"/>
      <c r="R1926" s="279"/>
      <c r="S1926" s="279"/>
      <c r="T1926" s="280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81" t="s">
        <v>260</v>
      </c>
      <c r="AU1926" s="281" t="s">
        <v>93</v>
      </c>
      <c r="AV1926" s="15" t="s">
        <v>91</v>
      </c>
      <c r="AW1926" s="15" t="s">
        <v>40</v>
      </c>
      <c r="AX1926" s="15" t="s">
        <v>84</v>
      </c>
      <c r="AY1926" s="281" t="s">
        <v>251</v>
      </c>
    </row>
    <row r="1927" s="13" customFormat="1">
      <c r="A1927" s="13"/>
      <c r="B1927" s="249"/>
      <c r="C1927" s="250"/>
      <c r="D1927" s="251" t="s">
        <v>260</v>
      </c>
      <c r="E1927" s="252" t="s">
        <v>1</v>
      </c>
      <c r="F1927" s="253" t="s">
        <v>2024</v>
      </c>
      <c r="G1927" s="250"/>
      <c r="H1927" s="254">
        <v>267.57900000000001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260</v>
      </c>
      <c r="AU1927" s="260" t="s">
        <v>93</v>
      </c>
      <c r="AV1927" s="13" t="s">
        <v>93</v>
      </c>
      <c r="AW1927" s="13" t="s">
        <v>40</v>
      </c>
      <c r="AX1927" s="13" t="s">
        <v>84</v>
      </c>
      <c r="AY1927" s="260" t="s">
        <v>251</v>
      </c>
    </row>
    <row r="1928" s="15" customFormat="1">
      <c r="A1928" s="15"/>
      <c r="B1928" s="272"/>
      <c r="C1928" s="273"/>
      <c r="D1928" s="251" t="s">
        <v>260</v>
      </c>
      <c r="E1928" s="274" t="s">
        <v>1</v>
      </c>
      <c r="F1928" s="275" t="s">
        <v>519</v>
      </c>
      <c r="G1928" s="273"/>
      <c r="H1928" s="274" t="s">
        <v>1</v>
      </c>
      <c r="I1928" s="276"/>
      <c r="J1928" s="273"/>
      <c r="K1928" s="273"/>
      <c r="L1928" s="277"/>
      <c r="M1928" s="278"/>
      <c r="N1928" s="279"/>
      <c r="O1928" s="279"/>
      <c r="P1928" s="279"/>
      <c r="Q1928" s="279"/>
      <c r="R1928" s="279"/>
      <c r="S1928" s="279"/>
      <c r="T1928" s="280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81" t="s">
        <v>260</v>
      </c>
      <c r="AU1928" s="281" t="s">
        <v>93</v>
      </c>
      <c r="AV1928" s="15" t="s">
        <v>91</v>
      </c>
      <c r="AW1928" s="15" t="s">
        <v>40</v>
      </c>
      <c r="AX1928" s="15" t="s">
        <v>84</v>
      </c>
      <c r="AY1928" s="281" t="s">
        <v>251</v>
      </c>
    </row>
    <row r="1929" s="13" customFormat="1">
      <c r="A1929" s="13"/>
      <c r="B1929" s="249"/>
      <c r="C1929" s="250"/>
      <c r="D1929" s="251" t="s">
        <v>260</v>
      </c>
      <c r="E1929" s="252" t="s">
        <v>1</v>
      </c>
      <c r="F1929" s="253" t="s">
        <v>2024</v>
      </c>
      <c r="G1929" s="250"/>
      <c r="H1929" s="254">
        <v>267.57900000000001</v>
      </c>
      <c r="I1929" s="255"/>
      <c r="J1929" s="250"/>
      <c r="K1929" s="250"/>
      <c r="L1929" s="256"/>
      <c r="M1929" s="257"/>
      <c r="N1929" s="258"/>
      <c r="O1929" s="258"/>
      <c r="P1929" s="258"/>
      <c r="Q1929" s="258"/>
      <c r="R1929" s="258"/>
      <c r="S1929" s="258"/>
      <c r="T1929" s="25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0" t="s">
        <v>260</v>
      </c>
      <c r="AU1929" s="260" t="s">
        <v>93</v>
      </c>
      <c r="AV1929" s="13" t="s">
        <v>93</v>
      </c>
      <c r="AW1929" s="13" t="s">
        <v>40</v>
      </c>
      <c r="AX1929" s="13" t="s">
        <v>84</v>
      </c>
      <c r="AY1929" s="260" t="s">
        <v>251</v>
      </c>
    </row>
    <row r="1930" s="15" customFormat="1">
      <c r="A1930" s="15"/>
      <c r="B1930" s="272"/>
      <c r="C1930" s="273"/>
      <c r="D1930" s="251" t="s">
        <v>260</v>
      </c>
      <c r="E1930" s="274" t="s">
        <v>1</v>
      </c>
      <c r="F1930" s="275" t="s">
        <v>519</v>
      </c>
      <c r="G1930" s="273"/>
      <c r="H1930" s="274" t="s">
        <v>1</v>
      </c>
      <c r="I1930" s="276"/>
      <c r="J1930" s="273"/>
      <c r="K1930" s="273"/>
      <c r="L1930" s="277"/>
      <c r="M1930" s="278"/>
      <c r="N1930" s="279"/>
      <c r="O1930" s="279"/>
      <c r="P1930" s="279"/>
      <c r="Q1930" s="279"/>
      <c r="R1930" s="279"/>
      <c r="S1930" s="279"/>
      <c r="T1930" s="280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81" t="s">
        <v>260</v>
      </c>
      <c r="AU1930" s="281" t="s">
        <v>93</v>
      </c>
      <c r="AV1930" s="15" t="s">
        <v>91</v>
      </c>
      <c r="AW1930" s="15" t="s">
        <v>40</v>
      </c>
      <c r="AX1930" s="15" t="s">
        <v>84</v>
      </c>
      <c r="AY1930" s="281" t="s">
        <v>251</v>
      </c>
    </row>
    <row r="1931" s="13" customFormat="1">
      <c r="A1931" s="13"/>
      <c r="B1931" s="249"/>
      <c r="C1931" s="250"/>
      <c r="D1931" s="251" t="s">
        <v>260</v>
      </c>
      <c r="E1931" s="252" t="s">
        <v>1</v>
      </c>
      <c r="F1931" s="253" t="s">
        <v>2024</v>
      </c>
      <c r="G1931" s="250"/>
      <c r="H1931" s="254">
        <v>267.57900000000001</v>
      </c>
      <c r="I1931" s="255"/>
      <c r="J1931" s="250"/>
      <c r="K1931" s="250"/>
      <c r="L1931" s="256"/>
      <c r="M1931" s="257"/>
      <c r="N1931" s="258"/>
      <c r="O1931" s="258"/>
      <c r="P1931" s="258"/>
      <c r="Q1931" s="258"/>
      <c r="R1931" s="258"/>
      <c r="S1931" s="258"/>
      <c r="T1931" s="25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60" t="s">
        <v>260</v>
      </c>
      <c r="AU1931" s="260" t="s">
        <v>93</v>
      </c>
      <c r="AV1931" s="13" t="s">
        <v>93</v>
      </c>
      <c r="AW1931" s="13" t="s">
        <v>40</v>
      </c>
      <c r="AX1931" s="13" t="s">
        <v>84</v>
      </c>
      <c r="AY1931" s="260" t="s">
        <v>251</v>
      </c>
    </row>
    <row r="1932" s="14" customFormat="1">
      <c r="A1932" s="14"/>
      <c r="B1932" s="261"/>
      <c r="C1932" s="262"/>
      <c r="D1932" s="251" t="s">
        <v>260</v>
      </c>
      <c r="E1932" s="263" t="s">
        <v>1</v>
      </c>
      <c r="F1932" s="264" t="s">
        <v>262</v>
      </c>
      <c r="G1932" s="262"/>
      <c r="H1932" s="265">
        <v>1347.5550000000001</v>
      </c>
      <c r="I1932" s="266"/>
      <c r="J1932" s="262"/>
      <c r="K1932" s="262"/>
      <c r="L1932" s="267"/>
      <c r="M1932" s="268"/>
      <c r="N1932" s="269"/>
      <c r="O1932" s="269"/>
      <c r="P1932" s="269"/>
      <c r="Q1932" s="269"/>
      <c r="R1932" s="269"/>
      <c r="S1932" s="269"/>
      <c r="T1932" s="270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71" t="s">
        <v>260</v>
      </c>
      <c r="AU1932" s="271" t="s">
        <v>93</v>
      </c>
      <c r="AV1932" s="14" t="s">
        <v>257</v>
      </c>
      <c r="AW1932" s="14" t="s">
        <v>40</v>
      </c>
      <c r="AX1932" s="14" t="s">
        <v>91</v>
      </c>
      <c r="AY1932" s="271" t="s">
        <v>251</v>
      </c>
    </row>
    <row r="1933" s="2" customFormat="1" ht="33" customHeight="1">
      <c r="A1933" s="41"/>
      <c r="B1933" s="42"/>
      <c r="C1933" s="230" t="s">
        <v>2025</v>
      </c>
      <c r="D1933" s="230" t="s">
        <v>253</v>
      </c>
      <c r="E1933" s="231" t="s">
        <v>2026</v>
      </c>
      <c r="F1933" s="232" t="s">
        <v>2027</v>
      </c>
      <c r="G1933" s="233" t="s">
        <v>389</v>
      </c>
      <c r="H1933" s="234">
        <v>8.2230000000000008</v>
      </c>
      <c r="I1933" s="235"/>
      <c r="J1933" s="236">
        <f>ROUND(I1933*H1933,2)</f>
        <v>0</v>
      </c>
      <c r="K1933" s="237"/>
      <c r="L1933" s="47"/>
      <c r="M1933" s="238" t="s">
        <v>1</v>
      </c>
      <c r="N1933" s="239" t="s">
        <v>49</v>
      </c>
      <c r="O1933" s="94"/>
      <c r="P1933" s="240">
        <f>O1933*H1933</f>
        <v>0</v>
      </c>
      <c r="Q1933" s="240">
        <v>0.0128764</v>
      </c>
      <c r="R1933" s="240">
        <f>Q1933*H1933</f>
        <v>0.1058826372</v>
      </c>
      <c r="S1933" s="240">
        <v>0</v>
      </c>
      <c r="T1933" s="241">
        <f>S1933*H1933</f>
        <v>0</v>
      </c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R1933" s="242" t="s">
        <v>304</v>
      </c>
      <c r="AT1933" s="242" t="s">
        <v>253</v>
      </c>
      <c r="AU1933" s="242" t="s">
        <v>93</v>
      </c>
      <c r="AY1933" s="19" t="s">
        <v>251</v>
      </c>
      <c r="BE1933" s="243">
        <f>IF(N1933="základní",J1933,0)</f>
        <v>0</v>
      </c>
      <c r="BF1933" s="243">
        <f>IF(N1933="snížená",J1933,0)</f>
        <v>0</v>
      </c>
      <c r="BG1933" s="243">
        <f>IF(N1933="zákl. přenesená",J1933,0)</f>
        <v>0</v>
      </c>
      <c r="BH1933" s="243">
        <f>IF(N1933="sníž. přenesená",J1933,0)</f>
        <v>0</v>
      </c>
      <c r="BI1933" s="243">
        <f>IF(N1933="nulová",J1933,0)</f>
        <v>0</v>
      </c>
      <c r="BJ1933" s="19" t="s">
        <v>91</v>
      </c>
      <c r="BK1933" s="243">
        <f>ROUND(I1933*H1933,2)</f>
        <v>0</v>
      </c>
      <c r="BL1933" s="19" t="s">
        <v>304</v>
      </c>
      <c r="BM1933" s="242" t="s">
        <v>2028</v>
      </c>
    </row>
    <row r="1934" s="2" customFormat="1">
      <c r="A1934" s="41"/>
      <c r="B1934" s="42"/>
      <c r="C1934" s="43"/>
      <c r="D1934" s="244" t="s">
        <v>258</v>
      </c>
      <c r="E1934" s="43"/>
      <c r="F1934" s="245" t="s">
        <v>2029</v>
      </c>
      <c r="G1934" s="43"/>
      <c r="H1934" s="43"/>
      <c r="I1934" s="246"/>
      <c r="J1934" s="43"/>
      <c r="K1934" s="43"/>
      <c r="L1934" s="47"/>
      <c r="M1934" s="247"/>
      <c r="N1934" s="248"/>
      <c r="O1934" s="94"/>
      <c r="P1934" s="94"/>
      <c r="Q1934" s="94"/>
      <c r="R1934" s="94"/>
      <c r="S1934" s="94"/>
      <c r="T1934" s="95"/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T1934" s="19" t="s">
        <v>258</v>
      </c>
      <c r="AU1934" s="19" t="s">
        <v>93</v>
      </c>
    </row>
    <row r="1935" s="13" customFormat="1">
      <c r="A1935" s="13"/>
      <c r="B1935" s="249"/>
      <c r="C1935" s="250"/>
      <c r="D1935" s="251" t="s">
        <v>260</v>
      </c>
      <c r="E1935" s="252" t="s">
        <v>1</v>
      </c>
      <c r="F1935" s="253" t="s">
        <v>2030</v>
      </c>
      <c r="G1935" s="250"/>
      <c r="H1935" s="254">
        <v>8.2230000000000008</v>
      </c>
      <c r="I1935" s="255"/>
      <c r="J1935" s="250"/>
      <c r="K1935" s="250"/>
      <c r="L1935" s="256"/>
      <c r="M1935" s="257"/>
      <c r="N1935" s="258"/>
      <c r="O1935" s="258"/>
      <c r="P1935" s="258"/>
      <c r="Q1935" s="258"/>
      <c r="R1935" s="258"/>
      <c r="S1935" s="258"/>
      <c r="T1935" s="25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0" t="s">
        <v>260</v>
      </c>
      <c r="AU1935" s="260" t="s">
        <v>93</v>
      </c>
      <c r="AV1935" s="13" t="s">
        <v>93</v>
      </c>
      <c r="AW1935" s="13" t="s">
        <v>40</v>
      </c>
      <c r="AX1935" s="13" t="s">
        <v>84</v>
      </c>
      <c r="AY1935" s="260" t="s">
        <v>251</v>
      </c>
    </row>
    <row r="1936" s="14" customFormat="1">
      <c r="A1936" s="14"/>
      <c r="B1936" s="261"/>
      <c r="C1936" s="262"/>
      <c r="D1936" s="251" t="s">
        <v>260</v>
      </c>
      <c r="E1936" s="263" t="s">
        <v>1</v>
      </c>
      <c r="F1936" s="264" t="s">
        <v>262</v>
      </c>
      <c r="G1936" s="262"/>
      <c r="H1936" s="265">
        <v>8.2230000000000008</v>
      </c>
      <c r="I1936" s="266"/>
      <c r="J1936" s="262"/>
      <c r="K1936" s="262"/>
      <c r="L1936" s="267"/>
      <c r="M1936" s="268"/>
      <c r="N1936" s="269"/>
      <c r="O1936" s="269"/>
      <c r="P1936" s="269"/>
      <c r="Q1936" s="269"/>
      <c r="R1936" s="269"/>
      <c r="S1936" s="269"/>
      <c r="T1936" s="27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71" t="s">
        <v>260</v>
      </c>
      <c r="AU1936" s="271" t="s">
        <v>93</v>
      </c>
      <c r="AV1936" s="14" t="s">
        <v>257</v>
      </c>
      <c r="AW1936" s="14" t="s">
        <v>40</v>
      </c>
      <c r="AX1936" s="14" t="s">
        <v>91</v>
      </c>
      <c r="AY1936" s="271" t="s">
        <v>251</v>
      </c>
    </row>
    <row r="1937" s="2" customFormat="1" ht="33" customHeight="1">
      <c r="A1937" s="41"/>
      <c r="B1937" s="42"/>
      <c r="C1937" s="230" t="s">
        <v>1361</v>
      </c>
      <c r="D1937" s="230" t="s">
        <v>253</v>
      </c>
      <c r="E1937" s="231" t="s">
        <v>2031</v>
      </c>
      <c r="F1937" s="232" t="s">
        <v>2032</v>
      </c>
      <c r="G1937" s="233" t="s">
        <v>389</v>
      </c>
      <c r="H1937" s="234">
        <v>10.619</v>
      </c>
      <c r="I1937" s="235"/>
      <c r="J1937" s="236">
        <f>ROUND(I1937*H1937,2)</f>
        <v>0</v>
      </c>
      <c r="K1937" s="237"/>
      <c r="L1937" s="47"/>
      <c r="M1937" s="238" t="s">
        <v>1</v>
      </c>
      <c r="N1937" s="239" t="s">
        <v>49</v>
      </c>
      <c r="O1937" s="94"/>
      <c r="P1937" s="240">
        <f>O1937*H1937</f>
        <v>0</v>
      </c>
      <c r="Q1937" s="240">
        <v>0.013550400000000001</v>
      </c>
      <c r="R1937" s="240">
        <f>Q1937*H1937</f>
        <v>0.14389169760000001</v>
      </c>
      <c r="S1937" s="240">
        <v>0</v>
      </c>
      <c r="T1937" s="241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42" t="s">
        <v>304</v>
      </c>
      <c r="AT1937" s="242" t="s">
        <v>253</v>
      </c>
      <c r="AU1937" s="242" t="s">
        <v>93</v>
      </c>
      <c r="AY1937" s="19" t="s">
        <v>251</v>
      </c>
      <c r="BE1937" s="243">
        <f>IF(N1937="základní",J1937,0)</f>
        <v>0</v>
      </c>
      <c r="BF1937" s="243">
        <f>IF(N1937="snížená",J1937,0)</f>
        <v>0</v>
      </c>
      <c r="BG1937" s="243">
        <f>IF(N1937="zákl. přenesená",J1937,0)</f>
        <v>0</v>
      </c>
      <c r="BH1937" s="243">
        <f>IF(N1937="sníž. přenesená",J1937,0)</f>
        <v>0</v>
      </c>
      <c r="BI1937" s="243">
        <f>IF(N1937="nulová",J1937,0)</f>
        <v>0</v>
      </c>
      <c r="BJ1937" s="19" t="s">
        <v>91</v>
      </c>
      <c r="BK1937" s="243">
        <f>ROUND(I1937*H1937,2)</f>
        <v>0</v>
      </c>
      <c r="BL1937" s="19" t="s">
        <v>304</v>
      </c>
      <c r="BM1937" s="242" t="s">
        <v>2033</v>
      </c>
    </row>
    <row r="1938" s="2" customFormat="1">
      <c r="A1938" s="41"/>
      <c r="B1938" s="42"/>
      <c r="C1938" s="43"/>
      <c r="D1938" s="244" t="s">
        <v>258</v>
      </c>
      <c r="E1938" s="43"/>
      <c r="F1938" s="245" t="s">
        <v>2034</v>
      </c>
      <c r="G1938" s="43"/>
      <c r="H1938" s="43"/>
      <c r="I1938" s="246"/>
      <c r="J1938" s="43"/>
      <c r="K1938" s="43"/>
      <c r="L1938" s="47"/>
      <c r="M1938" s="247"/>
      <c r="N1938" s="248"/>
      <c r="O1938" s="94"/>
      <c r="P1938" s="94"/>
      <c r="Q1938" s="94"/>
      <c r="R1938" s="94"/>
      <c r="S1938" s="94"/>
      <c r="T1938" s="95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19" t="s">
        <v>258</v>
      </c>
      <c r="AU1938" s="19" t="s">
        <v>93</v>
      </c>
    </row>
    <row r="1939" s="13" customFormat="1">
      <c r="A1939" s="13"/>
      <c r="B1939" s="249"/>
      <c r="C1939" s="250"/>
      <c r="D1939" s="251" t="s">
        <v>260</v>
      </c>
      <c r="E1939" s="252" t="s">
        <v>1</v>
      </c>
      <c r="F1939" s="253" t="s">
        <v>2035</v>
      </c>
      <c r="G1939" s="250"/>
      <c r="H1939" s="254">
        <v>10.619</v>
      </c>
      <c r="I1939" s="255"/>
      <c r="J1939" s="250"/>
      <c r="K1939" s="250"/>
      <c r="L1939" s="256"/>
      <c r="M1939" s="257"/>
      <c r="N1939" s="258"/>
      <c r="O1939" s="258"/>
      <c r="P1939" s="258"/>
      <c r="Q1939" s="258"/>
      <c r="R1939" s="258"/>
      <c r="S1939" s="258"/>
      <c r="T1939" s="25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0" t="s">
        <v>260</v>
      </c>
      <c r="AU1939" s="260" t="s">
        <v>93</v>
      </c>
      <c r="AV1939" s="13" t="s">
        <v>93</v>
      </c>
      <c r="AW1939" s="13" t="s">
        <v>40</v>
      </c>
      <c r="AX1939" s="13" t="s">
        <v>84</v>
      </c>
      <c r="AY1939" s="260" t="s">
        <v>251</v>
      </c>
    </row>
    <row r="1940" s="14" customFormat="1">
      <c r="A1940" s="14"/>
      <c r="B1940" s="261"/>
      <c r="C1940" s="262"/>
      <c r="D1940" s="251" t="s">
        <v>260</v>
      </c>
      <c r="E1940" s="263" t="s">
        <v>1</v>
      </c>
      <c r="F1940" s="264" t="s">
        <v>262</v>
      </c>
      <c r="G1940" s="262"/>
      <c r="H1940" s="265">
        <v>10.619</v>
      </c>
      <c r="I1940" s="266"/>
      <c r="J1940" s="262"/>
      <c r="K1940" s="262"/>
      <c r="L1940" s="267"/>
      <c r="M1940" s="268"/>
      <c r="N1940" s="269"/>
      <c r="O1940" s="269"/>
      <c r="P1940" s="269"/>
      <c r="Q1940" s="269"/>
      <c r="R1940" s="269"/>
      <c r="S1940" s="269"/>
      <c r="T1940" s="270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71" t="s">
        <v>260</v>
      </c>
      <c r="AU1940" s="271" t="s">
        <v>93</v>
      </c>
      <c r="AV1940" s="14" t="s">
        <v>257</v>
      </c>
      <c r="AW1940" s="14" t="s">
        <v>40</v>
      </c>
      <c r="AX1940" s="14" t="s">
        <v>91</v>
      </c>
      <c r="AY1940" s="271" t="s">
        <v>251</v>
      </c>
    </row>
    <row r="1941" s="2" customFormat="1" ht="37.8" customHeight="1">
      <c r="A1941" s="41"/>
      <c r="B1941" s="42"/>
      <c r="C1941" s="230" t="s">
        <v>2036</v>
      </c>
      <c r="D1941" s="230" t="s">
        <v>253</v>
      </c>
      <c r="E1941" s="231" t="s">
        <v>2037</v>
      </c>
      <c r="F1941" s="232" t="s">
        <v>2038</v>
      </c>
      <c r="G1941" s="233" t="s">
        <v>389</v>
      </c>
      <c r="H1941" s="234">
        <v>813.49599999999998</v>
      </c>
      <c r="I1941" s="235"/>
      <c r="J1941" s="236">
        <f>ROUND(I1941*H1941,2)</f>
        <v>0</v>
      </c>
      <c r="K1941" s="237"/>
      <c r="L1941" s="47"/>
      <c r="M1941" s="238" t="s">
        <v>1</v>
      </c>
      <c r="N1941" s="239" t="s">
        <v>49</v>
      </c>
      <c r="O1941" s="94"/>
      <c r="P1941" s="240">
        <f>O1941*H1941</f>
        <v>0</v>
      </c>
      <c r="Q1941" s="240">
        <v>0.029627400000000002</v>
      </c>
      <c r="R1941" s="240">
        <f>Q1941*H1941</f>
        <v>24.1017713904</v>
      </c>
      <c r="S1941" s="240">
        <v>0</v>
      </c>
      <c r="T1941" s="241">
        <f>S1941*H1941</f>
        <v>0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42" t="s">
        <v>304</v>
      </c>
      <c r="AT1941" s="242" t="s">
        <v>253</v>
      </c>
      <c r="AU1941" s="242" t="s">
        <v>93</v>
      </c>
      <c r="AY1941" s="19" t="s">
        <v>251</v>
      </c>
      <c r="BE1941" s="243">
        <f>IF(N1941="základní",J1941,0)</f>
        <v>0</v>
      </c>
      <c r="BF1941" s="243">
        <f>IF(N1941="snížená",J1941,0)</f>
        <v>0</v>
      </c>
      <c r="BG1941" s="243">
        <f>IF(N1941="zákl. přenesená",J1941,0)</f>
        <v>0</v>
      </c>
      <c r="BH1941" s="243">
        <f>IF(N1941="sníž. přenesená",J1941,0)</f>
        <v>0</v>
      </c>
      <c r="BI1941" s="243">
        <f>IF(N1941="nulová",J1941,0)</f>
        <v>0</v>
      </c>
      <c r="BJ1941" s="19" t="s">
        <v>91</v>
      </c>
      <c r="BK1941" s="243">
        <f>ROUND(I1941*H1941,2)</f>
        <v>0</v>
      </c>
      <c r="BL1941" s="19" t="s">
        <v>304</v>
      </c>
      <c r="BM1941" s="242" t="s">
        <v>2039</v>
      </c>
    </row>
    <row r="1942" s="2" customFormat="1">
      <c r="A1942" s="41"/>
      <c r="B1942" s="42"/>
      <c r="C1942" s="43"/>
      <c r="D1942" s="244" t="s">
        <v>258</v>
      </c>
      <c r="E1942" s="43"/>
      <c r="F1942" s="245" t="s">
        <v>2040</v>
      </c>
      <c r="G1942" s="43"/>
      <c r="H1942" s="43"/>
      <c r="I1942" s="246"/>
      <c r="J1942" s="43"/>
      <c r="K1942" s="43"/>
      <c r="L1942" s="47"/>
      <c r="M1942" s="247"/>
      <c r="N1942" s="248"/>
      <c r="O1942" s="94"/>
      <c r="P1942" s="94"/>
      <c r="Q1942" s="94"/>
      <c r="R1942" s="94"/>
      <c r="S1942" s="94"/>
      <c r="T1942" s="95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19" t="s">
        <v>258</v>
      </c>
      <c r="AU1942" s="19" t="s">
        <v>93</v>
      </c>
    </row>
    <row r="1943" s="13" customFormat="1">
      <c r="A1943" s="13"/>
      <c r="B1943" s="249"/>
      <c r="C1943" s="250"/>
      <c r="D1943" s="251" t="s">
        <v>260</v>
      </c>
      <c r="E1943" s="252" t="s">
        <v>1</v>
      </c>
      <c r="F1943" s="253" t="s">
        <v>2041</v>
      </c>
      <c r="G1943" s="250"/>
      <c r="H1943" s="254">
        <v>9.5579999999999998</v>
      </c>
      <c r="I1943" s="255"/>
      <c r="J1943" s="250"/>
      <c r="K1943" s="250"/>
      <c r="L1943" s="256"/>
      <c r="M1943" s="257"/>
      <c r="N1943" s="258"/>
      <c r="O1943" s="258"/>
      <c r="P1943" s="258"/>
      <c r="Q1943" s="258"/>
      <c r="R1943" s="258"/>
      <c r="S1943" s="258"/>
      <c r="T1943" s="259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0" t="s">
        <v>260</v>
      </c>
      <c r="AU1943" s="260" t="s">
        <v>93</v>
      </c>
      <c r="AV1943" s="13" t="s">
        <v>93</v>
      </c>
      <c r="AW1943" s="13" t="s">
        <v>40</v>
      </c>
      <c r="AX1943" s="13" t="s">
        <v>84</v>
      </c>
      <c r="AY1943" s="260" t="s">
        <v>251</v>
      </c>
    </row>
    <row r="1944" s="13" customFormat="1">
      <c r="A1944" s="13"/>
      <c r="B1944" s="249"/>
      <c r="C1944" s="250"/>
      <c r="D1944" s="251" t="s">
        <v>260</v>
      </c>
      <c r="E1944" s="252" t="s">
        <v>1</v>
      </c>
      <c r="F1944" s="253" t="s">
        <v>2042</v>
      </c>
      <c r="G1944" s="250"/>
      <c r="H1944" s="254">
        <v>165.398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260</v>
      </c>
      <c r="AU1944" s="260" t="s">
        <v>93</v>
      </c>
      <c r="AV1944" s="13" t="s">
        <v>93</v>
      </c>
      <c r="AW1944" s="13" t="s">
        <v>40</v>
      </c>
      <c r="AX1944" s="13" t="s">
        <v>84</v>
      </c>
      <c r="AY1944" s="260" t="s">
        <v>251</v>
      </c>
    </row>
    <row r="1945" s="13" customFormat="1">
      <c r="A1945" s="13"/>
      <c r="B1945" s="249"/>
      <c r="C1945" s="250"/>
      <c r="D1945" s="251" t="s">
        <v>260</v>
      </c>
      <c r="E1945" s="252" t="s">
        <v>1</v>
      </c>
      <c r="F1945" s="253" t="s">
        <v>2043</v>
      </c>
      <c r="G1945" s="250"/>
      <c r="H1945" s="254">
        <v>159.63499999999999</v>
      </c>
      <c r="I1945" s="255"/>
      <c r="J1945" s="250"/>
      <c r="K1945" s="250"/>
      <c r="L1945" s="256"/>
      <c r="M1945" s="257"/>
      <c r="N1945" s="258"/>
      <c r="O1945" s="258"/>
      <c r="P1945" s="258"/>
      <c r="Q1945" s="258"/>
      <c r="R1945" s="258"/>
      <c r="S1945" s="258"/>
      <c r="T1945" s="259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0" t="s">
        <v>260</v>
      </c>
      <c r="AU1945" s="260" t="s">
        <v>93</v>
      </c>
      <c r="AV1945" s="13" t="s">
        <v>93</v>
      </c>
      <c r="AW1945" s="13" t="s">
        <v>40</v>
      </c>
      <c r="AX1945" s="13" t="s">
        <v>84</v>
      </c>
      <c r="AY1945" s="260" t="s">
        <v>251</v>
      </c>
    </row>
    <row r="1946" s="13" customFormat="1">
      <c r="A1946" s="13"/>
      <c r="B1946" s="249"/>
      <c r="C1946" s="250"/>
      <c r="D1946" s="251" t="s">
        <v>260</v>
      </c>
      <c r="E1946" s="252" t="s">
        <v>1</v>
      </c>
      <c r="F1946" s="253" t="s">
        <v>2044</v>
      </c>
      <c r="G1946" s="250"/>
      <c r="H1946" s="254">
        <v>159.63499999999999</v>
      </c>
      <c r="I1946" s="255"/>
      <c r="J1946" s="250"/>
      <c r="K1946" s="250"/>
      <c r="L1946" s="256"/>
      <c r="M1946" s="257"/>
      <c r="N1946" s="258"/>
      <c r="O1946" s="258"/>
      <c r="P1946" s="258"/>
      <c r="Q1946" s="258"/>
      <c r="R1946" s="258"/>
      <c r="S1946" s="258"/>
      <c r="T1946" s="25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0" t="s">
        <v>260</v>
      </c>
      <c r="AU1946" s="260" t="s">
        <v>93</v>
      </c>
      <c r="AV1946" s="13" t="s">
        <v>93</v>
      </c>
      <c r="AW1946" s="13" t="s">
        <v>40</v>
      </c>
      <c r="AX1946" s="13" t="s">
        <v>84</v>
      </c>
      <c r="AY1946" s="260" t="s">
        <v>251</v>
      </c>
    </row>
    <row r="1947" s="13" customFormat="1">
      <c r="A1947" s="13"/>
      <c r="B1947" s="249"/>
      <c r="C1947" s="250"/>
      <c r="D1947" s="251" t="s">
        <v>260</v>
      </c>
      <c r="E1947" s="252" t="s">
        <v>1</v>
      </c>
      <c r="F1947" s="253" t="s">
        <v>2045</v>
      </c>
      <c r="G1947" s="250"/>
      <c r="H1947" s="254">
        <v>159.63499999999999</v>
      </c>
      <c r="I1947" s="255"/>
      <c r="J1947" s="250"/>
      <c r="K1947" s="250"/>
      <c r="L1947" s="256"/>
      <c r="M1947" s="257"/>
      <c r="N1947" s="258"/>
      <c r="O1947" s="258"/>
      <c r="P1947" s="258"/>
      <c r="Q1947" s="258"/>
      <c r="R1947" s="258"/>
      <c r="S1947" s="258"/>
      <c r="T1947" s="259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0" t="s">
        <v>260</v>
      </c>
      <c r="AU1947" s="260" t="s">
        <v>93</v>
      </c>
      <c r="AV1947" s="13" t="s">
        <v>93</v>
      </c>
      <c r="AW1947" s="13" t="s">
        <v>40</v>
      </c>
      <c r="AX1947" s="13" t="s">
        <v>84</v>
      </c>
      <c r="AY1947" s="260" t="s">
        <v>251</v>
      </c>
    </row>
    <row r="1948" s="13" customFormat="1">
      <c r="A1948" s="13"/>
      <c r="B1948" s="249"/>
      <c r="C1948" s="250"/>
      <c r="D1948" s="251" t="s">
        <v>260</v>
      </c>
      <c r="E1948" s="252" t="s">
        <v>1</v>
      </c>
      <c r="F1948" s="253" t="s">
        <v>2046</v>
      </c>
      <c r="G1948" s="250"/>
      <c r="H1948" s="254">
        <v>159.63499999999999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260</v>
      </c>
      <c r="AU1948" s="260" t="s">
        <v>93</v>
      </c>
      <c r="AV1948" s="13" t="s">
        <v>93</v>
      </c>
      <c r="AW1948" s="13" t="s">
        <v>40</v>
      </c>
      <c r="AX1948" s="13" t="s">
        <v>84</v>
      </c>
      <c r="AY1948" s="260" t="s">
        <v>251</v>
      </c>
    </row>
    <row r="1949" s="14" customFormat="1">
      <c r="A1949" s="14"/>
      <c r="B1949" s="261"/>
      <c r="C1949" s="262"/>
      <c r="D1949" s="251" t="s">
        <v>260</v>
      </c>
      <c r="E1949" s="263" t="s">
        <v>1</v>
      </c>
      <c r="F1949" s="264" t="s">
        <v>262</v>
      </c>
      <c r="G1949" s="262"/>
      <c r="H1949" s="265">
        <v>813.49599999999998</v>
      </c>
      <c r="I1949" s="266"/>
      <c r="J1949" s="262"/>
      <c r="K1949" s="262"/>
      <c r="L1949" s="267"/>
      <c r="M1949" s="268"/>
      <c r="N1949" s="269"/>
      <c r="O1949" s="269"/>
      <c r="P1949" s="269"/>
      <c r="Q1949" s="269"/>
      <c r="R1949" s="269"/>
      <c r="S1949" s="269"/>
      <c r="T1949" s="27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71" t="s">
        <v>260</v>
      </c>
      <c r="AU1949" s="271" t="s">
        <v>93</v>
      </c>
      <c r="AV1949" s="14" t="s">
        <v>257</v>
      </c>
      <c r="AW1949" s="14" t="s">
        <v>40</v>
      </c>
      <c r="AX1949" s="14" t="s">
        <v>91</v>
      </c>
      <c r="AY1949" s="271" t="s">
        <v>251</v>
      </c>
    </row>
    <row r="1950" s="2" customFormat="1" ht="37.8" customHeight="1">
      <c r="A1950" s="41"/>
      <c r="B1950" s="42"/>
      <c r="C1950" s="230" t="s">
        <v>1369</v>
      </c>
      <c r="D1950" s="230" t="s">
        <v>253</v>
      </c>
      <c r="E1950" s="231" t="s">
        <v>2047</v>
      </c>
      <c r="F1950" s="232" t="s">
        <v>2048</v>
      </c>
      <c r="G1950" s="233" t="s">
        <v>571</v>
      </c>
      <c r="H1950" s="234">
        <v>104</v>
      </c>
      <c r="I1950" s="235"/>
      <c r="J1950" s="236">
        <f>ROUND(I1950*H1950,2)</f>
        <v>0</v>
      </c>
      <c r="K1950" s="237"/>
      <c r="L1950" s="47"/>
      <c r="M1950" s="238" t="s">
        <v>1</v>
      </c>
      <c r="N1950" s="239" t="s">
        <v>49</v>
      </c>
      <c r="O1950" s="94"/>
      <c r="P1950" s="240">
        <f>O1950*H1950</f>
        <v>0</v>
      </c>
      <c r="Q1950" s="240">
        <v>0.0019</v>
      </c>
      <c r="R1950" s="240">
        <f>Q1950*H1950</f>
        <v>0.1976</v>
      </c>
      <c r="S1950" s="240">
        <v>0.0070000000000000001</v>
      </c>
      <c r="T1950" s="241">
        <f>S1950*H1950</f>
        <v>0.72799999999999998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42" t="s">
        <v>304</v>
      </c>
      <c r="AT1950" s="242" t="s">
        <v>253</v>
      </c>
      <c r="AU1950" s="242" t="s">
        <v>93</v>
      </c>
      <c r="AY1950" s="19" t="s">
        <v>251</v>
      </c>
      <c r="BE1950" s="243">
        <f>IF(N1950="základní",J1950,0)</f>
        <v>0</v>
      </c>
      <c r="BF1950" s="243">
        <f>IF(N1950="snížená",J1950,0)</f>
        <v>0</v>
      </c>
      <c r="BG1950" s="243">
        <f>IF(N1950="zákl. přenesená",J1950,0)</f>
        <v>0</v>
      </c>
      <c r="BH1950" s="243">
        <f>IF(N1950="sníž. přenesená",J1950,0)</f>
        <v>0</v>
      </c>
      <c r="BI1950" s="243">
        <f>IF(N1950="nulová",J1950,0)</f>
        <v>0</v>
      </c>
      <c r="BJ1950" s="19" t="s">
        <v>91</v>
      </c>
      <c r="BK1950" s="243">
        <f>ROUND(I1950*H1950,2)</f>
        <v>0</v>
      </c>
      <c r="BL1950" s="19" t="s">
        <v>304</v>
      </c>
      <c r="BM1950" s="242" t="s">
        <v>2049</v>
      </c>
    </row>
    <row r="1951" s="15" customFormat="1">
      <c r="A1951" s="15"/>
      <c r="B1951" s="272"/>
      <c r="C1951" s="273"/>
      <c r="D1951" s="251" t="s">
        <v>260</v>
      </c>
      <c r="E1951" s="274" t="s">
        <v>1</v>
      </c>
      <c r="F1951" s="275" t="s">
        <v>1306</v>
      </c>
      <c r="G1951" s="273"/>
      <c r="H1951" s="274" t="s">
        <v>1</v>
      </c>
      <c r="I1951" s="276"/>
      <c r="J1951" s="273"/>
      <c r="K1951" s="273"/>
      <c r="L1951" s="277"/>
      <c r="M1951" s="278"/>
      <c r="N1951" s="279"/>
      <c r="O1951" s="279"/>
      <c r="P1951" s="279"/>
      <c r="Q1951" s="279"/>
      <c r="R1951" s="279"/>
      <c r="S1951" s="279"/>
      <c r="T1951" s="280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81" t="s">
        <v>260</v>
      </c>
      <c r="AU1951" s="281" t="s">
        <v>93</v>
      </c>
      <c r="AV1951" s="15" t="s">
        <v>91</v>
      </c>
      <c r="AW1951" s="15" t="s">
        <v>40</v>
      </c>
      <c r="AX1951" s="15" t="s">
        <v>84</v>
      </c>
      <c r="AY1951" s="281" t="s">
        <v>251</v>
      </c>
    </row>
    <row r="1952" s="13" customFormat="1">
      <c r="A1952" s="13"/>
      <c r="B1952" s="249"/>
      <c r="C1952" s="250"/>
      <c r="D1952" s="251" t="s">
        <v>260</v>
      </c>
      <c r="E1952" s="252" t="s">
        <v>1</v>
      </c>
      <c r="F1952" s="253" t="s">
        <v>2050</v>
      </c>
      <c r="G1952" s="250"/>
      <c r="H1952" s="254">
        <v>50</v>
      </c>
      <c r="I1952" s="255"/>
      <c r="J1952" s="250"/>
      <c r="K1952" s="250"/>
      <c r="L1952" s="256"/>
      <c r="M1952" s="257"/>
      <c r="N1952" s="258"/>
      <c r="O1952" s="258"/>
      <c r="P1952" s="258"/>
      <c r="Q1952" s="258"/>
      <c r="R1952" s="258"/>
      <c r="S1952" s="258"/>
      <c r="T1952" s="25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0" t="s">
        <v>260</v>
      </c>
      <c r="AU1952" s="260" t="s">
        <v>93</v>
      </c>
      <c r="AV1952" s="13" t="s">
        <v>93</v>
      </c>
      <c r="AW1952" s="13" t="s">
        <v>40</v>
      </c>
      <c r="AX1952" s="13" t="s">
        <v>84</v>
      </c>
      <c r="AY1952" s="260" t="s">
        <v>251</v>
      </c>
    </row>
    <row r="1953" s="13" customFormat="1">
      <c r="A1953" s="13"/>
      <c r="B1953" s="249"/>
      <c r="C1953" s="250"/>
      <c r="D1953" s="251" t="s">
        <v>260</v>
      </c>
      <c r="E1953" s="252" t="s">
        <v>1</v>
      </c>
      <c r="F1953" s="253" t="s">
        <v>2051</v>
      </c>
      <c r="G1953" s="250"/>
      <c r="H1953" s="254">
        <v>8</v>
      </c>
      <c r="I1953" s="255"/>
      <c r="J1953" s="250"/>
      <c r="K1953" s="250"/>
      <c r="L1953" s="256"/>
      <c r="M1953" s="257"/>
      <c r="N1953" s="258"/>
      <c r="O1953" s="258"/>
      <c r="P1953" s="258"/>
      <c r="Q1953" s="258"/>
      <c r="R1953" s="258"/>
      <c r="S1953" s="258"/>
      <c r="T1953" s="25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0" t="s">
        <v>260</v>
      </c>
      <c r="AU1953" s="260" t="s">
        <v>93</v>
      </c>
      <c r="AV1953" s="13" t="s">
        <v>93</v>
      </c>
      <c r="AW1953" s="13" t="s">
        <v>40</v>
      </c>
      <c r="AX1953" s="13" t="s">
        <v>84</v>
      </c>
      <c r="AY1953" s="260" t="s">
        <v>251</v>
      </c>
    </row>
    <row r="1954" s="13" customFormat="1">
      <c r="A1954" s="13"/>
      <c r="B1954" s="249"/>
      <c r="C1954" s="250"/>
      <c r="D1954" s="251" t="s">
        <v>260</v>
      </c>
      <c r="E1954" s="252" t="s">
        <v>1</v>
      </c>
      <c r="F1954" s="253" t="s">
        <v>2052</v>
      </c>
      <c r="G1954" s="250"/>
      <c r="H1954" s="254">
        <v>46</v>
      </c>
      <c r="I1954" s="255"/>
      <c r="J1954" s="250"/>
      <c r="K1954" s="250"/>
      <c r="L1954" s="256"/>
      <c r="M1954" s="257"/>
      <c r="N1954" s="258"/>
      <c r="O1954" s="258"/>
      <c r="P1954" s="258"/>
      <c r="Q1954" s="258"/>
      <c r="R1954" s="258"/>
      <c r="S1954" s="258"/>
      <c r="T1954" s="25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0" t="s">
        <v>260</v>
      </c>
      <c r="AU1954" s="260" t="s">
        <v>93</v>
      </c>
      <c r="AV1954" s="13" t="s">
        <v>93</v>
      </c>
      <c r="AW1954" s="13" t="s">
        <v>40</v>
      </c>
      <c r="AX1954" s="13" t="s">
        <v>84</v>
      </c>
      <c r="AY1954" s="260" t="s">
        <v>251</v>
      </c>
    </row>
    <row r="1955" s="14" customFormat="1">
      <c r="A1955" s="14"/>
      <c r="B1955" s="261"/>
      <c r="C1955" s="262"/>
      <c r="D1955" s="251" t="s">
        <v>260</v>
      </c>
      <c r="E1955" s="263" t="s">
        <v>1</v>
      </c>
      <c r="F1955" s="264" t="s">
        <v>262</v>
      </c>
      <c r="G1955" s="262"/>
      <c r="H1955" s="265">
        <v>104</v>
      </c>
      <c r="I1955" s="266"/>
      <c r="J1955" s="262"/>
      <c r="K1955" s="262"/>
      <c r="L1955" s="267"/>
      <c r="M1955" s="268"/>
      <c r="N1955" s="269"/>
      <c r="O1955" s="269"/>
      <c r="P1955" s="269"/>
      <c r="Q1955" s="269"/>
      <c r="R1955" s="269"/>
      <c r="S1955" s="269"/>
      <c r="T1955" s="27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71" t="s">
        <v>260</v>
      </c>
      <c r="AU1955" s="271" t="s">
        <v>93</v>
      </c>
      <c r="AV1955" s="14" t="s">
        <v>257</v>
      </c>
      <c r="AW1955" s="14" t="s">
        <v>40</v>
      </c>
      <c r="AX1955" s="14" t="s">
        <v>91</v>
      </c>
      <c r="AY1955" s="271" t="s">
        <v>251</v>
      </c>
    </row>
    <row r="1956" s="2" customFormat="1" ht="33" customHeight="1">
      <c r="A1956" s="41"/>
      <c r="B1956" s="42"/>
      <c r="C1956" s="230" t="s">
        <v>2053</v>
      </c>
      <c r="D1956" s="230" t="s">
        <v>253</v>
      </c>
      <c r="E1956" s="231" t="s">
        <v>2054</v>
      </c>
      <c r="F1956" s="232" t="s">
        <v>2055</v>
      </c>
      <c r="G1956" s="233" t="s">
        <v>571</v>
      </c>
      <c r="H1956" s="234">
        <v>50</v>
      </c>
      <c r="I1956" s="235"/>
      <c r="J1956" s="236">
        <f>ROUND(I1956*H1956,2)</f>
        <v>0</v>
      </c>
      <c r="K1956" s="237"/>
      <c r="L1956" s="47"/>
      <c r="M1956" s="238" t="s">
        <v>1</v>
      </c>
      <c r="N1956" s="239" t="s">
        <v>49</v>
      </c>
      <c r="O1956" s="94"/>
      <c r="P1956" s="240">
        <f>O1956*H1956</f>
        <v>0</v>
      </c>
      <c r="Q1956" s="240">
        <v>0.00115</v>
      </c>
      <c r="R1956" s="240">
        <f>Q1956*H1956</f>
        <v>0.057499999999999996</v>
      </c>
      <c r="S1956" s="240">
        <v>0.0028</v>
      </c>
      <c r="T1956" s="241">
        <f>S1956*H1956</f>
        <v>0.13999999999999999</v>
      </c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R1956" s="242" t="s">
        <v>304</v>
      </c>
      <c r="AT1956" s="242" t="s">
        <v>253</v>
      </c>
      <c r="AU1956" s="242" t="s">
        <v>93</v>
      </c>
      <c r="AY1956" s="19" t="s">
        <v>251</v>
      </c>
      <c r="BE1956" s="243">
        <f>IF(N1956="základní",J1956,0)</f>
        <v>0</v>
      </c>
      <c r="BF1956" s="243">
        <f>IF(N1956="snížená",J1956,0)</f>
        <v>0</v>
      </c>
      <c r="BG1956" s="243">
        <f>IF(N1956="zákl. přenesená",J1956,0)</f>
        <v>0</v>
      </c>
      <c r="BH1956" s="243">
        <f>IF(N1956="sníž. přenesená",J1956,0)</f>
        <v>0</v>
      </c>
      <c r="BI1956" s="243">
        <f>IF(N1956="nulová",J1956,0)</f>
        <v>0</v>
      </c>
      <c r="BJ1956" s="19" t="s">
        <v>91</v>
      </c>
      <c r="BK1956" s="243">
        <f>ROUND(I1956*H1956,2)</f>
        <v>0</v>
      </c>
      <c r="BL1956" s="19" t="s">
        <v>304</v>
      </c>
      <c r="BM1956" s="242" t="s">
        <v>2056</v>
      </c>
    </row>
    <row r="1957" s="15" customFormat="1">
      <c r="A1957" s="15"/>
      <c r="B1957" s="272"/>
      <c r="C1957" s="273"/>
      <c r="D1957" s="251" t="s">
        <v>260</v>
      </c>
      <c r="E1957" s="274" t="s">
        <v>1</v>
      </c>
      <c r="F1957" s="275" t="s">
        <v>1306</v>
      </c>
      <c r="G1957" s="273"/>
      <c r="H1957" s="274" t="s">
        <v>1</v>
      </c>
      <c r="I1957" s="276"/>
      <c r="J1957" s="273"/>
      <c r="K1957" s="273"/>
      <c r="L1957" s="277"/>
      <c r="M1957" s="278"/>
      <c r="N1957" s="279"/>
      <c r="O1957" s="279"/>
      <c r="P1957" s="279"/>
      <c r="Q1957" s="279"/>
      <c r="R1957" s="279"/>
      <c r="S1957" s="279"/>
      <c r="T1957" s="280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81" t="s">
        <v>260</v>
      </c>
      <c r="AU1957" s="281" t="s">
        <v>93</v>
      </c>
      <c r="AV1957" s="15" t="s">
        <v>91</v>
      </c>
      <c r="AW1957" s="15" t="s">
        <v>40</v>
      </c>
      <c r="AX1957" s="15" t="s">
        <v>84</v>
      </c>
      <c r="AY1957" s="281" t="s">
        <v>251</v>
      </c>
    </row>
    <row r="1958" s="13" customFormat="1">
      <c r="A1958" s="13"/>
      <c r="B1958" s="249"/>
      <c r="C1958" s="250"/>
      <c r="D1958" s="251" t="s">
        <v>260</v>
      </c>
      <c r="E1958" s="252" t="s">
        <v>1</v>
      </c>
      <c r="F1958" s="253" t="s">
        <v>2057</v>
      </c>
      <c r="G1958" s="250"/>
      <c r="H1958" s="254">
        <v>20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260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251</v>
      </c>
    </row>
    <row r="1959" s="13" customFormat="1">
      <c r="A1959" s="13"/>
      <c r="B1959" s="249"/>
      <c r="C1959" s="250"/>
      <c r="D1959" s="251" t="s">
        <v>260</v>
      </c>
      <c r="E1959" s="252" t="s">
        <v>1</v>
      </c>
      <c r="F1959" s="253" t="s">
        <v>2058</v>
      </c>
      <c r="G1959" s="250"/>
      <c r="H1959" s="254">
        <v>30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260</v>
      </c>
      <c r="AU1959" s="260" t="s">
        <v>93</v>
      </c>
      <c r="AV1959" s="13" t="s">
        <v>93</v>
      </c>
      <c r="AW1959" s="13" t="s">
        <v>40</v>
      </c>
      <c r="AX1959" s="13" t="s">
        <v>84</v>
      </c>
      <c r="AY1959" s="260" t="s">
        <v>251</v>
      </c>
    </row>
    <row r="1960" s="14" customFormat="1">
      <c r="A1960" s="14"/>
      <c r="B1960" s="261"/>
      <c r="C1960" s="262"/>
      <c r="D1960" s="251" t="s">
        <v>260</v>
      </c>
      <c r="E1960" s="263" t="s">
        <v>1</v>
      </c>
      <c r="F1960" s="264" t="s">
        <v>262</v>
      </c>
      <c r="G1960" s="262"/>
      <c r="H1960" s="265">
        <v>50</v>
      </c>
      <c r="I1960" s="266"/>
      <c r="J1960" s="262"/>
      <c r="K1960" s="262"/>
      <c r="L1960" s="267"/>
      <c r="M1960" s="268"/>
      <c r="N1960" s="269"/>
      <c r="O1960" s="269"/>
      <c r="P1960" s="269"/>
      <c r="Q1960" s="269"/>
      <c r="R1960" s="269"/>
      <c r="S1960" s="269"/>
      <c r="T1960" s="270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71" t="s">
        <v>260</v>
      </c>
      <c r="AU1960" s="271" t="s">
        <v>93</v>
      </c>
      <c r="AV1960" s="14" t="s">
        <v>257</v>
      </c>
      <c r="AW1960" s="14" t="s">
        <v>40</v>
      </c>
      <c r="AX1960" s="14" t="s">
        <v>91</v>
      </c>
      <c r="AY1960" s="271" t="s">
        <v>251</v>
      </c>
    </row>
    <row r="1961" s="2" customFormat="1" ht="37.8" customHeight="1">
      <c r="A1961" s="41"/>
      <c r="B1961" s="42"/>
      <c r="C1961" s="230" t="s">
        <v>1372</v>
      </c>
      <c r="D1961" s="230" t="s">
        <v>253</v>
      </c>
      <c r="E1961" s="231" t="s">
        <v>2059</v>
      </c>
      <c r="F1961" s="232" t="s">
        <v>2060</v>
      </c>
      <c r="G1961" s="233" t="s">
        <v>571</v>
      </c>
      <c r="H1961" s="234">
        <v>29</v>
      </c>
      <c r="I1961" s="235"/>
      <c r="J1961" s="236">
        <f>ROUND(I1961*H1961,2)</f>
        <v>0</v>
      </c>
      <c r="K1961" s="237"/>
      <c r="L1961" s="47"/>
      <c r="M1961" s="238" t="s">
        <v>1</v>
      </c>
      <c r="N1961" s="239" t="s">
        <v>49</v>
      </c>
      <c r="O1961" s="94"/>
      <c r="P1961" s="240">
        <f>O1961*H1961</f>
        <v>0</v>
      </c>
      <c r="Q1961" s="240">
        <v>0.0025899999999999999</v>
      </c>
      <c r="R1961" s="240">
        <f>Q1961*H1961</f>
        <v>0.075109999999999996</v>
      </c>
      <c r="S1961" s="240">
        <v>0.014</v>
      </c>
      <c r="T1961" s="241">
        <f>S1961*H1961</f>
        <v>0.40600000000000003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42" t="s">
        <v>304</v>
      </c>
      <c r="AT1961" s="242" t="s">
        <v>253</v>
      </c>
      <c r="AU1961" s="242" t="s">
        <v>93</v>
      </c>
      <c r="AY1961" s="19" t="s">
        <v>251</v>
      </c>
      <c r="BE1961" s="243">
        <f>IF(N1961="základní",J1961,0)</f>
        <v>0</v>
      </c>
      <c r="BF1961" s="243">
        <f>IF(N1961="snížená",J1961,0)</f>
        <v>0</v>
      </c>
      <c r="BG1961" s="243">
        <f>IF(N1961="zákl. přenesená",J1961,0)</f>
        <v>0</v>
      </c>
      <c r="BH1961" s="243">
        <f>IF(N1961="sníž. přenesená",J1961,0)</f>
        <v>0</v>
      </c>
      <c r="BI1961" s="243">
        <f>IF(N1961="nulová",J1961,0)</f>
        <v>0</v>
      </c>
      <c r="BJ1961" s="19" t="s">
        <v>91</v>
      </c>
      <c r="BK1961" s="243">
        <f>ROUND(I1961*H1961,2)</f>
        <v>0</v>
      </c>
      <c r="BL1961" s="19" t="s">
        <v>304</v>
      </c>
      <c r="BM1961" s="242" t="s">
        <v>2061</v>
      </c>
    </row>
    <row r="1962" s="15" customFormat="1">
      <c r="A1962" s="15"/>
      <c r="B1962" s="272"/>
      <c r="C1962" s="273"/>
      <c r="D1962" s="251" t="s">
        <v>260</v>
      </c>
      <c r="E1962" s="274" t="s">
        <v>1</v>
      </c>
      <c r="F1962" s="275" t="s">
        <v>1306</v>
      </c>
      <c r="G1962" s="273"/>
      <c r="H1962" s="274" t="s">
        <v>1</v>
      </c>
      <c r="I1962" s="276"/>
      <c r="J1962" s="273"/>
      <c r="K1962" s="273"/>
      <c r="L1962" s="277"/>
      <c r="M1962" s="278"/>
      <c r="N1962" s="279"/>
      <c r="O1962" s="279"/>
      <c r="P1962" s="279"/>
      <c r="Q1962" s="279"/>
      <c r="R1962" s="279"/>
      <c r="S1962" s="279"/>
      <c r="T1962" s="280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81" t="s">
        <v>260</v>
      </c>
      <c r="AU1962" s="281" t="s">
        <v>93</v>
      </c>
      <c r="AV1962" s="15" t="s">
        <v>91</v>
      </c>
      <c r="AW1962" s="15" t="s">
        <v>40</v>
      </c>
      <c r="AX1962" s="15" t="s">
        <v>84</v>
      </c>
      <c r="AY1962" s="281" t="s">
        <v>251</v>
      </c>
    </row>
    <row r="1963" s="13" customFormat="1">
      <c r="A1963" s="13"/>
      <c r="B1963" s="249"/>
      <c r="C1963" s="250"/>
      <c r="D1963" s="251" t="s">
        <v>260</v>
      </c>
      <c r="E1963" s="252" t="s">
        <v>1</v>
      </c>
      <c r="F1963" s="253" t="s">
        <v>2062</v>
      </c>
      <c r="G1963" s="250"/>
      <c r="H1963" s="254">
        <v>26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260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251</v>
      </c>
    </row>
    <row r="1964" s="13" customFormat="1">
      <c r="A1964" s="13"/>
      <c r="B1964" s="249"/>
      <c r="C1964" s="250"/>
      <c r="D1964" s="251" t="s">
        <v>260</v>
      </c>
      <c r="E1964" s="252" t="s">
        <v>1</v>
      </c>
      <c r="F1964" s="253" t="s">
        <v>2063</v>
      </c>
      <c r="G1964" s="250"/>
      <c r="H1964" s="254">
        <v>3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260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251</v>
      </c>
    </row>
    <row r="1965" s="14" customFormat="1">
      <c r="A1965" s="14"/>
      <c r="B1965" s="261"/>
      <c r="C1965" s="262"/>
      <c r="D1965" s="251" t="s">
        <v>260</v>
      </c>
      <c r="E1965" s="263" t="s">
        <v>1</v>
      </c>
      <c r="F1965" s="264" t="s">
        <v>262</v>
      </c>
      <c r="G1965" s="262"/>
      <c r="H1965" s="265">
        <v>29</v>
      </c>
      <c r="I1965" s="266"/>
      <c r="J1965" s="262"/>
      <c r="K1965" s="262"/>
      <c r="L1965" s="267"/>
      <c r="M1965" s="268"/>
      <c r="N1965" s="269"/>
      <c r="O1965" s="269"/>
      <c r="P1965" s="269"/>
      <c r="Q1965" s="269"/>
      <c r="R1965" s="269"/>
      <c r="S1965" s="269"/>
      <c r="T1965" s="270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71" t="s">
        <v>260</v>
      </c>
      <c r="AU1965" s="271" t="s">
        <v>93</v>
      </c>
      <c r="AV1965" s="14" t="s">
        <v>257</v>
      </c>
      <c r="AW1965" s="14" t="s">
        <v>40</v>
      </c>
      <c r="AX1965" s="14" t="s">
        <v>91</v>
      </c>
      <c r="AY1965" s="271" t="s">
        <v>251</v>
      </c>
    </row>
    <row r="1966" s="2" customFormat="1" ht="37.8" customHeight="1">
      <c r="A1966" s="41"/>
      <c r="B1966" s="42"/>
      <c r="C1966" s="230" t="s">
        <v>2064</v>
      </c>
      <c r="D1966" s="230" t="s">
        <v>253</v>
      </c>
      <c r="E1966" s="231" t="s">
        <v>2065</v>
      </c>
      <c r="F1966" s="232" t="s">
        <v>2066</v>
      </c>
      <c r="G1966" s="233" t="s">
        <v>571</v>
      </c>
      <c r="H1966" s="234">
        <v>91</v>
      </c>
      <c r="I1966" s="235"/>
      <c r="J1966" s="236">
        <f>ROUND(I1966*H1966,2)</f>
        <v>0</v>
      </c>
      <c r="K1966" s="237"/>
      <c r="L1966" s="47"/>
      <c r="M1966" s="238" t="s">
        <v>1</v>
      </c>
      <c r="N1966" s="239" t="s">
        <v>49</v>
      </c>
      <c r="O1966" s="94"/>
      <c r="P1966" s="240">
        <f>O1966*H1966</f>
        <v>0</v>
      </c>
      <c r="Q1966" s="240">
        <v>0.00382</v>
      </c>
      <c r="R1966" s="240">
        <f>Q1966*H1966</f>
        <v>0.34761999999999998</v>
      </c>
      <c r="S1966" s="240">
        <v>0.028000000000000001</v>
      </c>
      <c r="T1966" s="241">
        <f>S1966*H1966</f>
        <v>2.548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42" t="s">
        <v>304</v>
      </c>
      <c r="AT1966" s="242" t="s">
        <v>253</v>
      </c>
      <c r="AU1966" s="242" t="s">
        <v>93</v>
      </c>
      <c r="AY1966" s="19" t="s">
        <v>251</v>
      </c>
      <c r="BE1966" s="243">
        <f>IF(N1966="základní",J1966,0)</f>
        <v>0</v>
      </c>
      <c r="BF1966" s="243">
        <f>IF(N1966="snížená",J1966,0)</f>
        <v>0</v>
      </c>
      <c r="BG1966" s="243">
        <f>IF(N1966="zákl. přenesená",J1966,0)</f>
        <v>0</v>
      </c>
      <c r="BH1966" s="243">
        <f>IF(N1966="sníž. přenesená",J1966,0)</f>
        <v>0</v>
      </c>
      <c r="BI1966" s="243">
        <f>IF(N1966="nulová",J1966,0)</f>
        <v>0</v>
      </c>
      <c r="BJ1966" s="19" t="s">
        <v>91</v>
      </c>
      <c r="BK1966" s="243">
        <f>ROUND(I1966*H1966,2)</f>
        <v>0</v>
      </c>
      <c r="BL1966" s="19" t="s">
        <v>304</v>
      </c>
      <c r="BM1966" s="242" t="s">
        <v>2067</v>
      </c>
    </row>
    <row r="1967" s="15" customFormat="1">
      <c r="A1967" s="15"/>
      <c r="B1967" s="272"/>
      <c r="C1967" s="273"/>
      <c r="D1967" s="251" t="s">
        <v>260</v>
      </c>
      <c r="E1967" s="274" t="s">
        <v>1</v>
      </c>
      <c r="F1967" s="275" t="s">
        <v>1306</v>
      </c>
      <c r="G1967" s="273"/>
      <c r="H1967" s="274" t="s">
        <v>1</v>
      </c>
      <c r="I1967" s="276"/>
      <c r="J1967" s="273"/>
      <c r="K1967" s="273"/>
      <c r="L1967" s="277"/>
      <c r="M1967" s="278"/>
      <c r="N1967" s="279"/>
      <c r="O1967" s="279"/>
      <c r="P1967" s="279"/>
      <c r="Q1967" s="279"/>
      <c r="R1967" s="279"/>
      <c r="S1967" s="279"/>
      <c r="T1967" s="280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1" t="s">
        <v>260</v>
      </c>
      <c r="AU1967" s="281" t="s">
        <v>93</v>
      </c>
      <c r="AV1967" s="15" t="s">
        <v>91</v>
      </c>
      <c r="AW1967" s="15" t="s">
        <v>40</v>
      </c>
      <c r="AX1967" s="15" t="s">
        <v>84</v>
      </c>
      <c r="AY1967" s="281" t="s">
        <v>251</v>
      </c>
    </row>
    <row r="1968" s="13" customFormat="1">
      <c r="A1968" s="13"/>
      <c r="B1968" s="249"/>
      <c r="C1968" s="250"/>
      <c r="D1968" s="251" t="s">
        <v>260</v>
      </c>
      <c r="E1968" s="252" t="s">
        <v>1</v>
      </c>
      <c r="F1968" s="253" t="s">
        <v>2068</v>
      </c>
      <c r="G1968" s="250"/>
      <c r="H1968" s="254">
        <v>19</v>
      </c>
      <c r="I1968" s="255"/>
      <c r="J1968" s="250"/>
      <c r="K1968" s="250"/>
      <c r="L1968" s="256"/>
      <c r="M1968" s="257"/>
      <c r="N1968" s="258"/>
      <c r="O1968" s="258"/>
      <c r="P1968" s="258"/>
      <c r="Q1968" s="258"/>
      <c r="R1968" s="258"/>
      <c r="S1968" s="258"/>
      <c r="T1968" s="25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0" t="s">
        <v>260</v>
      </c>
      <c r="AU1968" s="260" t="s">
        <v>93</v>
      </c>
      <c r="AV1968" s="13" t="s">
        <v>93</v>
      </c>
      <c r="AW1968" s="13" t="s">
        <v>40</v>
      </c>
      <c r="AX1968" s="13" t="s">
        <v>84</v>
      </c>
      <c r="AY1968" s="260" t="s">
        <v>251</v>
      </c>
    </row>
    <row r="1969" s="13" customFormat="1">
      <c r="A1969" s="13"/>
      <c r="B1969" s="249"/>
      <c r="C1969" s="250"/>
      <c r="D1969" s="251" t="s">
        <v>260</v>
      </c>
      <c r="E1969" s="252" t="s">
        <v>1</v>
      </c>
      <c r="F1969" s="253" t="s">
        <v>2069</v>
      </c>
      <c r="G1969" s="250"/>
      <c r="H1969" s="254">
        <v>12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260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251</v>
      </c>
    </row>
    <row r="1970" s="13" customFormat="1">
      <c r="A1970" s="13"/>
      <c r="B1970" s="249"/>
      <c r="C1970" s="250"/>
      <c r="D1970" s="251" t="s">
        <v>260</v>
      </c>
      <c r="E1970" s="252" t="s">
        <v>1</v>
      </c>
      <c r="F1970" s="253" t="s">
        <v>2070</v>
      </c>
      <c r="G1970" s="250"/>
      <c r="H1970" s="254">
        <v>24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260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251</v>
      </c>
    </row>
    <row r="1971" s="13" customFormat="1">
      <c r="A1971" s="13"/>
      <c r="B1971" s="249"/>
      <c r="C1971" s="250"/>
      <c r="D1971" s="251" t="s">
        <v>260</v>
      </c>
      <c r="E1971" s="252" t="s">
        <v>1</v>
      </c>
      <c r="F1971" s="253" t="s">
        <v>2071</v>
      </c>
      <c r="G1971" s="250"/>
      <c r="H1971" s="254">
        <v>36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260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251</v>
      </c>
    </row>
    <row r="1972" s="14" customFormat="1">
      <c r="A1972" s="14"/>
      <c r="B1972" s="261"/>
      <c r="C1972" s="262"/>
      <c r="D1972" s="251" t="s">
        <v>260</v>
      </c>
      <c r="E1972" s="263" t="s">
        <v>1</v>
      </c>
      <c r="F1972" s="264" t="s">
        <v>262</v>
      </c>
      <c r="G1972" s="262"/>
      <c r="H1972" s="265">
        <v>91</v>
      </c>
      <c r="I1972" s="266"/>
      <c r="J1972" s="262"/>
      <c r="K1972" s="262"/>
      <c r="L1972" s="267"/>
      <c r="M1972" s="268"/>
      <c r="N1972" s="269"/>
      <c r="O1972" s="269"/>
      <c r="P1972" s="269"/>
      <c r="Q1972" s="269"/>
      <c r="R1972" s="269"/>
      <c r="S1972" s="269"/>
      <c r="T1972" s="27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71" t="s">
        <v>260</v>
      </c>
      <c r="AU1972" s="271" t="s">
        <v>93</v>
      </c>
      <c r="AV1972" s="14" t="s">
        <v>257</v>
      </c>
      <c r="AW1972" s="14" t="s">
        <v>40</v>
      </c>
      <c r="AX1972" s="14" t="s">
        <v>91</v>
      </c>
      <c r="AY1972" s="271" t="s">
        <v>251</v>
      </c>
    </row>
    <row r="1973" s="2" customFormat="1" ht="24.15" customHeight="1">
      <c r="A1973" s="41"/>
      <c r="B1973" s="42"/>
      <c r="C1973" s="230" t="s">
        <v>1382</v>
      </c>
      <c r="D1973" s="230" t="s">
        <v>253</v>
      </c>
      <c r="E1973" s="231" t="s">
        <v>2072</v>
      </c>
      <c r="F1973" s="232" t="s">
        <v>2073</v>
      </c>
      <c r="G1973" s="233" t="s">
        <v>389</v>
      </c>
      <c r="H1973" s="234">
        <v>1448.4000000000001</v>
      </c>
      <c r="I1973" s="235"/>
      <c r="J1973" s="236">
        <f>ROUND(I1973*H1973,2)</f>
        <v>0</v>
      </c>
      <c r="K1973" s="237"/>
      <c r="L1973" s="47"/>
      <c r="M1973" s="238" t="s">
        <v>1</v>
      </c>
      <c r="N1973" s="239" t="s">
        <v>49</v>
      </c>
      <c r="O1973" s="94"/>
      <c r="P1973" s="240">
        <f>O1973*H1973</f>
        <v>0</v>
      </c>
      <c r="Q1973" s="240">
        <v>0.012201490900000001</v>
      </c>
      <c r="R1973" s="240">
        <f>Q1973*H1973</f>
        <v>17.672639419560003</v>
      </c>
      <c r="S1973" s="240">
        <v>0</v>
      </c>
      <c r="T1973" s="241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42" t="s">
        <v>304</v>
      </c>
      <c r="AT1973" s="242" t="s">
        <v>253</v>
      </c>
      <c r="AU1973" s="242" t="s">
        <v>93</v>
      </c>
      <c r="AY1973" s="19" t="s">
        <v>251</v>
      </c>
      <c r="BE1973" s="243">
        <f>IF(N1973="základní",J1973,0)</f>
        <v>0</v>
      </c>
      <c r="BF1973" s="243">
        <f>IF(N1973="snížená",J1973,0)</f>
        <v>0</v>
      </c>
      <c r="BG1973" s="243">
        <f>IF(N1973="zákl. přenesená",J1973,0)</f>
        <v>0</v>
      </c>
      <c r="BH1973" s="243">
        <f>IF(N1973="sníž. přenesená",J1973,0)</f>
        <v>0</v>
      </c>
      <c r="BI1973" s="243">
        <f>IF(N1973="nulová",J1973,0)</f>
        <v>0</v>
      </c>
      <c r="BJ1973" s="19" t="s">
        <v>91</v>
      </c>
      <c r="BK1973" s="243">
        <f>ROUND(I1973*H1973,2)</f>
        <v>0</v>
      </c>
      <c r="BL1973" s="19" t="s">
        <v>304</v>
      </c>
      <c r="BM1973" s="242" t="s">
        <v>2074</v>
      </c>
    </row>
    <row r="1974" s="2" customFormat="1">
      <c r="A1974" s="41"/>
      <c r="B1974" s="42"/>
      <c r="C1974" s="43"/>
      <c r="D1974" s="244" t="s">
        <v>258</v>
      </c>
      <c r="E1974" s="43"/>
      <c r="F1974" s="245" t="s">
        <v>2075</v>
      </c>
      <c r="G1974" s="43"/>
      <c r="H1974" s="43"/>
      <c r="I1974" s="246"/>
      <c r="J1974" s="43"/>
      <c r="K1974" s="43"/>
      <c r="L1974" s="47"/>
      <c r="M1974" s="247"/>
      <c r="N1974" s="248"/>
      <c r="O1974" s="94"/>
      <c r="P1974" s="94"/>
      <c r="Q1974" s="94"/>
      <c r="R1974" s="94"/>
      <c r="S1974" s="94"/>
      <c r="T1974" s="95"/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T1974" s="19" t="s">
        <v>258</v>
      </c>
      <c r="AU1974" s="19" t="s">
        <v>93</v>
      </c>
    </row>
    <row r="1975" s="13" customFormat="1">
      <c r="A1975" s="13"/>
      <c r="B1975" s="249"/>
      <c r="C1975" s="250"/>
      <c r="D1975" s="251" t="s">
        <v>260</v>
      </c>
      <c r="E1975" s="252" t="s">
        <v>1</v>
      </c>
      <c r="F1975" s="253" t="s">
        <v>2076</v>
      </c>
      <c r="G1975" s="250"/>
      <c r="H1975" s="254">
        <v>12.09</v>
      </c>
      <c r="I1975" s="255"/>
      <c r="J1975" s="250"/>
      <c r="K1975" s="250"/>
      <c r="L1975" s="256"/>
      <c r="M1975" s="257"/>
      <c r="N1975" s="258"/>
      <c r="O1975" s="258"/>
      <c r="P1975" s="258"/>
      <c r="Q1975" s="258"/>
      <c r="R1975" s="258"/>
      <c r="S1975" s="258"/>
      <c r="T1975" s="25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0" t="s">
        <v>260</v>
      </c>
      <c r="AU1975" s="260" t="s">
        <v>93</v>
      </c>
      <c r="AV1975" s="13" t="s">
        <v>93</v>
      </c>
      <c r="AW1975" s="13" t="s">
        <v>40</v>
      </c>
      <c r="AX1975" s="13" t="s">
        <v>84</v>
      </c>
      <c r="AY1975" s="260" t="s">
        <v>251</v>
      </c>
    </row>
    <row r="1976" s="13" customFormat="1">
      <c r="A1976" s="13"/>
      <c r="B1976" s="249"/>
      <c r="C1976" s="250"/>
      <c r="D1976" s="251" t="s">
        <v>260</v>
      </c>
      <c r="E1976" s="252" t="s">
        <v>1</v>
      </c>
      <c r="F1976" s="253" t="s">
        <v>2077</v>
      </c>
      <c r="G1976" s="250"/>
      <c r="H1976" s="254">
        <v>288.70999999999998</v>
      </c>
      <c r="I1976" s="255"/>
      <c r="J1976" s="250"/>
      <c r="K1976" s="250"/>
      <c r="L1976" s="256"/>
      <c r="M1976" s="257"/>
      <c r="N1976" s="258"/>
      <c r="O1976" s="258"/>
      <c r="P1976" s="258"/>
      <c r="Q1976" s="258"/>
      <c r="R1976" s="258"/>
      <c r="S1976" s="258"/>
      <c r="T1976" s="25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60" t="s">
        <v>260</v>
      </c>
      <c r="AU1976" s="260" t="s">
        <v>93</v>
      </c>
      <c r="AV1976" s="13" t="s">
        <v>93</v>
      </c>
      <c r="AW1976" s="13" t="s">
        <v>40</v>
      </c>
      <c r="AX1976" s="13" t="s">
        <v>84</v>
      </c>
      <c r="AY1976" s="260" t="s">
        <v>251</v>
      </c>
    </row>
    <row r="1977" s="13" customFormat="1">
      <c r="A1977" s="13"/>
      <c r="B1977" s="249"/>
      <c r="C1977" s="250"/>
      <c r="D1977" s="251" t="s">
        <v>260</v>
      </c>
      <c r="E1977" s="252" t="s">
        <v>1</v>
      </c>
      <c r="F1977" s="253" t="s">
        <v>2078</v>
      </c>
      <c r="G1977" s="250"/>
      <c r="H1977" s="254">
        <v>286.89999999999998</v>
      </c>
      <c r="I1977" s="255"/>
      <c r="J1977" s="250"/>
      <c r="K1977" s="250"/>
      <c r="L1977" s="256"/>
      <c r="M1977" s="257"/>
      <c r="N1977" s="258"/>
      <c r="O1977" s="258"/>
      <c r="P1977" s="258"/>
      <c r="Q1977" s="258"/>
      <c r="R1977" s="258"/>
      <c r="S1977" s="258"/>
      <c r="T1977" s="25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0" t="s">
        <v>260</v>
      </c>
      <c r="AU1977" s="260" t="s">
        <v>93</v>
      </c>
      <c r="AV1977" s="13" t="s">
        <v>93</v>
      </c>
      <c r="AW1977" s="13" t="s">
        <v>40</v>
      </c>
      <c r="AX1977" s="13" t="s">
        <v>84</v>
      </c>
      <c r="AY1977" s="260" t="s">
        <v>251</v>
      </c>
    </row>
    <row r="1978" s="13" customFormat="1">
      <c r="A1978" s="13"/>
      <c r="B1978" s="249"/>
      <c r="C1978" s="250"/>
      <c r="D1978" s="251" t="s">
        <v>260</v>
      </c>
      <c r="E1978" s="252" t="s">
        <v>1</v>
      </c>
      <c r="F1978" s="253" t="s">
        <v>2079</v>
      </c>
      <c r="G1978" s="250"/>
      <c r="H1978" s="254">
        <v>286.89999999999998</v>
      </c>
      <c r="I1978" s="255"/>
      <c r="J1978" s="250"/>
      <c r="K1978" s="250"/>
      <c r="L1978" s="256"/>
      <c r="M1978" s="257"/>
      <c r="N1978" s="258"/>
      <c r="O1978" s="258"/>
      <c r="P1978" s="258"/>
      <c r="Q1978" s="258"/>
      <c r="R1978" s="258"/>
      <c r="S1978" s="258"/>
      <c r="T1978" s="25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0" t="s">
        <v>260</v>
      </c>
      <c r="AU1978" s="260" t="s">
        <v>93</v>
      </c>
      <c r="AV1978" s="13" t="s">
        <v>93</v>
      </c>
      <c r="AW1978" s="13" t="s">
        <v>40</v>
      </c>
      <c r="AX1978" s="13" t="s">
        <v>84</v>
      </c>
      <c r="AY1978" s="260" t="s">
        <v>251</v>
      </c>
    </row>
    <row r="1979" s="13" customFormat="1">
      <c r="A1979" s="13"/>
      <c r="B1979" s="249"/>
      <c r="C1979" s="250"/>
      <c r="D1979" s="251" t="s">
        <v>260</v>
      </c>
      <c r="E1979" s="252" t="s">
        <v>1</v>
      </c>
      <c r="F1979" s="253" t="s">
        <v>2080</v>
      </c>
      <c r="G1979" s="250"/>
      <c r="H1979" s="254">
        <v>286.89999999999998</v>
      </c>
      <c r="I1979" s="255"/>
      <c r="J1979" s="250"/>
      <c r="K1979" s="250"/>
      <c r="L1979" s="256"/>
      <c r="M1979" s="257"/>
      <c r="N1979" s="258"/>
      <c r="O1979" s="258"/>
      <c r="P1979" s="258"/>
      <c r="Q1979" s="258"/>
      <c r="R1979" s="258"/>
      <c r="S1979" s="258"/>
      <c r="T1979" s="259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0" t="s">
        <v>260</v>
      </c>
      <c r="AU1979" s="260" t="s">
        <v>93</v>
      </c>
      <c r="AV1979" s="13" t="s">
        <v>93</v>
      </c>
      <c r="AW1979" s="13" t="s">
        <v>40</v>
      </c>
      <c r="AX1979" s="13" t="s">
        <v>84</v>
      </c>
      <c r="AY1979" s="260" t="s">
        <v>251</v>
      </c>
    </row>
    <row r="1980" s="13" customFormat="1">
      <c r="A1980" s="13"/>
      <c r="B1980" s="249"/>
      <c r="C1980" s="250"/>
      <c r="D1980" s="251" t="s">
        <v>260</v>
      </c>
      <c r="E1980" s="252" t="s">
        <v>1</v>
      </c>
      <c r="F1980" s="253" t="s">
        <v>2081</v>
      </c>
      <c r="G1980" s="250"/>
      <c r="H1980" s="254">
        <v>286.89999999999998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260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251</v>
      </c>
    </row>
    <row r="1981" s="14" customFormat="1">
      <c r="A1981" s="14"/>
      <c r="B1981" s="261"/>
      <c r="C1981" s="262"/>
      <c r="D1981" s="251" t="s">
        <v>260</v>
      </c>
      <c r="E1981" s="263" t="s">
        <v>1</v>
      </c>
      <c r="F1981" s="264" t="s">
        <v>262</v>
      </c>
      <c r="G1981" s="262"/>
      <c r="H1981" s="265">
        <v>1448.4000000000001</v>
      </c>
      <c r="I1981" s="266"/>
      <c r="J1981" s="262"/>
      <c r="K1981" s="262"/>
      <c r="L1981" s="267"/>
      <c r="M1981" s="268"/>
      <c r="N1981" s="269"/>
      <c r="O1981" s="269"/>
      <c r="P1981" s="269"/>
      <c r="Q1981" s="269"/>
      <c r="R1981" s="269"/>
      <c r="S1981" s="269"/>
      <c r="T1981" s="27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71" t="s">
        <v>260</v>
      </c>
      <c r="AU1981" s="271" t="s">
        <v>93</v>
      </c>
      <c r="AV1981" s="14" t="s">
        <v>257</v>
      </c>
      <c r="AW1981" s="14" t="s">
        <v>40</v>
      </c>
      <c r="AX1981" s="14" t="s">
        <v>91</v>
      </c>
      <c r="AY1981" s="271" t="s">
        <v>251</v>
      </c>
    </row>
    <row r="1982" s="2" customFormat="1" ht="24.15" customHeight="1">
      <c r="A1982" s="41"/>
      <c r="B1982" s="42"/>
      <c r="C1982" s="230" t="s">
        <v>2082</v>
      </c>
      <c r="D1982" s="230" t="s">
        <v>253</v>
      </c>
      <c r="E1982" s="231" t="s">
        <v>2083</v>
      </c>
      <c r="F1982" s="232" t="s">
        <v>2084</v>
      </c>
      <c r="G1982" s="233" t="s">
        <v>389</v>
      </c>
      <c r="H1982" s="234">
        <v>420.93000000000001</v>
      </c>
      <c r="I1982" s="235"/>
      <c r="J1982" s="236">
        <f>ROUND(I1982*H1982,2)</f>
        <v>0</v>
      </c>
      <c r="K1982" s="237"/>
      <c r="L1982" s="47"/>
      <c r="M1982" s="238" t="s">
        <v>1</v>
      </c>
      <c r="N1982" s="239" t="s">
        <v>49</v>
      </c>
      <c r="O1982" s="94"/>
      <c r="P1982" s="240">
        <f>O1982*H1982</f>
        <v>0</v>
      </c>
      <c r="Q1982" s="240">
        <v>0.012588719999999999</v>
      </c>
      <c r="R1982" s="240">
        <f>Q1982*H1982</f>
        <v>5.2989699096000002</v>
      </c>
      <c r="S1982" s="240">
        <v>0</v>
      </c>
      <c r="T1982" s="241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42" t="s">
        <v>304</v>
      </c>
      <c r="AT1982" s="242" t="s">
        <v>253</v>
      </c>
      <c r="AU1982" s="242" t="s">
        <v>93</v>
      </c>
      <c r="AY1982" s="19" t="s">
        <v>251</v>
      </c>
      <c r="BE1982" s="243">
        <f>IF(N1982="základní",J1982,0)</f>
        <v>0</v>
      </c>
      <c r="BF1982" s="243">
        <f>IF(N1982="snížená",J1982,0)</f>
        <v>0</v>
      </c>
      <c r="BG1982" s="243">
        <f>IF(N1982="zákl. přenesená",J1982,0)</f>
        <v>0</v>
      </c>
      <c r="BH1982" s="243">
        <f>IF(N1982="sníž. přenesená",J1982,0)</f>
        <v>0</v>
      </c>
      <c r="BI1982" s="243">
        <f>IF(N1982="nulová",J1982,0)</f>
        <v>0</v>
      </c>
      <c r="BJ1982" s="19" t="s">
        <v>91</v>
      </c>
      <c r="BK1982" s="243">
        <f>ROUND(I1982*H1982,2)</f>
        <v>0</v>
      </c>
      <c r="BL1982" s="19" t="s">
        <v>304</v>
      </c>
      <c r="BM1982" s="242" t="s">
        <v>2085</v>
      </c>
    </row>
    <row r="1983" s="2" customFormat="1">
      <c r="A1983" s="41"/>
      <c r="B1983" s="42"/>
      <c r="C1983" s="43"/>
      <c r="D1983" s="244" t="s">
        <v>258</v>
      </c>
      <c r="E1983" s="43"/>
      <c r="F1983" s="245" t="s">
        <v>2086</v>
      </c>
      <c r="G1983" s="43"/>
      <c r="H1983" s="43"/>
      <c r="I1983" s="246"/>
      <c r="J1983" s="43"/>
      <c r="K1983" s="43"/>
      <c r="L1983" s="47"/>
      <c r="M1983" s="247"/>
      <c r="N1983" s="248"/>
      <c r="O1983" s="94"/>
      <c r="P1983" s="94"/>
      <c r="Q1983" s="94"/>
      <c r="R1983" s="94"/>
      <c r="S1983" s="94"/>
      <c r="T1983" s="95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19" t="s">
        <v>258</v>
      </c>
      <c r="AU1983" s="19" t="s">
        <v>93</v>
      </c>
    </row>
    <row r="1984" s="13" customFormat="1">
      <c r="A1984" s="13"/>
      <c r="B1984" s="249"/>
      <c r="C1984" s="250"/>
      <c r="D1984" s="251" t="s">
        <v>260</v>
      </c>
      <c r="E1984" s="252" t="s">
        <v>1</v>
      </c>
      <c r="F1984" s="253" t="s">
        <v>2087</v>
      </c>
      <c r="G1984" s="250"/>
      <c r="H1984" s="254">
        <v>22.030000000000001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260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251</v>
      </c>
    </row>
    <row r="1985" s="13" customFormat="1">
      <c r="A1985" s="13"/>
      <c r="B1985" s="249"/>
      <c r="C1985" s="250"/>
      <c r="D1985" s="251" t="s">
        <v>260</v>
      </c>
      <c r="E1985" s="252" t="s">
        <v>1</v>
      </c>
      <c r="F1985" s="253" t="s">
        <v>2088</v>
      </c>
      <c r="G1985" s="250"/>
      <c r="H1985" s="254">
        <v>83.260000000000005</v>
      </c>
      <c r="I1985" s="255"/>
      <c r="J1985" s="250"/>
      <c r="K1985" s="250"/>
      <c r="L1985" s="256"/>
      <c r="M1985" s="257"/>
      <c r="N1985" s="258"/>
      <c r="O1985" s="258"/>
      <c r="P1985" s="258"/>
      <c r="Q1985" s="258"/>
      <c r="R1985" s="258"/>
      <c r="S1985" s="258"/>
      <c r="T1985" s="259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0" t="s">
        <v>260</v>
      </c>
      <c r="AU1985" s="260" t="s">
        <v>93</v>
      </c>
      <c r="AV1985" s="13" t="s">
        <v>93</v>
      </c>
      <c r="AW1985" s="13" t="s">
        <v>40</v>
      </c>
      <c r="AX1985" s="13" t="s">
        <v>84</v>
      </c>
      <c r="AY1985" s="260" t="s">
        <v>251</v>
      </c>
    </row>
    <row r="1986" s="13" customFormat="1">
      <c r="A1986" s="13"/>
      <c r="B1986" s="249"/>
      <c r="C1986" s="250"/>
      <c r="D1986" s="251" t="s">
        <v>260</v>
      </c>
      <c r="E1986" s="252" t="s">
        <v>1</v>
      </c>
      <c r="F1986" s="253" t="s">
        <v>2089</v>
      </c>
      <c r="G1986" s="250"/>
      <c r="H1986" s="254">
        <v>78.909999999999997</v>
      </c>
      <c r="I1986" s="255"/>
      <c r="J1986" s="250"/>
      <c r="K1986" s="250"/>
      <c r="L1986" s="256"/>
      <c r="M1986" s="257"/>
      <c r="N1986" s="258"/>
      <c r="O1986" s="258"/>
      <c r="P1986" s="258"/>
      <c r="Q1986" s="258"/>
      <c r="R1986" s="258"/>
      <c r="S1986" s="258"/>
      <c r="T1986" s="25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0" t="s">
        <v>260</v>
      </c>
      <c r="AU1986" s="260" t="s">
        <v>93</v>
      </c>
      <c r="AV1986" s="13" t="s">
        <v>93</v>
      </c>
      <c r="AW1986" s="13" t="s">
        <v>40</v>
      </c>
      <c r="AX1986" s="13" t="s">
        <v>84</v>
      </c>
      <c r="AY1986" s="260" t="s">
        <v>251</v>
      </c>
    </row>
    <row r="1987" s="13" customFormat="1">
      <c r="A1987" s="13"/>
      <c r="B1987" s="249"/>
      <c r="C1987" s="250"/>
      <c r="D1987" s="251" t="s">
        <v>260</v>
      </c>
      <c r="E1987" s="252" t="s">
        <v>1</v>
      </c>
      <c r="F1987" s="253" t="s">
        <v>2090</v>
      </c>
      <c r="G1987" s="250"/>
      <c r="H1987" s="254">
        <v>78.909999999999997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260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251</v>
      </c>
    </row>
    <row r="1988" s="13" customFormat="1">
      <c r="A1988" s="13"/>
      <c r="B1988" s="249"/>
      <c r="C1988" s="250"/>
      <c r="D1988" s="251" t="s">
        <v>260</v>
      </c>
      <c r="E1988" s="252" t="s">
        <v>1</v>
      </c>
      <c r="F1988" s="253" t="s">
        <v>2091</v>
      </c>
      <c r="G1988" s="250"/>
      <c r="H1988" s="254">
        <v>78.909999999999997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260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251</v>
      </c>
    </row>
    <row r="1989" s="13" customFormat="1">
      <c r="A1989" s="13"/>
      <c r="B1989" s="249"/>
      <c r="C1989" s="250"/>
      <c r="D1989" s="251" t="s">
        <v>260</v>
      </c>
      <c r="E1989" s="252" t="s">
        <v>1</v>
      </c>
      <c r="F1989" s="253" t="s">
        <v>2092</v>
      </c>
      <c r="G1989" s="250"/>
      <c r="H1989" s="254">
        <v>78.909999999999997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260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251</v>
      </c>
    </row>
    <row r="1990" s="14" customFormat="1">
      <c r="A1990" s="14"/>
      <c r="B1990" s="261"/>
      <c r="C1990" s="262"/>
      <c r="D1990" s="251" t="s">
        <v>260</v>
      </c>
      <c r="E1990" s="263" t="s">
        <v>1</v>
      </c>
      <c r="F1990" s="264" t="s">
        <v>262</v>
      </c>
      <c r="G1990" s="262"/>
      <c r="H1990" s="265">
        <v>420.93000000000001</v>
      </c>
      <c r="I1990" s="266"/>
      <c r="J1990" s="262"/>
      <c r="K1990" s="262"/>
      <c r="L1990" s="267"/>
      <c r="M1990" s="268"/>
      <c r="N1990" s="269"/>
      <c r="O1990" s="269"/>
      <c r="P1990" s="269"/>
      <c r="Q1990" s="269"/>
      <c r="R1990" s="269"/>
      <c r="S1990" s="269"/>
      <c r="T1990" s="270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71" t="s">
        <v>260</v>
      </c>
      <c r="AU1990" s="271" t="s">
        <v>93</v>
      </c>
      <c r="AV1990" s="14" t="s">
        <v>257</v>
      </c>
      <c r="AW1990" s="14" t="s">
        <v>40</v>
      </c>
      <c r="AX1990" s="14" t="s">
        <v>91</v>
      </c>
      <c r="AY1990" s="271" t="s">
        <v>251</v>
      </c>
    </row>
    <row r="1991" s="2" customFormat="1" ht="33" customHeight="1">
      <c r="A1991" s="41"/>
      <c r="B1991" s="42"/>
      <c r="C1991" s="230" t="s">
        <v>1386</v>
      </c>
      <c r="D1991" s="230" t="s">
        <v>253</v>
      </c>
      <c r="E1991" s="231" t="s">
        <v>2093</v>
      </c>
      <c r="F1991" s="232" t="s">
        <v>2094</v>
      </c>
      <c r="G1991" s="233" t="s">
        <v>571</v>
      </c>
      <c r="H1991" s="234">
        <v>50</v>
      </c>
      <c r="I1991" s="235"/>
      <c r="J1991" s="236">
        <f>ROUND(I1991*H1991,2)</f>
        <v>0</v>
      </c>
      <c r="K1991" s="237"/>
      <c r="L1991" s="47"/>
      <c r="M1991" s="238" t="s">
        <v>1</v>
      </c>
      <c r="N1991" s="239" t="s">
        <v>49</v>
      </c>
      <c r="O1991" s="94"/>
      <c r="P1991" s="240">
        <f>O1991*H1991</f>
        <v>0</v>
      </c>
      <c r="Q1991" s="240">
        <v>3.0000000000000001E-05</v>
      </c>
      <c r="R1991" s="240">
        <f>Q1991*H1991</f>
        <v>0.0015</v>
      </c>
      <c r="S1991" s="240">
        <v>0</v>
      </c>
      <c r="T1991" s="241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42" t="s">
        <v>304</v>
      </c>
      <c r="AT1991" s="242" t="s">
        <v>253</v>
      </c>
      <c r="AU1991" s="242" t="s">
        <v>93</v>
      </c>
      <c r="AY1991" s="19" t="s">
        <v>251</v>
      </c>
      <c r="BE1991" s="243">
        <f>IF(N1991="základní",J1991,0)</f>
        <v>0</v>
      </c>
      <c r="BF1991" s="243">
        <f>IF(N1991="snížená",J1991,0)</f>
        <v>0</v>
      </c>
      <c r="BG1991" s="243">
        <f>IF(N1991="zákl. přenesená",J1991,0)</f>
        <v>0</v>
      </c>
      <c r="BH1991" s="243">
        <f>IF(N1991="sníž. přenesená",J1991,0)</f>
        <v>0</v>
      </c>
      <c r="BI1991" s="243">
        <f>IF(N1991="nulová",J1991,0)</f>
        <v>0</v>
      </c>
      <c r="BJ1991" s="19" t="s">
        <v>91</v>
      </c>
      <c r="BK1991" s="243">
        <f>ROUND(I1991*H1991,2)</f>
        <v>0</v>
      </c>
      <c r="BL1991" s="19" t="s">
        <v>304</v>
      </c>
      <c r="BM1991" s="242" t="s">
        <v>2095</v>
      </c>
    </row>
    <row r="1992" s="15" customFormat="1">
      <c r="A1992" s="15"/>
      <c r="B1992" s="272"/>
      <c r="C1992" s="273"/>
      <c r="D1992" s="251" t="s">
        <v>260</v>
      </c>
      <c r="E1992" s="274" t="s">
        <v>1</v>
      </c>
      <c r="F1992" s="275" t="s">
        <v>1306</v>
      </c>
      <c r="G1992" s="273"/>
      <c r="H1992" s="274" t="s">
        <v>1</v>
      </c>
      <c r="I1992" s="276"/>
      <c r="J1992" s="273"/>
      <c r="K1992" s="273"/>
      <c r="L1992" s="277"/>
      <c r="M1992" s="278"/>
      <c r="N1992" s="279"/>
      <c r="O1992" s="279"/>
      <c r="P1992" s="279"/>
      <c r="Q1992" s="279"/>
      <c r="R1992" s="279"/>
      <c r="S1992" s="279"/>
      <c r="T1992" s="280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81" t="s">
        <v>260</v>
      </c>
      <c r="AU1992" s="281" t="s">
        <v>93</v>
      </c>
      <c r="AV1992" s="15" t="s">
        <v>91</v>
      </c>
      <c r="AW1992" s="15" t="s">
        <v>40</v>
      </c>
      <c r="AX1992" s="15" t="s">
        <v>84</v>
      </c>
      <c r="AY1992" s="281" t="s">
        <v>251</v>
      </c>
    </row>
    <row r="1993" s="13" customFormat="1">
      <c r="A1993" s="13"/>
      <c r="B1993" s="249"/>
      <c r="C1993" s="250"/>
      <c r="D1993" s="251" t="s">
        <v>260</v>
      </c>
      <c r="E1993" s="252" t="s">
        <v>1</v>
      </c>
      <c r="F1993" s="253" t="s">
        <v>2096</v>
      </c>
      <c r="G1993" s="250"/>
      <c r="H1993" s="254">
        <v>20</v>
      </c>
      <c r="I1993" s="255"/>
      <c r="J1993" s="250"/>
      <c r="K1993" s="250"/>
      <c r="L1993" s="256"/>
      <c r="M1993" s="257"/>
      <c r="N1993" s="258"/>
      <c r="O1993" s="258"/>
      <c r="P1993" s="258"/>
      <c r="Q1993" s="258"/>
      <c r="R1993" s="258"/>
      <c r="S1993" s="258"/>
      <c r="T1993" s="25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0" t="s">
        <v>260</v>
      </c>
      <c r="AU1993" s="260" t="s">
        <v>93</v>
      </c>
      <c r="AV1993" s="13" t="s">
        <v>93</v>
      </c>
      <c r="AW1993" s="13" t="s">
        <v>40</v>
      </c>
      <c r="AX1993" s="13" t="s">
        <v>84</v>
      </c>
      <c r="AY1993" s="260" t="s">
        <v>251</v>
      </c>
    </row>
    <row r="1994" s="13" customFormat="1">
      <c r="A1994" s="13"/>
      <c r="B1994" s="249"/>
      <c r="C1994" s="250"/>
      <c r="D1994" s="251" t="s">
        <v>260</v>
      </c>
      <c r="E1994" s="252" t="s">
        <v>1</v>
      </c>
      <c r="F1994" s="253" t="s">
        <v>2097</v>
      </c>
      <c r="G1994" s="250"/>
      <c r="H1994" s="254">
        <v>30</v>
      </c>
      <c r="I1994" s="255"/>
      <c r="J1994" s="250"/>
      <c r="K1994" s="250"/>
      <c r="L1994" s="256"/>
      <c r="M1994" s="257"/>
      <c r="N1994" s="258"/>
      <c r="O1994" s="258"/>
      <c r="P1994" s="258"/>
      <c r="Q1994" s="258"/>
      <c r="R1994" s="258"/>
      <c r="S1994" s="258"/>
      <c r="T1994" s="25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0" t="s">
        <v>260</v>
      </c>
      <c r="AU1994" s="260" t="s">
        <v>93</v>
      </c>
      <c r="AV1994" s="13" t="s">
        <v>93</v>
      </c>
      <c r="AW1994" s="13" t="s">
        <v>40</v>
      </c>
      <c r="AX1994" s="13" t="s">
        <v>84</v>
      </c>
      <c r="AY1994" s="260" t="s">
        <v>251</v>
      </c>
    </row>
    <row r="1995" s="14" customFormat="1">
      <c r="A1995" s="14"/>
      <c r="B1995" s="261"/>
      <c r="C1995" s="262"/>
      <c r="D1995" s="251" t="s">
        <v>260</v>
      </c>
      <c r="E1995" s="263" t="s">
        <v>1</v>
      </c>
      <c r="F1995" s="264" t="s">
        <v>262</v>
      </c>
      <c r="G1995" s="262"/>
      <c r="H1995" s="265">
        <v>50</v>
      </c>
      <c r="I1995" s="266"/>
      <c r="J1995" s="262"/>
      <c r="K1995" s="262"/>
      <c r="L1995" s="267"/>
      <c r="M1995" s="268"/>
      <c r="N1995" s="269"/>
      <c r="O1995" s="269"/>
      <c r="P1995" s="269"/>
      <c r="Q1995" s="269"/>
      <c r="R1995" s="269"/>
      <c r="S1995" s="269"/>
      <c r="T1995" s="270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71" t="s">
        <v>260</v>
      </c>
      <c r="AU1995" s="271" t="s">
        <v>93</v>
      </c>
      <c r="AV1995" s="14" t="s">
        <v>257</v>
      </c>
      <c r="AW1995" s="14" t="s">
        <v>40</v>
      </c>
      <c r="AX1995" s="14" t="s">
        <v>91</v>
      </c>
      <c r="AY1995" s="271" t="s">
        <v>251</v>
      </c>
    </row>
    <row r="1996" s="2" customFormat="1" ht="24.15" customHeight="1">
      <c r="A1996" s="41"/>
      <c r="B1996" s="42"/>
      <c r="C1996" s="294" t="s">
        <v>2098</v>
      </c>
      <c r="D1996" s="294" t="s">
        <v>338</v>
      </c>
      <c r="E1996" s="295" t="s">
        <v>2099</v>
      </c>
      <c r="F1996" s="296" t="s">
        <v>2100</v>
      </c>
      <c r="G1996" s="297" t="s">
        <v>571</v>
      </c>
      <c r="H1996" s="298">
        <v>50</v>
      </c>
      <c r="I1996" s="299"/>
      <c r="J1996" s="300">
        <f>ROUND(I1996*H1996,2)</f>
        <v>0</v>
      </c>
      <c r="K1996" s="301"/>
      <c r="L1996" s="302"/>
      <c r="M1996" s="303" t="s">
        <v>1</v>
      </c>
      <c r="N1996" s="304" t="s">
        <v>49</v>
      </c>
      <c r="O1996" s="94"/>
      <c r="P1996" s="240">
        <f>O1996*H1996</f>
        <v>0</v>
      </c>
      <c r="Q1996" s="240">
        <v>0.0025000000000000001</v>
      </c>
      <c r="R1996" s="240">
        <f>Q1996*H1996</f>
        <v>0.125</v>
      </c>
      <c r="S1996" s="240">
        <v>0</v>
      </c>
      <c r="T1996" s="241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42" t="s">
        <v>364</v>
      </c>
      <c r="AT1996" s="242" t="s">
        <v>338</v>
      </c>
      <c r="AU1996" s="242" t="s">
        <v>93</v>
      </c>
      <c r="AY1996" s="19" t="s">
        <v>251</v>
      </c>
      <c r="BE1996" s="243">
        <f>IF(N1996="základní",J1996,0)</f>
        <v>0</v>
      </c>
      <c r="BF1996" s="243">
        <f>IF(N1996="snížená",J1996,0)</f>
        <v>0</v>
      </c>
      <c r="BG1996" s="243">
        <f>IF(N1996="zákl. přenesená",J1996,0)</f>
        <v>0</v>
      </c>
      <c r="BH1996" s="243">
        <f>IF(N1996="sníž. přenesená",J1996,0)</f>
        <v>0</v>
      </c>
      <c r="BI1996" s="243">
        <f>IF(N1996="nulová",J1996,0)</f>
        <v>0</v>
      </c>
      <c r="BJ1996" s="19" t="s">
        <v>91</v>
      </c>
      <c r="BK1996" s="243">
        <f>ROUND(I1996*H1996,2)</f>
        <v>0</v>
      </c>
      <c r="BL1996" s="19" t="s">
        <v>304</v>
      </c>
      <c r="BM1996" s="242" t="s">
        <v>2101</v>
      </c>
    </row>
    <row r="1997" s="15" customFormat="1">
      <c r="A1997" s="15"/>
      <c r="B1997" s="272"/>
      <c r="C1997" s="273"/>
      <c r="D1997" s="251" t="s">
        <v>260</v>
      </c>
      <c r="E1997" s="274" t="s">
        <v>1</v>
      </c>
      <c r="F1997" s="275" t="s">
        <v>1306</v>
      </c>
      <c r="G1997" s="273"/>
      <c r="H1997" s="274" t="s">
        <v>1</v>
      </c>
      <c r="I1997" s="276"/>
      <c r="J1997" s="273"/>
      <c r="K1997" s="273"/>
      <c r="L1997" s="277"/>
      <c r="M1997" s="278"/>
      <c r="N1997" s="279"/>
      <c r="O1997" s="279"/>
      <c r="P1997" s="279"/>
      <c r="Q1997" s="279"/>
      <c r="R1997" s="279"/>
      <c r="S1997" s="279"/>
      <c r="T1997" s="280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81" t="s">
        <v>260</v>
      </c>
      <c r="AU1997" s="281" t="s">
        <v>93</v>
      </c>
      <c r="AV1997" s="15" t="s">
        <v>91</v>
      </c>
      <c r="AW1997" s="15" t="s">
        <v>40</v>
      </c>
      <c r="AX1997" s="15" t="s">
        <v>84</v>
      </c>
      <c r="AY1997" s="281" t="s">
        <v>251</v>
      </c>
    </row>
    <row r="1998" s="13" customFormat="1">
      <c r="A1998" s="13"/>
      <c r="B1998" s="249"/>
      <c r="C1998" s="250"/>
      <c r="D1998" s="251" t="s">
        <v>260</v>
      </c>
      <c r="E1998" s="252" t="s">
        <v>1</v>
      </c>
      <c r="F1998" s="253" t="s">
        <v>2096</v>
      </c>
      <c r="G1998" s="250"/>
      <c r="H1998" s="254">
        <v>20</v>
      </c>
      <c r="I1998" s="255"/>
      <c r="J1998" s="250"/>
      <c r="K1998" s="250"/>
      <c r="L1998" s="256"/>
      <c r="M1998" s="257"/>
      <c r="N1998" s="258"/>
      <c r="O1998" s="258"/>
      <c r="P1998" s="258"/>
      <c r="Q1998" s="258"/>
      <c r="R1998" s="258"/>
      <c r="S1998" s="258"/>
      <c r="T1998" s="25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0" t="s">
        <v>260</v>
      </c>
      <c r="AU1998" s="260" t="s">
        <v>93</v>
      </c>
      <c r="AV1998" s="13" t="s">
        <v>93</v>
      </c>
      <c r="AW1998" s="13" t="s">
        <v>40</v>
      </c>
      <c r="AX1998" s="13" t="s">
        <v>84</v>
      </c>
      <c r="AY1998" s="260" t="s">
        <v>251</v>
      </c>
    </row>
    <row r="1999" s="13" customFormat="1">
      <c r="A1999" s="13"/>
      <c r="B1999" s="249"/>
      <c r="C1999" s="250"/>
      <c r="D1999" s="251" t="s">
        <v>260</v>
      </c>
      <c r="E1999" s="252" t="s">
        <v>1</v>
      </c>
      <c r="F1999" s="253" t="s">
        <v>2097</v>
      </c>
      <c r="G1999" s="250"/>
      <c r="H1999" s="254">
        <v>30</v>
      </c>
      <c r="I1999" s="255"/>
      <c r="J1999" s="250"/>
      <c r="K1999" s="250"/>
      <c r="L1999" s="256"/>
      <c r="M1999" s="257"/>
      <c r="N1999" s="258"/>
      <c r="O1999" s="258"/>
      <c r="P1999" s="258"/>
      <c r="Q1999" s="258"/>
      <c r="R1999" s="258"/>
      <c r="S1999" s="258"/>
      <c r="T1999" s="25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0" t="s">
        <v>260</v>
      </c>
      <c r="AU1999" s="260" t="s">
        <v>93</v>
      </c>
      <c r="AV1999" s="13" t="s">
        <v>93</v>
      </c>
      <c r="AW1999" s="13" t="s">
        <v>40</v>
      </c>
      <c r="AX1999" s="13" t="s">
        <v>84</v>
      </c>
      <c r="AY1999" s="260" t="s">
        <v>251</v>
      </c>
    </row>
    <row r="2000" s="14" customFormat="1">
      <c r="A2000" s="14"/>
      <c r="B2000" s="261"/>
      <c r="C2000" s="262"/>
      <c r="D2000" s="251" t="s">
        <v>260</v>
      </c>
      <c r="E2000" s="263" t="s">
        <v>1</v>
      </c>
      <c r="F2000" s="264" t="s">
        <v>262</v>
      </c>
      <c r="G2000" s="262"/>
      <c r="H2000" s="265">
        <v>50</v>
      </c>
      <c r="I2000" s="266"/>
      <c r="J2000" s="262"/>
      <c r="K2000" s="262"/>
      <c r="L2000" s="267"/>
      <c r="M2000" s="268"/>
      <c r="N2000" s="269"/>
      <c r="O2000" s="269"/>
      <c r="P2000" s="269"/>
      <c r="Q2000" s="269"/>
      <c r="R2000" s="269"/>
      <c r="S2000" s="269"/>
      <c r="T2000" s="270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71" t="s">
        <v>260</v>
      </c>
      <c r="AU2000" s="271" t="s">
        <v>93</v>
      </c>
      <c r="AV2000" s="14" t="s">
        <v>257</v>
      </c>
      <c r="AW2000" s="14" t="s">
        <v>40</v>
      </c>
      <c r="AX2000" s="14" t="s">
        <v>91</v>
      </c>
      <c r="AY2000" s="271" t="s">
        <v>251</v>
      </c>
    </row>
    <row r="2001" s="2" customFormat="1" ht="33" customHeight="1">
      <c r="A2001" s="41"/>
      <c r="B2001" s="42"/>
      <c r="C2001" s="230" t="s">
        <v>1391</v>
      </c>
      <c r="D2001" s="230" t="s">
        <v>253</v>
      </c>
      <c r="E2001" s="231" t="s">
        <v>2102</v>
      </c>
      <c r="F2001" s="232" t="s">
        <v>2103</v>
      </c>
      <c r="G2001" s="233" t="s">
        <v>571</v>
      </c>
      <c r="H2001" s="234">
        <v>104</v>
      </c>
      <c r="I2001" s="235"/>
      <c r="J2001" s="236">
        <f>ROUND(I2001*H2001,2)</f>
        <v>0</v>
      </c>
      <c r="K2001" s="237"/>
      <c r="L2001" s="47"/>
      <c r="M2001" s="238" t="s">
        <v>1</v>
      </c>
      <c r="N2001" s="239" t="s">
        <v>49</v>
      </c>
      <c r="O2001" s="94"/>
      <c r="P2001" s="240">
        <f>O2001*H2001</f>
        <v>0</v>
      </c>
      <c r="Q2001" s="240">
        <v>3.0000000000000001E-05</v>
      </c>
      <c r="R2001" s="240">
        <f>Q2001*H2001</f>
        <v>0.0031199999999999999</v>
      </c>
      <c r="S2001" s="240">
        <v>0</v>
      </c>
      <c r="T2001" s="241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42" t="s">
        <v>304</v>
      </c>
      <c r="AT2001" s="242" t="s">
        <v>253</v>
      </c>
      <c r="AU2001" s="242" t="s">
        <v>93</v>
      </c>
      <c r="AY2001" s="19" t="s">
        <v>251</v>
      </c>
      <c r="BE2001" s="243">
        <f>IF(N2001="základní",J2001,0)</f>
        <v>0</v>
      </c>
      <c r="BF2001" s="243">
        <f>IF(N2001="snížená",J2001,0)</f>
        <v>0</v>
      </c>
      <c r="BG2001" s="243">
        <f>IF(N2001="zákl. přenesená",J2001,0)</f>
        <v>0</v>
      </c>
      <c r="BH2001" s="243">
        <f>IF(N2001="sníž. přenesená",J2001,0)</f>
        <v>0</v>
      </c>
      <c r="BI2001" s="243">
        <f>IF(N2001="nulová",J2001,0)</f>
        <v>0</v>
      </c>
      <c r="BJ2001" s="19" t="s">
        <v>91</v>
      </c>
      <c r="BK2001" s="243">
        <f>ROUND(I2001*H2001,2)</f>
        <v>0</v>
      </c>
      <c r="BL2001" s="19" t="s">
        <v>304</v>
      </c>
      <c r="BM2001" s="242" t="s">
        <v>2104</v>
      </c>
    </row>
    <row r="2002" s="15" customFormat="1">
      <c r="A2002" s="15"/>
      <c r="B2002" s="272"/>
      <c r="C2002" s="273"/>
      <c r="D2002" s="251" t="s">
        <v>260</v>
      </c>
      <c r="E2002" s="274" t="s">
        <v>1</v>
      </c>
      <c r="F2002" s="275" t="s">
        <v>1306</v>
      </c>
      <c r="G2002" s="273"/>
      <c r="H2002" s="274" t="s">
        <v>1</v>
      </c>
      <c r="I2002" s="276"/>
      <c r="J2002" s="273"/>
      <c r="K2002" s="273"/>
      <c r="L2002" s="277"/>
      <c r="M2002" s="278"/>
      <c r="N2002" s="279"/>
      <c r="O2002" s="279"/>
      <c r="P2002" s="279"/>
      <c r="Q2002" s="279"/>
      <c r="R2002" s="279"/>
      <c r="S2002" s="279"/>
      <c r="T2002" s="280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81" t="s">
        <v>260</v>
      </c>
      <c r="AU2002" s="281" t="s">
        <v>93</v>
      </c>
      <c r="AV2002" s="15" t="s">
        <v>91</v>
      </c>
      <c r="AW2002" s="15" t="s">
        <v>40</v>
      </c>
      <c r="AX2002" s="15" t="s">
        <v>84</v>
      </c>
      <c r="AY2002" s="281" t="s">
        <v>251</v>
      </c>
    </row>
    <row r="2003" s="13" customFormat="1">
      <c r="A2003" s="13"/>
      <c r="B2003" s="249"/>
      <c r="C2003" s="250"/>
      <c r="D2003" s="251" t="s">
        <v>260</v>
      </c>
      <c r="E2003" s="252" t="s">
        <v>1</v>
      </c>
      <c r="F2003" s="253" t="s">
        <v>2105</v>
      </c>
      <c r="G2003" s="250"/>
      <c r="H2003" s="254">
        <v>104</v>
      </c>
      <c r="I2003" s="255"/>
      <c r="J2003" s="250"/>
      <c r="K2003" s="250"/>
      <c r="L2003" s="256"/>
      <c r="M2003" s="257"/>
      <c r="N2003" s="258"/>
      <c r="O2003" s="258"/>
      <c r="P2003" s="258"/>
      <c r="Q2003" s="258"/>
      <c r="R2003" s="258"/>
      <c r="S2003" s="258"/>
      <c r="T2003" s="25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0" t="s">
        <v>260</v>
      </c>
      <c r="AU2003" s="260" t="s">
        <v>93</v>
      </c>
      <c r="AV2003" s="13" t="s">
        <v>93</v>
      </c>
      <c r="AW2003" s="13" t="s">
        <v>40</v>
      </c>
      <c r="AX2003" s="13" t="s">
        <v>91</v>
      </c>
      <c r="AY2003" s="260" t="s">
        <v>251</v>
      </c>
    </row>
    <row r="2004" s="2" customFormat="1" ht="24.15" customHeight="1">
      <c r="A2004" s="41"/>
      <c r="B2004" s="42"/>
      <c r="C2004" s="294" t="s">
        <v>2106</v>
      </c>
      <c r="D2004" s="294" t="s">
        <v>338</v>
      </c>
      <c r="E2004" s="295" t="s">
        <v>2107</v>
      </c>
      <c r="F2004" s="296" t="s">
        <v>2108</v>
      </c>
      <c r="G2004" s="297" t="s">
        <v>571</v>
      </c>
      <c r="H2004" s="298">
        <v>104</v>
      </c>
      <c r="I2004" s="299"/>
      <c r="J2004" s="300">
        <f>ROUND(I2004*H2004,2)</f>
        <v>0</v>
      </c>
      <c r="K2004" s="301"/>
      <c r="L2004" s="302"/>
      <c r="M2004" s="303" t="s">
        <v>1</v>
      </c>
      <c r="N2004" s="304" t="s">
        <v>49</v>
      </c>
      <c r="O2004" s="94"/>
      <c r="P2004" s="240">
        <f>O2004*H2004</f>
        <v>0</v>
      </c>
      <c r="Q2004" s="240">
        <v>0.0041000000000000003</v>
      </c>
      <c r="R2004" s="240">
        <f>Q2004*H2004</f>
        <v>0.42640000000000006</v>
      </c>
      <c r="S2004" s="240">
        <v>0</v>
      </c>
      <c r="T2004" s="241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42" t="s">
        <v>364</v>
      </c>
      <c r="AT2004" s="242" t="s">
        <v>338</v>
      </c>
      <c r="AU2004" s="242" t="s">
        <v>93</v>
      </c>
      <c r="AY2004" s="19" t="s">
        <v>251</v>
      </c>
      <c r="BE2004" s="243">
        <f>IF(N2004="základní",J2004,0)</f>
        <v>0</v>
      </c>
      <c r="BF2004" s="243">
        <f>IF(N2004="snížená",J2004,0)</f>
        <v>0</v>
      </c>
      <c r="BG2004" s="243">
        <f>IF(N2004="zákl. přenesená",J2004,0)</f>
        <v>0</v>
      </c>
      <c r="BH2004" s="243">
        <f>IF(N2004="sníž. přenesená",J2004,0)</f>
        <v>0</v>
      </c>
      <c r="BI2004" s="243">
        <f>IF(N2004="nulová",J2004,0)</f>
        <v>0</v>
      </c>
      <c r="BJ2004" s="19" t="s">
        <v>91</v>
      </c>
      <c r="BK2004" s="243">
        <f>ROUND(I2004*H2004,2)</f>
        <v>0</v>
      </c>
      <c r="BL2004" s="19" t="s">
        <v>304</v>
      </c>
      <c r="BM2004" s="242" t="s">
        <v>2109</v>
      </c>
    </row>
    <row r="2005" s="15" customFormat="1">
      <c r="A2005" s="15"/>
      <c r="B2005" s="272"/>
      <c r="C2005" s="273"/>
      <c r="D2005" s="251" t="s">
        <v>260</v>
      </c>
      <c r="E2005" s="274" t="s">
        <v>1</v>
      </c>
      <c r="F2005" s="275" t="s">
        <v>1306</v>
      </c>
      <c r="G2005" s="273"/>
      <c r="H2005" s="274" t="s">
        <v>1</v>
      </c>
      <c r="I2005" s="276"/>
      <c r="J2005" s="273"/>
      <c r="K2005" s="273"/>
      <c r="L2005" s="277"/>
      <c r="M2005" s="278"/>
      <c r="N2005" s="279"/>
      <c r="O2005" s="279"/>
      <c r="P2005" s="279"/>
      <c r="Q2005" s="279"/>
      <c r="R2005" s="279"/>
      <c r="S2005" s="279"/>
      <c r="T2005" s="280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81" t="s">
        <v>260</v>
      </c>
      <c r="AU2005" s="281" t="s">
        <v>93</v>
      </c>
      <c r="AV2005" s="15" t="s">
        <v>91</v>
      </c>
      <c r="AW2005" s="15" t="s">
        <v>40</v>
      </c>
      <c r="AX2005" s="15" t="s">
        <v>84</v>
      </c>
      <c r="AY2005" s="281" t="s">
        <v>251</v>
      </c>
    </row>
    <row r="2006" s="13" customFormat="1">
      <c r="A2006" s="13"/>
      <c r="B2006" s="249"/>
      <c r="C2006" s="250"/>
      <c r="D2006" s="251" t="s">
        <v>260</v>
      </c>
      <c r="E2006" s="252" t="s">
        <v>1</v>
      </c>
      <c r="F2006" s="253" t="s">
        <v>2105</v>
      </c>
      <c r="G2006" s="250"/>
      <c r="H2006" s="254">
        <v>104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260</v>
      </c>
      <c r="AU2006" s="260" t="s">
        <v>93</v>
      </c>
      <c r="AV2006" s="13" t="s">
        <v>93</v>
      </c>
      <c r="AW2006" s="13" t="s">
        <v>40</v>
      </c>
      <c r="AX2006" s="13" t="s">
        <v>91</v>
      </c>
      <c r="AY2006" s="260" t="s">
        <v>251</v>
      </c>
    </row>
    <row r="2007" s="2" customFormat="1" ht="33" customHeight="1">
      <c r="A2007" s="41"/>
      <c r="B2007" s="42"/>
      <c r="C2007" s="230" t="s">
        <v>1396</v>
      </c>
      <c r="D2007" s="230" t="s">
        <v>253</v>
      </c>
      <c r="E2007" s="231" t="s">
        <v>2110</v>
      </c>
      <c r="F2007" s="232" t="s">
        <v>2111</v>
      </c>
      <c r="G2007" s="233" t="s">
        <v>571</v>
      </c>
      <c r="H2007" s="234">
        <v>50</v>
      </c>
      <c r="I2007" s="235"/>
      <c r="J2007" s="236">
        <f>ROUND(I2007*H2007,2)</f>
        <v>0</v>
      </c>
      <c r="K2007" s="237"/>
      <c r="L2007" s="47"/>
      <c r="M2007" s="238" t="s">
        <v>1</v>
      </c>
      <c r="N2007" s="239" t="s">
        <v>49</v>
      </c>
      <c r="O2007" s="94"/>
      <c r="P2007" s="240">
        <f>O2007*H2007</f>
        <v>0</v>
      </c>
      <c r="Q2007" s="240">
        <v>0.00044000000000000002</v>
      </c>
      <c r="R2007" s="240">
        <f>Q2007*H2007</f>
        <v>0.022000000000000002</v>
      </c>
      <c r="S2007" s="240">
        <v>0</v>
      </c>
      <c r="T2007" s="241">
        <f>S2007*H2007</f>
        <v>0</v>
      </c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R2007" s="242" t="s">
        <v>304</v>
      </c>
      <c r="AT2007" s="242" t="s">
        <v>253</v>
      </c>
      <c r="AU2007" s="242" t="s">
        <v>93</v>
      </c>
      <c r="AY2007" s="19" t="s">
        <v>251</v>
      </c>
      <c r="BE2007" s="243">
        <f>IF(N2007="základní",J2007,0)</f>
        <v>0</v>
      </c>
      <c r="BF2007" s="243">
        <f>IF(N2007="snížená",J2007,0)</f>
        <v>0</v>
      </c>
      <c r="BG2007" s="243">
        <f>IF(N2007="zákl. přenesená",J2007,0)</f>
        <v>0</v>
      </c>
      <c r="BH2007" s="243">
        <f>IF(N2007="sníž. přenesená",J2007,0)</f>
        <v>0</v>
      </c>
      <c r="BI2007" s="243">
        <f>IF(N2007="nulová",J2007,0)</f>
        <v>0</v>
      </c>
      <c r="BJ2007" s="19" t="s">
        <v>91</v>
      </c>
      <c r="BK2007" s="243">
        <f>ROUND(I2007*H2007,2)</f>
        <v>0</v>
      </c>
      <c r="BL2007" s="19" t="s">
        <v>304</v>
      </c>
      <c r="BM2007" s="242" t="s">
        <v>2112</v>
      </c>
    </row>
    <row r="2008" s="15" customFormat="1">
      <c r="A2008" s="15"/>
      <c r="B2008" s="272"/>
      <c r="C2008" s="273"/>
      <c r="D2008" s="251" t="s">
        <v>260</v>
      </c>
      <c r="E2008" s="274" t="s">
        <v>1</v>
      </c>
      <c r="F2008" s="275" t="s">
        <v>1306</v>
      </c>
      <c r="G2008" s="273"/>
      <c r="H2008" s="274" t="s">
        <v>1</v>
      </c>
      <c r="I2008" s="276"/>
      <c r="J2008" s="273"/>
      <c r="K2008" s="273"/>
      <c r="L2008" s="277"/>
      <c r="M2008" s="278"/>
      <c r="N2008" s="279"/>
      <c r="O2008" s="279"/>
      <c r="P2008" s="279"/>
      <c r="Q2008" s="279"/>
      <c r="R2008" s="279"/>
      <c r="S2008" s="279"/>
      <c r="T2008" s="280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81" t="s">
        <v>260</v>
      </c>
      <c r="AU2008" s="281" t="s">
        <v>93</v>
      </c>
      <c r="AV2008" s="15" t="s">
        <v>91</v>
      </c>
      <c r="AW2008" s="15" t="s">
        <v>40</v>
      </c>
      <c r="AX2008" s="15" t="s">
        <v>84</v>
      </c>
      <c r="AY2008" s="281" t="s">
        <v>251</v>
      </c>
    </row>
    <row r="2009" s="13" customFormat="1">
      <c r="A2009" s="13"/>
      <c r="B2009" s="249"/>
      <c r="C2009" s="250"/>
      <c r="D2009" s="251" t="s">
        <v>260</v>
      </c>
      <c r="E2009" s="252" t="s">
        <v>1</v>
      </c>
      <c r="F2009" s="253" t="s">
        <v>2050</v>
      </c>
      <c r="G2009" s="250"/>
      <c r="H2009" s="254">
        <v>50</v>
      </c>
      <c r="I2009" s="255"/>
      <c r="J2009" s="250"/>
      <c r="K2009" s="250"/>
      <c r="L2009" s="256"/>
      <c r="M2009" s="257"/>
      <c r="N2009" s="258"/>
      <c r="O2009" s="258"/>
      <c r="P2009" s="258"/>
      <c r="Q2009" s="258"/>
      <c r="R2009" s="258"/>
      <c r="S2009" s="258"/>
      <c r="T2009" s="259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0" t="s">
        <v>260</v>
      </c>
      <c r="AU2009" s="260" t="s">
        <v>93</v>
      </c>
      <c r="AV2009" s="13" t="s">
        <v>93</v>
      </c>
      <c r="AW2009" s="13" t="s">
        <v>40</v>
      </c>
      <c r="AX2009" s="13" t="s">
        <v>91</v>
      </c>
      <c r="AY2009" s="260" t="s">
        <v>251</v>
      </c>
    </row>
    <row r="2010" s="2" customFormat="1" ht="21.75" customHeight="1">
      <c r="A2010" s="41"/>
      <c r="B2010" s="42"/>
      <c r="C2010" s="294" t="s">
        <v>2113</v>
      </c>
      <c r="D2010" s="294" t="s">
        <v>338</v>
      </c>
      <c r="E2010" s="295" t="s">
        <v>2114</v>
      </c>
      <c r="F2010" s="296" t="s">
        <v>2115</v>
      </c>
      <c r="G2010" s="297" t="s">
        <v>571</v>
      </c>
      <c r="H2010" s="298">
        <v>50</v>
      </c>
      <c r="I2010" s="299"/>
      <c r="J2010" s="300">
        <f>ROUND(I2010*H2010,2)</f>
        <v>0</v>
      </c>
      <c r="K2010" s="301"/>
      <c r="L2010" s="302"/>
      <c r="M2010" s="303" t="s">
        <v>1</v>
      </c>
      <c r="N2010" s="304" t="s">
        <v>49</v>
      </c>
      <c r="O2010" s="94"/>
      <c r="P2010" s="240">
        <f>O2010*H2010</f>
        <v>0</v>
      </c>
      <c r="Q2010" s="240">
        <v>0.0010200000000000001</v>
      </c>
      <c r="R2010" s="240">
        <f>Q2010*H2010</f>
        <v>0.051000000000000004</v>
      </c>
      <c r="S2010" s="240">
        <v>0</v>
      </c>
      <c r="T2010" s="241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42" t="s">
        <v>364</v>
      </c>
      <c r="AT2010" s="242" t="s">
        <v>338</v>
      </c>
      <c r="AU2010" s="242" t="s">
        <v>93</v>
      </c>
      <c r="AY2010" s="19" t="s">
        <v>251</v>
      </c>
      <c r="BE2010" s="243">
        <f>IF(N2010="základní",J2010,0)</f>
        <v>0</v>
      </c>
      <c r="BF2010" s="243">
        <f>IF(N2010="snížená",J2010,0)</f>
        <v>0</v>
      </c>
      <c r="BG2010" s="243">
        <f>IF(N2010="zákl. přenesená",J2010,0)</f>
        <v>0</v>
      </c>
      <c r="BH2010" s="243">
        <f>IF(N2010="sníž. přenesená",J2010,0)</f>
        <v>0</v>
      </c>
      <c r="BI2010" s="243">
        <f>IF(N2010="nulová",J2010,0)</f>
        <v>0</v>
      </c>
      <c r="BJ2010" s="19" t="s">
        <v>91</v>
      </c>
      <c r="BK2010" s="243">
        <f>ROUND(I2010*H2010,2)</f>
        <v>0</v>
      </c>
      <c r="BL2010" s="19" t="s">
        <v>304</v>
      </c>
      <c r="BM2010" s="242" t="s">
        <v>2116</v>
      </c>
    </row>
    <row r="2011" s="15" customFormat="1">
      <c r="A2011" s="15"/>
      <c r="B2011" s="272"/>
      <c r="C2011" s="273"/>
      <c r="D2011" s="251" t="s">
        <v>260</v>
      </c>
      <c r="E2011" s="274" t="s">
        <v>1</v>
      </c>
      <c r="F2011" s="275" t="s">
        <v>1306</v>
      </c>
      <c r="G2011" s="273"/>
      <c r="H2011" s="274" t="s">
        <v>1</v>
      </c>
      <c r="I2011" s="276"/>
      <c r="J2011" s="273"/>
      <c r="K2011" s="273"/>
      <c r="L2011" s="277"/>
      <c r="M2011" s="278"/>
      <c r="N2011" s="279"/>
      <c r="O2011" s="279"/>
      <c r="P2011" s="279"/>
      <c r="Q2011" s="279"/>
      <c r="R2011" s="279"/>
      <c r="S2011" s="279"/>
      <c r="T2011" s="280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1" t="s">
        <v>260</v>
      </c>
      <c r="AU2011" s="281" t="s">
        <v>93</v>
      </c>
      <c r="AV2011" s="15" t="s">
        <v>91</v>
      </c>
      <c r="AW2011" s="15" t="s">
        <v>40</v>
      </c>
      <c r="AX2011" s="15" t="s">
        <v>84</v>
      </c>
      <c r="AY2011" s="281" t="s">
        <v>251</v>
      </c>
    </row>
    <row r="2012" s="13" customFormat="1">
      <c r="A2012" s="13"/>
      <c r="B2012" s="249"/>
      <c r="C2012" s="250"/>
      <c r="D2012" s="251" t="s">
        <v>260</v>
      </c>
      <c r="E2012" s="252" t="s">
        <v>1</v>
      </c>
      <c r="F2012" s="253" t="s">
        <v>2050</v>
      </c>
      <c r="G2012" s="250"/>
      <c r="H2012" s="254">
        <v>50</v>
      </c>
      <c r="I2012" s="255"/>
      <c r="J2012" s="250"/>
      <c r="K2012" s="250"/>
      <c r="L2012" s="256"/>
      <c r="M2012" s="257"/>
      <c r="N2012" s="258"/>
      <c r="O2012" s="258"/>
      <c r="P2012" s="258"/>
      <c r="Q2012" s="258"/>
      <c r="R2012" s="258"/>
      <c r="S2012" s="258"/>
      <c r="T2012" s="25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0" t="s">
        <v>260</v>
      </c>
      <c r="AU2012" s="260" t="s">
        <v>93</v>
      </c>
      <c r="AV2012" s="13" t="s">
        <v>93</v>
      </c>
      <c r="AW2012" s="13" t="s">
        <v>40</v>
      </c>
      <c r="AX2012" s="13" t="s">
        <v>91</v>
      </c>
      <c r="AY2012" s="260" t="s">
        <v>251</v>
      </c>
    </row>
    <row r="2013" s="2" customFormat="1" ht="24.15" customHeight="1">
      <c r="A2013" s="41"/>
      <c r="B2013" s="42"/>
      <c r="C2013" s="230" t="s">
        <v>1403</v>
      </c>
      <c r="D2013" s="230" t="s">
        <v>253</v>
      </c>
      <c r="E2013" s="231" t="s">
        <v>2117</v>
      </c>
      <c r="F2013" s="232" t="s">
        <v>2118</v>
      </c>
      <c r="G2013" s="233" t="s">
        <v>571</v>
      </c>
      <c r="H2013" s="234">
        <v>301</v>
      </c>
      <c r="I2013" s="235"/>
      <c r="J2013" s="236">
        <f>ROUND(I2013*H2013,2)</f>
        <v>0</v>
      </c>
      <c r="K2013" s="237"/>
      <c r="L2013" s="47"/>
      <c r="M2013" s="238" t="s">
        <v>1</v>
      </c>
      <c r="N2013" s="239" t="s">
        <v>49</v>
      </c>
      <c r="O2013" s="94"/>
      <c r="P2013" s="240">
        <f>O2013*H2013</f>
        <v>0</v>
      </c>
      <c r="Q2013" s="240">
        <v>0.00528</v>
      </c>
      <c r="R2013" s="240">
        <f>Q2013*H2013</f>
        <v>1.58928</v>
      </c>
      <c r="S2013" s="240">
        <v>0</v>
      </c>
      <c r="T2013" s="241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42" t="s">
        <v>304</v>
      </c>
      <c r="AT2013" s="242" t="s">
        <v>253</v>
      </c>
      <c r="AU2013" s="242" t="s">
        <v>93</v>
      </c>
      <c r="AY2013" s="19" t="s">
        <v>251</v>
      </c>
      <c r="BE2013" s="243">
        <f>IF(N2013="základní",J2013,0)</f>
        <v>0</v>
      </c>
      <c r="BF2013" s="243">
        <f>IF(N2013="snížená",J2013,0)</f>
        <v>0</v>
      </c>
      <c r="BG2013" s="243">
        <f>IF(N2013="zákl. přenesená",J2013,0)</f>
        <v>0</v>
      </c>
      <c r="BH2013" s="243">
        <f>IF(N2013="sníž. přenesená",J2013,0)</f>
        <v>0</v>
      </c>
      <c r="BI2013" s="243">
        <f>IF(N2013="nulová",J2013,0)</f>
        <v>0</v>
      </c>
      <c r="BJ2013" s="19" t="s">
        <v>91</v>
      </c>
      <c r="BK2013" s="243">
        <f>ROUND(I2013*H2013,2)</f>
        <v>0</v>
      </c>
      <c r="BL2013" s="19" t="s">
        <v>304</v>
      </c>
      <c r="BM2013" s="242" t="s">
        <v>2119</v>
      </c>
    </row>
    <row r="2014" s="2" customFormat="1">
      <c r="A2014" s="41"/>
      <c r="B2014" s="42"/>
      <c r="C2014" s="43"/>
      <c r="D2014" s="244" t="s">
        <v>258</v>
      </c>
      <c r="E2014" s="43"/>
      <c r="F2014" s="245" t="s">
        <v>2120</v>
      </c>
      <c r="G2014" s="43"/>
      <c r="H2014" s="43"/>
      <c r="I2014" s="246"/>
      <c r="J2014" s="43"/>
      <c r="K2014" s="43"/>
      <c r="L2014" s="47"/>
      <c r="M2014" s="247"/>
      <c r="N2014" s="248"/>
      <c r="O2014" s="94"/>
      <c r="P2014" s="94"/>
      <c r="Q2014" s="94"/>
      <c r="R2014" s="94"/>
      <c r="S2014" s="94"/>
      <c r="T2014" s="95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T2014" s="19" t="s">
        <v>258</v>
      </c>
      <c r="AU2014" s="19" t="s">
        <v>93</v>
      </c>
    </row>
    <row r="2015" s="15" customFormat="1">
      <c r="A2015" s="15"/>
      <c r="B2015" s="272"/>
      <c r="C2015" s="273"/>
      <c r="D2015" s="251" t="s">
        <v>260</v>
      </c>
      <c r="E2015" s="274" t="s">
        <v>1</v>
      </c>
      <c r="F2015" s="275" t="s">
        <v>1027</v>
      </c>
      <c r="G2015" s="273"/>
      <c r="H2015" s="274" t="s">
        <v>1</v>
      </c>
      <c r="I2015" s="276"/>
      <c r="J2015" s="273"/>
      <c r="K2015" s="273"/>
      <c r="L2015" s="277"/>
      <c r="M2015" s="278"/>
      <c r="N2015" s="279"/>
      <c r="O2015" s="279"/>
      <c r="P2015" s="279"/>
      <c r="Q2015" s="279"/>
      <c r="R2015" s="279"/>
      <c r="S2015" s="279"/>
      <c r="T2015" s="280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81" t="s">
        <v>260</v>
      </c>
      <c r="AU2015" s="281" t="s">
        <v>93</v>
      </c>
      <c r="AV2015" s="15" t="s">
        <v>91</v>
      </c>
      <c r="AW2015" s="15" t="s">
        <v>40</v>
      </c>
      <c r="AX2015" s="15" t="s">
        <v>84</v>
      </c>
      <c r="AY2015" s="281" t="s">
        <v>251</v>
      </c>
    </row>
    <row r="2016" s="15" customFormat="1">
      <c r="A2016" s="15"/>
      <c r="B2016" s="272"/>
      <c r="C2016" s="273"/>
      <c r="D2016" s="251" t="s">
        <v>260</v>
      </c>
      <c r="E2016" s="274" t="s">
        <v>1</v>
      </c>
      <c r="F2016" s="275" t="s">
        <v>2121</v>
      </c>
      <c r="G2016" s="273"/>
      <c r="H2016" s="274" t="s">
        <v>1</v>
      </c>
      <c r="I2016" s="276"/>
      <c r="J2016" s="273"/>
      <c r="K2016" s="273"/>
      <c r="L2016" s="277"/>
      <c r="M2016" s="278"/>
      <c r="N2016" s="279"/>
      <c r="O2016" s="279"/>
      <c r="P2016" s="279"/>
      <c r="Q2016" s="279"/>
      <c r="R2016" s="279"/>
      <c r="S2016" s="279"/>
      <c r="T2016" s="280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81" t="s">
        <v>260</v>
      </c>
      <c r="AU2016" s="281" t="s">
        <v>93</v>
      </c>
      <c r="AV2016" s="15" t="s">
        <v>91</v>
      </c>
      <c r="AW2016" s="15" t="s">
        <v>40</v>
      </c>
      <c r="AX2016" s="15" t="s">
        <v>84</v>
      </c>
      <c r="AY2016" s="281" t="s">
        <v>251</v>
      </c>
    </row>
    <row r="2017" s="13" customFormat="1">
      <c r="A2017" s="13"/>
      <c r="B2017" s="249"/>
      <c r="C2017" s="250"/>
      <c r="D2017" s="251" t="s">
        <v>260</v>
      </c>
      <c r="E2017" s="252" t="s">
        <v>1</v>
      </c>
      <c r="F2017" s="253" t="s">
        <v>1151</v>
      </c>
      <c r="G2017" s="250"/>
      <c r="H2017" s="254">
        <v>2</v>
      </c>
      <c r="I2017" s="255"/>
      <c r="J2017" s="250"/>
      <c r="K2017" s="250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0" t="s">
        <v>260</v>
      </c>
      <c r="AU2017" s="260" t="s">
        <v>93</v>
      </c>
      <c r="AV2017" s="13" t="s">
        <v>93</v>
      </c>
      <c r="AW2017" s="13" t="s">
        <v>40</v>
      </c>
      <c r="AX2017" s="13" t="s">
        <v>84</v>
      </c>
      <c r="AY2017" s="260" t="s">
        <v>251</v>
      </c>
    </row>
    <row r="2018" s="13" customFormat="1">
      <c r="A2018" s="13"/>
      <c r="B2018" s="249"/>
      <c r="C2018" s="250"/>
      <c r="D2018" s="251" t="s">
        <v>260</v>
      </c>
      <c r="E2018" s="252" t="s">
        <v>1</v>
      </c>
      <c r="F2018" s="253" t="s">
        <v>2122</v>
      </c>
      <c r="G2018" s="250"/>
      <c r="H2018" s="254">
        <v>2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260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251</v>
      </c>
    </row>
    <row r="2019" s="13" customFormat="1">
      <c r="A2019" s="13"/>
      <c r="B2019" s="249"/>
      <c r="C2019" s="250"/>
      <c r="D2019" s="251" t="s">
        <v>260</v>
      </c>
      <c r="E2019" s="252" t="s">
        <v>1</v>
      </c>
      <c r="F2019" s="253" t="s">
        <v>2123</v>
      </c>
      <c r="G2019" s="250"/>
      <c r="H2019" s="254">
        <v>2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260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251</v>
      </c>
    </row>
    <row r="2020" s="13" customFormat="1">
      <c r="A2020" s="13"/>
      <c r="B2020" s="249"/>
      <c r="C2020" s="250"/>
      <c r="D2020" s="251" t="s">
        <v>260</v>
      </c>
      <c r="E2020" s="252" t="s">
        <v>1</v>
      </c>
      <c r="F2020" s="253" t="s">
        <v>2124</v>
      </c>
      <c r="G2020" s="250"/>
      <c r="H2020" s="254">
        <v>2</v>
      </c>
      <c r="I2020" s="255"/>
      <c r="J2020" s="250"/>
      <c r="K2020" s="250"/>
      <c r="L2020" s="256"/>
      <c r="M2020" s="257"/>
      <c r="N2020" s="258"/>
      <c r="O2020" s="258"/>
      <c r="P2020" s="258"/>
      <c r="Q2020" s="258"/>
      <c r="R2020" s="258"/>
      <c r="S2020" s="258"/>
      <c r="T2020" s="25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0" t="s">
        <v>260</v>
      </c>
      <c r="AU2020" s="260" t="s">
        <v>93</v>
      </c>
      <c r="AV2020" s="13" t="s">
        <v>93</v>
      </c>
      <c r="AW2020" s="13" t="s">
        <v>40</v>
      </c>
      <c r="AX2020" s="13" t="s">
        <v>84</v>
      </c>
      <c r="AY2020" s="260" t="s">
        <v>251</v>
      </c>
    </row>
    <row r="2021" s="13" customFormat="1">
      <c r="A2021" s="13"/>
      <c r="B2021" s="249"/>
      <c r="C2021" s="250"/>
      <c r="D2021" s="251" t="s">
        <v>260</v>
      </c>
      <c r="E2021" s="252" t="s">
        <v>1</v>
      </c>
      <c r="F2021" s="253" t="s">
        <v>2125</v>
      </c>
      <c r="G2021" s="250"/>
      <c r="H2021" s="254">
        <v>2</v>
      </c>
      <c r="I2021" s="255"/>
      <c r="J2021" s="250"/>
      <c r="K2021" s="250"/>
      <c r="L2021" s="256"/>
      <c r="M2021" s="257"/>
      <c r="N2021" s="258"/>
      <c r="O2021" s="258"/>
      <c r="P2021" s="258"/>
      <c r="Q2021" s="258"/>
      <c r="R2021" s="258"/>
      <c r="S2021" s="258"/>
      <c r="T2021" s="25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0" t="s">
        <v>260</v>
      </c>
      <c r="AU2021" s="260" t="s">
        <v>93</v>
      </c>
      <c r="AV2021" s="13" t="s">
        <v>93</v>
      </c>
      <c r="AW2021" s="13" t="s">
        <v>40</v>
      </c>
      <c r="AX2021" s="13" t="s">
        <v>84</v>
      </c>
      <c r="AY2021" s="260" t="s">
        <v>251</v>
      </c>
    </row>
    <row r="2022" s="16" customFormat="1">
      <c r="A2022" s="16"/>
      <c r="B2022" s="283"/>
      <c r="C2022" s="284"/>
      <c r="D2022" s="251" t="s">
        <v>260</v>
      </c>
      <c r="E2022" s="285" t="s">
        <v>1</v>
      </c>
      <c r="F2022" s="286" t="s">
        <v>329</v>
      </c>
      <c r="G2022" s="284"/>
      <c r="H2022" s="287">
        <v>10</v>
      </c>
      <c r="I2022" s="288"/>
      <c r="J2022" s="284"/>
      <c r="K2022" s="284"/>
      <c r="L2022" s="289"/>
      <c r="M2022" s="290"/>
      <c r="N2022" s="291"/>
      <c r="O2022" s="291"/>
      <c r="P2022" s="291"/>
      <c r="Q2022" s="291"/>
      <c r="R2022" s="291"/>
      <c r="S2022" s="291"/>
      <c r="T2022" s="292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T2022" s="293" t="s">
        <v>260</v>
      </c>
      <c r="AU2022" s="293" t="s">
        <v>93</v>
      </c>
      <c r="AV2022" s="16" t="s">
        <v>273</v>
      </c>
      <c r="AW2022" s="16" t="s">
        <v>40</v>
      </c>
      <c r="AX2022" s="16" t="s">
        <v>84</v>
      </c>
      <c r="AY2022" s="293" t="s">
        <v>251</v>
      </c>
    </row>
    <row r="2023" s="15" customFormat="1">
      <c r="A2023" s="15"/>
      <c r="B2023" s="272"/>
      <c r="C2023" s="273"/>
      <c r="D2023" s="251" t="s">
        <v>260</v>
      </c>
      <c r="E2023" s="274" t="s">
        <v>1</v>
      </c>
      <c r="F2023" s="275" t="s">
        <v>2126</v>
      </c>
      <c r="G2023" s="273"/>
      <c r="H2023" s="274" t="s">
        <v>1</v>
      </c>
      <c r="I2023" s="276"/>
      <c r="J2023" s="273"/>
      <c r="K2023" s="273"/>
      <c r="L2023" s="277"/>
      <c r="M2023" s="278"/>
      <c r="N2023" s="279"/>
      <c r="O2023" s="279"/>
      <c r="P2023" s="279"/>
      <c r="Q2023" s="279"/>
      <c r="R2023" s="279"/>
      <c r="S2023" s="279"/>
      <c r="T2023" s="280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1" t="s">
        <v>260</v>
      </c>
      <c r="AU2023" s="281" t="s">
        <v>93</v>
      </c>
      <c r="AV2023" s="15" t="s">
        <v>91</v>
      </c>
      <c r="AW2023" s="15" t="s">
        <v>40</v>
      </c>
      <c r="AX2023" s="15" t="s">
        <v>84</v>
      </c>
      <c r="AY2023" s="281" t="s">
        <v>251</v>
      </c>
    </row>
    <row r="2024" s="13" customFormat="1">
      <c r="A2024" s="13"/>
      <c r="B2024" s="249"/>
      <c r="C2024" s="250"/>
      <c r="D2024" s="251" t="s">
        <v>260</v>
      </c>
      <c r="E2024" s="252" t="s">
        <v>1</v>
      </c>
      <c r="F2024" s="253" t="s">
        <v>2127</v>
      </c>
      <c r="G2024" s="250"/>
      <c r="H2024" s="254">
        <v>20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260</v>
      </c>
      <c r="AU2024" s="260" t="s">
        <v>93</v>
      </c>
      <c r="AV2024" s="13" t="s">
        <v>93</v>
      </c>
      <c r="AW2024" s="13" t="s">
        <v>40</v>
      </c>
      <c r="AX2024" s="13" t="s">
        <v>84</v>
      </c>
      <c r="AY2024" s="260" t="s">
        <v>251</v>
      </c>
    </row>
    <row r="2025" s="13" customFormat="1">
      <c r="A2025" s="13"/>
      <c r="B2025" s="249"/>
      <c r="C2025" s="250"/>
      <c r="D2025" s="251" t="s">
        <v>260</v>
      </c>
      <c r="E2025" s="252" t="s">
        <v>1</v>
      </c>
      <c r="F2025" s="253" t="s">
        <v>2128</v>
      </c>
      <c r="G2025" s="250"/>
      <c r="H2025" s="254">
        <v>19</v>
      </c>
      <c r="I2025" s="255"/>
      <c r="J2025" s="250"/>
      <c r="K2025" s="250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0" t="s">
        <v>260</v>
      </c>
      <c r="AU2025" s="260" t="s">
        <v>93</v>
      </c>
      <c r="AV2025" s="13" t="s">
        <v>93</v>
      </c>
      <c r="AW2025" s="13" t="s">
        <v>40</v>
      </c>
      <c r="AX2025" s="13" t="s">
        <v>84</v>
      </c>
      <c r="AY2025" s="260" t="s">
        <v>251</v>
      </c>
    </row>
    <row r="2026" s="13" customFormat="1">
      <c r="A2026" s="13"/>
      <c r="B2026" s="249"/>
      <c r="C2026" s="250"/>
      <c r="D2026" s="251" t="s">
        <v>260</v>
      </c>
      <c r="E2026" s="252" t="s">
        <v>1</v>
      </c>
      <c r="F2026" s="253" t="s">
        <v>2129</v>
      </c>
      <c r="G2026" s="250"/>
      <c r="H2026" s="254">
        <v>19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260</v>
      </c>
      <c r="AU2026" s="260" t="s">
        <v>93</v>
      </c>
      <c r="AV2026" s="13" t="s">
        <v>93</v>
      </c>
      <c r="AW2026" s="13" t="s">
        <v>40</v>
      </c>
      <c r="AX2026" s="13" t="s">
        <v>84</v>
      </c>
      <c r="AY2026" s="260" t="s">
        <v>251</v>
      </c>
    </row>
    <row r="2027" s="13" customFormat="1">
      <c r="A2027" s="13"/>
      <c r="B2027" s="249"/>
      <c r="C2027" s="250"/>
      <c r="D2027" s="251" t="s">
        <v>260</v>
      </c>
      <c r="E2027" s="252" t="s">
        <v>1</v>
      </c>
      <c r="F2027" s="253" t="s">
        <v>2130</v>
      </c>
      <c r="G2027" s="250"/>
      <c r="H2027" s="254">
        <v>19</v>
      </c>
      <c r="I2027" s="255"/>
      <c r="J2027" s="250"/>
      <c r="K2027" s="250"/>
      <c r="L2027" s="256"/>
      <c r="M2027" s="257"/>
      <c r="N2027" s="258"/>
      <c r="O2027" s="258"/>
      <c r="P2027" s="258"/>
      <c r="Q2027" s="258"/>
      <c r="R2027" s="258"/>
      <c r="S2027" s="258"/>
      <c r="T2027" s="25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0" t="s">
        <v>260</v>
      </c>
      <c r="AU2027" s="260" t="s">
        <v>93</v>
      </c>
      <c r="AV2027" s="13" t="s">
        <v>93</v>
      </c>
      <c r="AW2027" s="13" t="s">
        <v>40</v>
      </c>
      <c r="AX2027" s="13" t="s">
        <v>84</v>
      </c>
      <c r="AY2027" s="260" t="s">
        <v>251</v>
      </c>
    </row>
    <row r="2028" s="13" customFormat="1">
      <c r="A2028" s="13"/>
      <c r="B2028" s="249"/>
      <c r="C2028" s="250"/>
      <c r="D2028" s="251" t="s">
        <v>260</v>
      </c>
      <c r="E2028" s="252" t="s">
        <v>1</v>
      </c>
      <c r="F2028" s="253" t="s">
        <v>2131</v>
      </c>
      <c r="G2028" s="250"/>
      <c r="H2028" s="254">
        <v>19</v>
      </c>
      <c r="I2028" s="255"/>
      <c r="J2028" s="250"/>
      <c r="K2028" s="250"/>
      <c r="L2028" s="256"/>
      <c r="M2028" s="257"/>
      <c r="N2028" s="258"/>
      <c r="O2028" s="258"/>
      <c r="P2028" s="258"/>
      <c r="Q2028" s="258"/>
      <c r="R2028" s="258"/>
      <c r="S2028" s="258"/>
      <c r="T2028" s="25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60" t="s">
        <v>260</v>
      </c>
      <c r="AU2028" s="260" t="s">
        <v>93</v>
      </c>
      <c r="AV2028" s="13" t="s">
        <v>93</v>
      </c>
      <c r="AW2028" s="13" t="s">
        <v>40</v>
      </c>
      <c r="AX2028" s="13" t="s">
        <v>84</v>
      </c>
      <c r="AY2028" s="260" t="s">
        <v>251</v>
      </c>
    </row>
    <row r="2029" s="16" customFormat="1">
      <c r="A2029" s="16"/>
      <c r="B2029" s="283"/>
      <c r="C2029" s="284"/>
      <c r="D2029" s="251" t="s">
        <v>260</v>
      </c>
      <c r="E2029" s="285" t="s">
        <v>1</v>
      </c>
      <c r="F2029" s="286" t="s">
        <v>329</v>
      </c>
      <c r="G2029" s="284"/>
      <c r="H2029" s="287">
        <v>96</v>
      </c>
      <c r="I2029" s="288"/>
      <c r="J2029" s="284"/>
      <c r="K2029" s="284"/>
      <c r="L2029" s="289"/>
      <c r="M2029" s="290"/>
      <c r="N2029" s="291"/>
      <c r="O2029" s="291"/>
      <c r="P2029" s="291"/>
      <c r="Q2029" s="291"/>
      <c r="R2029" s="291"/>
      <c r="S2029" s="291"/>
      <c r="T2029" s="292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93" t="s">
        <v>260</v>
      </c>
      <c r="AU2029" s="293" t="s">
        <v>93</v>
      </c>
      <c r="AV2029" s="16" t="s">
        <v>273</v>
      </c>
      <c r="AW2029" s="16" t="s">
        <v>40</v>
      </c>
      <c r="AX2029" s="16" t="s">
        <v>84</v>
      </c>
      <c r="AY2029" s="293" t="s">
        <v>251</v>
      </c>
    </row>
    <row r="2030" s="15" customFormat="1">
      <c r="A2030" s="15"/>
      <c r="B2030" s="272"/>
      <c r="C2030" s="273"/>
      <c r="D2030" s="251" t="s">
        <v>260</v>
      </c>
      <c r="E2030" s="274" t="s">
        <v>1</v>
      </c>
      <c r="F2030" s="275" t="s">
        <v>2132</v>
      </c>
      <c r="G2030" s="273"/>
      <c r="H2030" s="274" t="s">
        <v>1</v>
      </c>
      <c r="I2030" s="276"/>
      <c r="J2030" s="273"/>
      <c r="K2030" s="273"/>
      <c r="L2030" s="277"/>
      <c r="M2030" s="278"/>
      <c r="N2030" s="279"/>
      <c r="O2030" s="279"/>
      <c r="P2030" s="279"/>
      <c r="Q2030" s="279"/>
      <c r="R2030" s="279"/>
      <c r="S2030" s="279"/>
      <c r="T2030" s="280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81" t="s">
        <v>260</v>
      </c>
      <c r="AU2030" s="281" t="s">
        <v>93</v>
      </c>
      <c r="AV2030" s="15" t="s">
        <v>91</v>
      </c>
      <c r="AW2030" s="15" t="s">
        <v>40</v>
      </c>
      <c r="AX2030" s="15" t="s">
        <v>84</v>
      </c>
      <c r="AY2030" s="281" t="s">
        <v>251</v>
      </c>
    </row>
    <row r="2031" s="13" customFormat="1">
      <c r="A2031" s="13"/>
      <c r="B2031" s="249"/>
      <c r="C2031" s="250"/>
      <c r="D2031" s="251" t="s">
        <v>260</v>
      </c>
      <c r="E2031" s="252" t="s">
        <v>1</v>
      </c>
      <c r="F2031" s="253" t="s">
        <v>2133</v>
      </c>
      <c r="G2031" s="250"/>
      <c r="H2031" s="254">
        <v>19</v>
      </c>
      <c r="I2031" s="255"/>
      <c r="J2031" s="250"/>
      <c r="K2031" s="250"/>
      <c r="L2031" s="256"/>
      <c r="M2031" s="257"/>
      <c r="N2031" s="258"/>
      <c r="O2031" s="258"/>
      <c r="P2031" s="258"/>
      <c r="Q2031" s="258"/>
      <c r="R2031" s="258"/>
      <c r="S2031" s="258"/>
      <c r="T2031" s="25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0" t="s">
        <v>260</v>
      </c>
      <c r="AU2031" s="260" t="s">
        <v>93</v>
      </c>
      <c r="AV2031" s="13" t="s">
        <v>93</v>
      </c>
      <c r="AW2031" s="13" t="s">
        <v>40</v>
      </c>
      <c r="AX2031" s="13" t="s">
        <v>84</v>
      </c>
      <c r="AY2031" s="260" t="s">
        <v>251</v>
      </c>
    </row>
    <row r="2032" s="13" customFormat="1">
      <c r="A2032" s="13"/>
      <c r="B2032" s="249"/>
      <c r="C2032" s="250"/>
      <c r="D2032" s="251" t="s">
        <v>260</v>
      </c>
      <c r="E2032" s="252" t="s">
        <v>1</v>
      </c>
      <c r="F2032" s="253" t="s">
        <v>2128</v>
      </c>
      <c r="G2032" s="250"/>
      <c r="H2032" s="254">
        <v>19</v>
      </c>
      <c r="I2032" s="255"/>
      <c r="J2032" s="250"/>
      <c r="K2032" s="250"/>
      <c r="L2032" s="256"/>
      <c r="M2032" s="257"/>
      <c r="N2032" s="258"/>
      <c r="O2032" s="258"/>
      <c r="P2032" s="258"/>
      <c r="Q2032" s="258"/>
      <c r="R2032" s="258"/>
      <c r="S2032" s="258"/>
      <c r="T2032" s="25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0" t="s">
        <v>260</v>
      </c>
      <c r="AU2032" s="260" t="s">
        <v>93</v>
      </c>
      <c r="AV2032" s="13" t="s">
        <v>93</v>
      </c>
      <c r="AW2032" s="13" t="s">
        <v>40</v>
      </c>
      <c r="AX2032" s="13" t="s">
        <v>84</v>
      </c>
      <c r="AY2032" s="260" t="s">
        <v>251</v>
      </c>
    </row>
    <row r="2033" s="13" customFormat="1">
      <c r="A2033" s="13"/>
      <c r="B2033" s="249"/>
      <c r="C2033" s="250"/>
      <c r="D2033" s="251" t="s">
        <v>260</v>
      </c>
      <c r="E2033" s="252" t="s">
        <v>1</v>
      </c>
      <c r="F2033" s="253" t="s">
        <v>2129</v>
      </c>
      <c r="G2033" s="250"/>
      <c r="H2033" s="254">
        <v>19</v>
      </c>
      <c r="I2033" s="255"/>
      <c r="J2033" s="250"/>
      <c r="K2033" s="250"/>
      <c r="L2033" s="256"/>
      <c r="M2033" s="257"/>
      <c r="N2033" s="258"/>
      <c r="O2033" s="258"/>
      <c r="P2033" s="258"/>
      <c r="Q2033" s="258"/>
      <c r="R2033" s="258"/>
      <c r="S2033" s="258"/>
      <c r="T2033" s="259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0" t="s">
        <v>260</v>
      </c>
      <c r="AU2033" s="260" t="s">
        <v>93</v>
      </c>
      <c r="AV2033" s="13" t="s">
        <v>93</v>
      </c>
      <c r="AW2033" s="13" t="s">
        <v>40</v>
      </c>
      <c r="AX2033" s="13" t="s">
        <v>84</v>
      </c>
      <c r="AY2033" s="260" t="s">
        <v>251</v>
      </c>
    </row>
    <row r="2034" s="13" customFormat="1">
      <c r="A2034" s="13"/>
      <c r="B2034" s="249"/>
      <c r="C2034" s="250"/>
      <c r="D2034" s="251" t="s">
        <v>260</v>
      </c>
      <c r="E2034" s="252" t="s">
        <v>1</v>
      </c>
      <c r="F2034" s="253" t="s">
        <v>2130</v>
      </c>
      <c r="G2034" s="250"/>
      <c r="H2034" s="254">
        <v>19</v>
      </c>
      <c r="I2034" s="255"/>
      <c r="J2034" s="250"/>
      <c r="K2034" s="250"/>
      <c r="L2034" s="256"/>
      <c r="M2034" s="257"/>
      <c r="N2034" s="258"/>
      <c r="O2034" s="258"/>
      <c r="P2034" s="258"/>
      <c r="Q2034" s="258"/>
      <c r="R2034" s="258"/>
      <c r="S2034" s="258"/>
      <c r="T2034" s="25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0" t="s">
        <v>260</v>
      </c>
      <c r="AU2034" s="260" t="s">
        <v>93</v>
      </c>
      <c r="AV2034" s="13" t="s">
        <v>93</v>
      </c>
      <c r="AW2034" s="13" t="s">
        <v>40</v>
      </c>
      <c r="AX2034" s="13" t="s">
        <v>84</v>
      </c>
      <c r="AY2034" s="260" t="s">
        <v>251</v>
      </c>
    </row>
    <row r="2035" s="13" customFormat="1">
      <c r="A2035" s="13"/>
      <c r="B2035" s="249"/>
      <c r="C2035" s="250"/>
      <c r="D2035" s="251" t="s">
        <v>260</v>
      </c>
      <c r="E2035" s="252" t="s">
        <v>1</v>
      </c>
      <c r="F2035" s="253" t="s">
        <v>2131</v>
      </c>
      <c r="G2035" s="250"/>
      <c r="H2035" s="254">
        <v>19</v>
      </c>
      <c r="I2035" s="255"/>
      <c r="J2035" s="250"/>
      <c r="K2035" s="250"/>
      <c r="L2035" s="256"/>
      <c r="M2035" s="257"/>
      <c r="N2035" s="258"/>
      <c r="O2035" s="258"/>
      <c r="P2035" s="258"/>
      <c r="Q2035" s="258"/>
      <c r="R2035" s="258"/>
      <c r="S2035" s="258"/>
      <c r="T2035" s="259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0" t="s">
        <v>260</v>
      </c>
      <c r="AU2035" s="260" t="s">
        <v>93</v>
      </c>
      <c r="AV2035" s="13" t="s">
        <v>93</v>
      </c>
      <c r="AW2035" s="13" t="s">
        <v>40</v>
      </c>
      <c r="AX2035" s="13" t="s">
        <v>84</v>
      </c>
      <c r="AY2035" s="260" t="s">
        <v>251</v>
      </c>
    </row>
    <row r="2036" s="16" customFormat="1">
      <c r="A2036" s="16"/>
      <c r="B2036" s="283"/>
      <c r="C2036" s="284"/>
      <c r="D2036" s="251" t="s">
        <v>260</v>
      </c>
      <c r="E2036" s="285" t="s">
        <v>1</v>
      </c>
      <c r="F2036" s="286" t="s">
        <v>329</v>
      </c>
      <c r="G2036" s="284"/>
      <c r="H2036" s="287">
        <v>95</v>
      </c>
      <c r="I2036" s="288"/>
      <c r="J2036" s="284"/>
      <c r="K2036" s="284"/>
      <c r="L2036" s="289"/>
      <c r="M2036" s="290"/>
      <c r="N2036" s="291"/>
      <c r="O2036" s="291"/>
      <c r="P2036" s="291"/>
      <c r="Q2036" s="291"/>
      <c r="R2036" s="291"/>
      <c r="S2036" s="291"/>
      <c r="T2036" s="292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T2036" s="293" t="s">
        <v>260</v>
      </c>
      <c r="AU2036" s="293" t="s">
        <v>93</v>
      </c>
      <c r="AV2036" s="16" t="s">
        <v>273</v>
      </c>
      <c r="AW2036" s="16" t="s">
        <v>40</v>
      </c>
      <c r="AX2036" s="16" t="s">
        <v>84</v>
      </c>
      <c r="AY2036" s="293" t="s">
        <v>251</v>
      </c>
    </row>
    <row r="2037" s="15" customFormat="1">
      <c r="A2037" s="15"/>
      <c r="B2037" s="272"/>
      <c r="C2037" s="273"/>
      <c r="D2037" s="251" t="s">
        <v>260</v>
      </c>
      <c r="E2037" s="274" t="s">
        <v>1</v>
      </c>
      <c r="F2037" s="275" t="s">
        <v>2134</v>
      </c>
      <c r="G2037" s="273"/>
      <c r="H2037" s="274" t="s">
        <v>1</v>
      </c>
      <c r="I2037" s="276"/>
      <c r="J2037" s="273"/>
      <c r="K2037" s="273"/>
      <c r="L2037" s="277"/>
      <c r="M2037" s="278"/>
      <c r="N2037" s="279"/>
      <c r="O2037" s="279"/>
      <c r="P2037" s="279"/>
      <c r="Q2037" s="279"/>
      <c r="R2037" s="279"/>
      <c r="S2037" s="279"/>
      <c r="T2037" s="280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81" t="s">
        <v>260</v>
      </c>
      <c r="AU2037" s="281" t="s">
        <v>93</v>
      </c>
      <c r="AV2037" s="15" t="s">
        <v>91</v>
      </c>
      <c r="AW2037" s="15" t="s">
        <v>40</v>
      </c>
      <c r="AX2037" s="15" t="s">
        <v>84</v>
      </c>
      <c r="AY2037" s="281" t="s">
        <v>251</v>
      </c>
    </row>
    <row r="2038" s="13" customFormat="1">
      <c r="A2038" s="13"/>
      <c r="B2038" s="249"/>
      <c r="C2038" s="250"/>
      <c r="D2038" s="251" t="s">
        <v>260</v>
      </c>
      <c r="E2038" s="252" t="s">
        <v>1</v>
      </c>
      <c r="F2038" s="253" t="s">
        <v>2133</v>
      </c>
      <c r="G2038" s="250"/>
      <c r="H2038" s="254">
        <v>19</v>
      </c>
      <c r="I2038" s="255"/>
      <c r="J2038" s="250"/>
      <c r="K2038" s="250"/>
      <c r="L2038" s="256"/>
      <c r="M2038" s="257"/>
      <c r="N2038" s="258"/>
      <c r="O2038" s="258"/>
      <c r="P2038" s="258"/>
      <c r="Q2038" s="258"/>
      <c r="R2038" s="258"/>
      <c r="S2038" s="258"/>
      <c r="T2038" s="25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0" t="s">
        <v>260</v>
      </c>
      <c r="AU2038" s="260" t="s">
        <v>93</v>
      </c>
      <c r="AV2038" s="13" t="s">
        <v>93</v>
      </c>
      <c r="AW2038" s="13" t="s">
        <v>40</v>
      </c>
      <c r="AX2038" s="13" t="s">
        <v>84</v>
      </c>
      <c r="AY2038" s="260" t="s">
        <v>251</v>
      </c>
    </row>
    <row r="2039" s="13" customFormat="1">
      <c r="A2039" s="13"/>
      <c r="B2039" s="249"/>
      <c r="C2039" s="250"/>
      <c r="D2039" s="251" t="s">
        <v>260</v>
      </c>
      <c r="E2039" s="252" t="s">
        <v>1</v>
      </c>
      <c r="F2039" s="253" t="s">
        <v>2128</v>
      </c>
      <c r="G2039" s="250"/>
      <c r="H2039" s="254">
        <v>19</v>
      </c>
      <c r="I2039" s="255"/>
      <c r="J2039" s="250"/>
      <c r="K2039" s="250"/>
      <c r="L2039" s="256"/>
      <c r="M2039" s="257"/>
      <c r="N2039" s="258"/>
      <c r="O2039" s="258"/>
      <c r="P2039" s="258"/>
      <c r="Q2039" s="258"/>
      <c r="R2039" s="258"/>
      <c r="S2039" s="258"/>
      <c r="T2039" s="25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0" t="s">
        <v>260</v>
      </c>
      <c r="AU2039" s="260" t="s">
        <v>93</v>
      </c>
      <c r="AV2039" s="13" t="s">
        <v>93</v>
      </c>
      <c r="AW2039" s="13" t="s">
        <v>40</v>
      </c>
      <c r="AX2039" s="13" t="s">
        <v>84</v>
      </c>
      <c r="AY2039" s="260" t="s">
        <v>251</v>
      </c>
    </row>
    <row r="2040" s="13" customFormat="1">
      <c r="A2040" s="13"/>
      <c r="B2040" s="249"/>
      <c r="C2040" s="250"/>
      <c r="D2040" s="251" t="s">
        <v>260</v>
      </c>
      <c r="E2040" s="252" t="s">
        <v>1</v>
      </c>
      <c r="F2040" s="253" t="s">
        <v>2129</v>
      </c>
      <c r="G2040" s="250"/>
      <c r="H2040" s="254">
        <v>19</v>
      </c>
      <c r="I2040" s="255"/>
      <c r="J2040" s="250"/>
      <c r="K2040" s="250"/>
      <c r="L2040" s="256"/>
      <c r="M2040" s="257"/>
      <c r="N2040" s="258"/>
      <c r="O2040" s="258"/>
      <c r="P2040" s="258"/>
      <c r="Q2040" s="258"/>
      <c r="R2040" s="258"/>
      <c r="S2040" s="258"/>
      <c r="T2040" s="25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0" t="s">
        <v>260</v>
      </c>
      <c r="AU2040" s="260" t="s">
        <v>93</v>
      </c>
      <c r="AV2040" s="13" t="s">
        <v>93</v>
      </c>
      <c r="AW2040" s="13" t="s">
        <v>40</v>
      </c>
      <c r="AX2040" s="13" t="s">
        <v>84</v>
      </c>
      <c r="AY2040" s="260" t="s">
        <v>251</v>
      </c>
    </row>
    <row r="2041" s="13" customFormat="1">
      <c r="A2041" s="13"/>
      <c r="B2041" s="249"/>
      <c r="C2041" s="250"/>
      <c r="D2041" s="251" t="s">
        <v>260</v>
      </c>
      <c r="E2041" s="252" t="s">
        <v>1</v>
      </c>
      <c r="F2041" s="253" t="s">
        <v>2130</v>
      </c>
      <c r="G2041" s="250"/>
      <c r="H2041" s="254">
        <v>19</v>
      </c>
      <c r="I2041" s="255"/>
      <c r="J2041" s="250"/>
      <c r="K2041" s="250"/>
      <c r="L2041" s="256"/>
      <c r="M2041" s="257"/>
      <c r="N2041" s="258"/>
      <c r="O2041" s="258"/>
      <c r="P2041" s="258"/>
      <c r="Q2041" s="258"/>
      <c r="R2041" s="258"/>
      <c r="S2041" s="258"/>
      <c r="T2041" s="25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0" t="s">
        <v>260</v>
      </c>
      <c r="AU2041" s="260" t="s">
        <v>93</v>
      </c>
      <c r="AV2041" s="13" t="s">
        <v>93</v>
      </c>
      <c r="AW2041" s="13" t="s">
        <v>40</v>
      </c>
      <c r="AX2041" s="13" t="s">
        <v>84</v>
      </c>
      <c r="AY2041" s="260" t="s">
        <v>251</v>
      </c>
    </row>
    <row r="2042" s="13" customFormat="1">
      <c r="A2042" s="13"/>
      <c r="B2042" s="249"/>
      <c r="C2042" s="250"/>
      <c r="D2042" s="251" t="s">
        <v>260</v>
      </c>
      <c r="E2042" s="252" t="s">
        <v>1</v>
      </c>
      <c r="F2042" s="253" t="s">
        <v>2131</v>
      </c>
      <c r="G2042" s="250"/>
      <c r="H2042" s="254">
        <v>19</v>
      </c>
      <c r="I2042" s="255"/>
      <c r="J2042" s="250"/>
      <c r="K2042" s="250"/>
      <c r="L2042" s="256"/>
      <c r="M2042" s="257"/>
      <c r="N2042" s="258"/>
      <c r="O2042" s="258"/>
      <c r="P2042" s="258"/>
      <c r="Q2042" s="258"/>
      <c r="R2042" s="258"/>
      <c r="S2042" s="258"/>
      <c r="T2042" s="25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0" t="s">
        <v>260</v>
      </c>
      <c r="AU2042" s="260" t="s">
        <v>93</v>
      </c>
      <c r="AV2042" s="13" t="s">
        <v>93</v>
      </c>
      <c r="AW2042" s="13" t="s">
        <v>40</v>
      </c>
      <c r="AX2042" s="13" t="s">
        <v>84</v>
      </c>
      <c r="AY2042" s="260" t="s">
        <v>251</v>
      </c>
    </row>
    <row r="2043" s="16" customFormat="1">
      <c r="A2043" s="16"/>
      <c r="B2043" s="283"/>
      <c r="C2043" s="284"/>
      <c r="D2043" s="251" t="s">
        <v>260</v>
      </c>
      <c r="E2043" s="285" t="s">
        <v>1</v>
      </c>
      <c r="F2043" s="286" t="s">
        <v>329</v>
      </c>
      <c r="G2043" s="284"/>
      <c r="H2043" s="287">
        <v>95</v>
      </c>
      <c r="I2043" s="288"/>
      <c r="J2043" s="284"/>
      <c r="K2043" s="284"/>
      <c r="L2043" s="289"/>
      <c r="M2043" s="290"/>
      <c r="N2043" s="291"/>
      <c r="O2043" s="291"/>
      <c r="P2043" s="291"/>
      <c r="Q2043" s="291"/>
      <c r="R2043" s="291"/>
      <c r="S2043" s="291"/>
      <c r="T2043" s="292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93" t="s">
        <v>260</v>
      </c>
      <c r="AU2043" s="293" t="s">
        <v>93</v>
      </c>
      <c r="AV2043" s="16" t="s">
        <v>273</v>
      </c>
      <c r="AW2043" s="16" t="s">
        <v>40</v>
      </c>
      <c r="AX2043" s="16" t="s">
        <v>84</v>
      </c>
      <c r="AY2043" s="293" t="s">
        <v>251</v>
      </c>
    </row>
    <row r="2044" s="15" customFormat="1">
      <c r="A2044" s="15"/>
      <c r="B2044" s="272"/>
      <c r="C2044" s="273"/>
      <c r="D2044" s="251" t="s">
        <v>260</v>
      </c>
      <c r="E2044" s="274" t="s">
        <v>1</v>
      </c>
      <c r="F2044" s="275" t="s">
        <v>2135</v>
      </c>
      <c r="G2044" s="273"/>
      <c r="H2044" s="274" t="s">
        <v>1</v>
      </c>
      <c r="I2044" s="276"/>
      <c r="J2044" s="273"/>
      <c r="K2044" s="273"/>
      <c r="L2044" s="277"/>
      <c r="M2044" s="278"/>
      <c r="N2044" s="279"/>
      <c r="O2044" s="279"/>
      <c r="P2044" s="279"/>
      <c r="Q2044" s="279"/>
      <c r="R2044" s="279"/>
      <c r="S2044" s="279"/>
      <c r="T2044" s="280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81" t="s">
        <v>260</v>
      </c>
      <c r="AU2044" s="281" t="s">
        <v>93</v>
      </c>
      <c r="AV2044" s="15" t="s">
        <v>91</v>
      </c>
      <c r="AW2044" s="15" t="s">
        <v>40</v>
      </c>
      <c r="AX2044" s="15" t="s">
        <v>84</v>
      </c>
      <c r="AY2044" s="281" t="s">
        <v>251</v>
      </c>
    </row>
    <row r="2045" s="13" customFormat="1">
      <c r="A2045" s="13"/>
      <c r="B2045" s="249"/>
      <c r="C2045" s="250"/>
      <c r="D2045" s="251" t="s">
        <v>260</v>
      </c>
      <c r="E2045" s="252" t="s">
        <v>1</v>
      </c>
      <c r="F2045" s="253" t="s">
        <v>1155</v>
      </c>
      <c r="G2045" s="250"/>
      <c r="H2045" s="254">
        <v>1</v>
      </c>
      <c r="I2045" s="255"/>
      <c r="J2045" s="250"/>
      <c r="K2045" s="250"/>
      <c r="L2045" s="256"/>
      <c r="M2045" s="257"/>
      <c r="N2045" s="258"/>
      <c r="O2045" s="258"/>
      <c r="P2045" s="258"/>
      <c r="Q2045" s="258"/>
      <c r="R2045" s="258"/>
      <c r="S2045" s="258"/>
      <c r="T2045" s="259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0" t="s">
        <v>260</v>
      </c>
      <c r="AU2045" s="260" t="s">
        <v>93</v>
      </c>
      <c r="AV2045" s="13" t="s">
        <v>93</v>
      </c>
      <c r="AW2045" s="13" t="s">
        <v>40</v>
      </c>
      <c r="AX2045" s="13" t="s">
        <v>84</v>
      </c>
      <c r="AY2045" s="260" t="s">
        <v>251</v>
      </c>
    </row>
    <row r="2046" s="13" customFormat="1">
      <c r="A2046" s="13"/>
      <c r="B2046" s="249"/>
      <c r="C2046" s="250"/>
      <c r="D2046" s="251" t="s">
        <v>260</v>
      </c>
      <c r="E2046" s="252" t="s">
        <v>1</v>
      </c>
      <c r="F2046" s="253" t="s">
        <v>2136</v>
      </c>
      <c r="G2046" s="250"/>
      <c r="H2046" s="254">
        <v>1</v>
      </c>
      <c r="I2046" s="255"/>
      <c r="J2046" s="250"/>
      <c r="K2046" s="250"/>
      <c r="L2046" s="256"/>
      <c r="M2046" s="257"/>
      <c r="N2046" s="258"/>
      <c r="O2046" s="258"/>
      <c r="P2046" s="258"/>
      <c r="Q2046" s="258"/>
      <c r="R2046" s="258"/>
      <c r="S2046" s="258"/>
      <c r="T2046" s="25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0" t="s">
        <v>260</v>
      </c>
      <c r="AU2046" s="260" t="s">
        <v>93</v>
      </c>
      <c r="AV2046" s="13" t="s">
        <v>93</v>
      </c>
      <c r="AW2046" s="13" t="s">
        <v>40</v>
      </c>
      <c r="AX2046" s="13" t="s">
        <v>84</v>
      </c>
      <c r="AY2046" s="260" t="s">
        <v>251</v>
      </c>
    </row>
    <row r="2047" s="13" customFormat="1">
      <c r="A2047" s="13"/>
      <c r="B2047" s="249"/>
      <c r="C2047" s="250"/>
      <c r="D2047" s="251" t="s">
        <v>260</v>
      </c>
      <c r="E2047" s="252" t="s">
        <v>1</v>
      </c>
      <c r="F2047" s="253" t="s">
        <v>2137</v>
      </c>
      <c r="G2047" s="250"/>
      <c r="H2047" s="254">
        <v>1</v>
      </c>
      <c r="I2047" s="255"/>
      <c r="J2047" s="250"/>
      <c r="K2047" s="250"/>
      <c r="L2047" s="256"/>
      <c r="M2047" s="257"/>
      <c r="N2047" s="258"/>
      <c r="O2047" s="258"/>
      <c r="P2047" s="258"/>
      <c r="Q2047" s="258"/>
      <c r="R2047" s="258"/>
      <c r="S2047" s="258"/>
      <c r="T2047" s="25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0" t="s">
        <v>260</v>
      </c>
      <c r="AU2047" s="260" t="s">
        <v>93</v>
      </c>
      <c r="AV2047" s="13" t="s">
        <v>93</v>
      </c>
      <c r="AW2047" s="13" t="s">
        <v>40</v>
      </c>
      <c r="AX2047" s="13" t="s">
        <v>84</v>
      </c>
      <c r="AY2047" s="260" t="s">
        <v>251</v>
      </c>
    </row>
    <row r="2048" s="13" customFormat="1">
      <c r="A2048" s="13"/>
      <c r="B2048" s="249"/>
      <c r="C2048" s="250"/>
      <c r="D2048" s="251" t="s">
        <v>260</v>
      </c>
      <c r="E2048" s="252" t="s">
        <v>1</v>
      </c>
      <c r="F2048" s="253" t="s">
        <v>2138</v>
      </c>
      <c r="G2048" s="250"/>
      <c r="H2048" s="254">
        <v>1</v>
      </c>
      <c r="I2048" s="255"/>
      <c r="J2048" s="250"/>
      <c r="K2048" s="250"/>
      <c r="L2048" s="256"/>
      <c r="M2048" s="257"/>
      <c r="N2048" s="258"/>
      <c r="O2048" s="258"/>
      <c r="P2048" s="258"/>
      <c r="Q2048" s="258"/>
      <c r="R2048" s="258"/>
      <c r="S2048" s="258"/>
      <c r="T2048" s="25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0" t="s">
        <v>260</v>
      </c>
      <c r="AU2048" s="260" t="s">
        <v>93</v>
      </c>
      <c r="AV2048" s="13" t="s">
        <v>93</v>
      </c>
      <c r="AW2048" s="13" t="s">
        <v>40</v>
      </c>
      <c r="AX2048" s="13" t="s">
        <v>84</v>
      </c>
      <c r="AY2048" s="260" t="s">
        <v>251</v>
      </c>
    </row>
    <row r="2049" s="13" customFormat="1">
      <c r="A2049" s="13"/>
      <c r="B2049" s="249"/>
      <c r="C2049" s="250"/>
      <c r="D2049" s="251" t="s">
        <v>260</v>
      </c>
      <c r="E2049" s="252" t="s">
        <v>1</v>
      </c>
      <c r="F2049" s="253" t="s">
        <v>2139</v>
      </c>
      <c r="G2049" s="250"/>
      <c r="H2049" s="254">
        <v>1</v>
      </c>
      <c r="I2049" s="255"/>
      <c r="J2049" s="250"/>
      <c r="K2049" s="250"/>
      <c r="L2049" s="256"/>
      <c r="M2049" s="257"/>
      <c r="N2049" s="258"/>
      <c r="O2049" s="258"/>
      <c r="P2049" s="258"/>
      <c r="Q2049" s="258"/>
      <c r="R2049" s="258"/>
      <c r="S2049" s="258"/>
      <c r="T2049" s="25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0" t="s">
        <v>260</v>
      </c>
      <c r="AU2049" s="260" t="s">
        <v>93</v>
      </c>
      <c r="AV2049" s="13" t="s">
        <v>93</v>
      </c>
      <c r="AW2049" s="13" t="s">
        <v>40</v>
      </c>
      <c r="AX2049" s="13" t="s">
        <v>84</v>
      </c>
      <c r="AY2049" s="260" t="s">
        <v>251</v>
      </c>
    </row>
    <row r="2050" s="16" customFormat="1">
      <c r="A2050" s="16"/>
      <c r="B2050" s="283"/>
      <c r="C2050" s="284"/>
      <c r="D2050" s="251" t="s">
        <v>260</v>
      </c>
      <c r="E2050" s="285" t="s">
        <v>1</v>
      </c>
      <c r="F2050" s="286" t="s">
        <v>329</v>
      </c>
      <c r="G2050" s="284"/>
      <c r="H2050" s="287">
        <v>5</v>
      </c>
      <c r="I2050" s="288"/>
      <c r="J2050" s="284"/>
      <c r="K2050" s="284"/>
      <c r="L2050" s="289"/>
      <c r="M2050" s="290"/>
      <c r="N2050" s="291"/>
      <c r="O2050" s="291"/>
      <c r="P2050" s="291"/>
      <c r="Q2050" s="291"/>
      <c r="R2050" s="291"/>
      <c r="S2050" s="291"/>
      <c r="T2050" s="292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93" t="s">
        <v>260</v>
      </c>
      <c r="AU2050" s="293" t="s">
        <v>93</v>
      </c>
      <c r="AV2050" s="16" t="s">
        <v>273</v>
      </c>
      <c r="AW2050" s="16" t="s">
        <v>40</v>
      </c>
      <c r="AX2050" s="16" t="s">
        <v>84</v>
      </c>
      <c r="AY2050" s="293" t="s">
        <v>251</v>
      </c>
    </row>
    <row r="2051" s="14" customFormat="1">
      <c r="A2051" s="14"/>
      <c r="B2051" s="261"/>
      <c r="C2051" s="262"/>
      <c r="D2051" s="251" t="s">
        <v>260</v>
      </c>
      <c r="E2051" s="263" t="s">
        <v>1</v>
      </c>
      <c r="F2051" s="264" t="s">
        <v>262</v>
      </c>
      <c r="G2051" s="262"/>
      <c r="H2051" s="265">
        <v>301</v>
      </c>
      <c r="I2051" s="266"/>
      <c r="J2051" s="262"/>
      <c r="K2051" s="262"/>
      <c r="L2051" s="267"/>
      <c r="M2051" s="268"/>
      <c r="N2051" s="269"/>
      <c r="O2051" s="269"/>
      <c r="P2051" s="269"/>
      <c r="Q2051" s="269"/>
      <c r="R2051" s="269"/>
      <c r="S2051" s="269"/>
      <c r="T2051" s="270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71" t="s">
        <v>260</v>
      </c>
      <c r="AU2051" s="271" t="s">
        <v>93</v>
      </c>
      <c r="AV2051" s="14" t="s">
        <v>257</v>
      </c>
      <c r="AW2051" s="14" t="s">
        <v>40</v>
      </c>
      <c r="AX2051" s="14" t="s">
        <v>91</v>
      </c>
      <c r="AY2051" s="271" t="s">
        <v>251</v>
      </c>
    </row>
    <row r="2052" s="2" customFormat="1" ht="33" customHeight="1">
      <c r="A2052" s="41"/>
      <c r="B2052" s="42"/>
      <c r="C2052" s="230" t="s">
        <v>2140</v>
      </c>
      <c r="D2052" s="230" t="s">
        <v>253</v>
      </c>
      <c r="E2052" s="231" t="s">
        <v>2141</v>
      </c>
      <c r="F2052" s="232" t="s">
        <v>2142</v>
      </c>
      <c r="G2052" s="233" t="s">
        <v>571</v>
      </c>
      <c r="H2052" s="234">
        <v>15</v>
      </c>
      <c r="I2052" s="235"/>
      <c r="J2052" s="236">
        <f>ROUND(I2052*H2052,2)</f>
        <v>0</v>
      </c>
      <c r="K2052" s="237"/>
      <c r="L2052" s="47"/>
      <c r="M2052" s="238" t="s">
        <v>1</v>
      </c>
      <c r="N2052" s="239" t="s">
        <v>49</v>
      </c>
      <c r="O2052" s="94"/>
      <c r="P2052" s="240">
        <f>O2052*H2052</f>
        <v>0</v>
      </c>
      <c r="Q2052" s="240">
        <v>0</v>
      </c>
      <c r="R2052" s="240">
        <f>Q2052*H2052</f>
        <v>0</v>
      </c>
      <c r="S2052" s="240">
        <v>0</v>
      </c>
      <c r="T2052" s="241">
        <f>S2052*H2052</f>
        <v>0</v>
      </c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R2052" s="242" t="s">
        <v>304</v>
      </c>
      <c r="AT2052" s="242" t="s">
        <v>253</v>
      </c>
      <c r="AU2052" s="242" t="s">
        <v>93</v>
      </c>
      <c r="AY2052" s="19" t="s">
        <v>251</v>
      </c>
      <c r="BE2052" s="243">
        <f>IF(N2052="základní",J2052,0)</f>
        <v>0</v>
      </c>
      <c r="BF2052" s="243">
        <f>IF(N2052="snížená",J2052,0)</f>
        <v>0</v>
      </c>
      <c r="BG2052" s="243">
        <f>IF(N2052="zákl. přenesená",J2052,0)</f>
        <v>0</v>
      </c>
      <c r="BH2052" s="243">
        <f>IF(N2052="sníž. přenesená",J2052,0)</f>
        <v>0</v>
      </c>
      <c r="BI2052" s="243">
        <f>IF(N2052="nulová",J2052,0)</f>
        <v>0</v>
      </c>
      <c r="BJ2052" s="19" t="s">
        <v>91</v>
      </c>
      <c r="BK2052" s="243">
        <f>ROUND(I2052*H2052,2)</f>
        <v>0</v>
      </c>
      <c r="BL2052" s="19" t="s">
        <v>304</v>
      </c>
      <c r="BM2052" s="242" t="s">
        <v>2143</v>
      </c>
    </row>
    <row r="2053" s="2" customFormat="1">
      <c r="A2053" s="41"/>
      <c r="B2053" s="42"/>
      <c r="C2053" s="43"/>
      <c r="D2053" s="244" t="s">
        <v>258</v>
      </c>
      <c r="E2053" s="43"/>
      <c r="F2053" s="245" t="s">
        <v>2144</v>
      </c>
      <c r="G2053" s="43"/>
      <c r="H2053" s="43"/>
      <c r="I2053" s="246"/>
      <c r="J2053" s="43"/>
      <c r="K2053" s="43"/>
      <c r="L2053" s="47"/>
      <c r="M2053" s="247"/>
      <c r="N2053" s="248"/>
      <c r="O2053" s="94"/>
      <c r="P2053" s="94"/>
      <c r="Q2053" s="94"/>
      <c r="R2053" s="94"/>
      <c r="S2053" s="94"/>
      <c r="T2053" s="95"/>
      <c r="U2053" s="41"/>
      <c r="V2053" s="41"/>
      <c r="W2053" s="41"/>
      <c r="X2053" s="41"/>
      <c r="Y2053" s="41"/>
      <c r="Z2053" s="41"/>
      <c r="AA2053" s="41"/>
      <c r="AB2053" s="41"/>
      <c r="AC2053" s="41"/>
      <c r="AD2053" s="41"/>
      <c r="AE2053" s="41"/>
      <c r="AT2053" s="19" t="s">
        <v>258</v>
      </c>
      <c r="AU2053" s="19" t="s">
        <v>93</v>
      </c>
    </row>
    <row r="2054" s="15" customFormat="1">
      <c r="A2054" s="15"/>
      <c r="B2054" s="272"/>
      <c r="C2054" s="273"/>
      <c r="D2054" s="251" t="s">
        <v>260</v>
      </c>
      <c r="E2054" s="274" t="s">
        <v>1</v>
      </c>
      <c r="F2054" s="275" t="s">
        <v>1027</v>
      </c>
      <c r="G2054" s="273"/>
      <c r="H2054" s="274" t="s">
        <v>1</v>
      </c>
      <c r="I2054" s="276"/>
      <c r="J2054" s="273"/>
      <c r="K2054" s="273"/>
      <c r="L2054" s="277"/>
      <c r="M2054" s="278"/>
      <c r="N2054" s="279"/>
      <c r="O2054" s="279"/>
      <c r="P2054" s="279"/>
      <c r="Q2054" s="279"/>
      <c r="R2054" s="279"/>
      <c r="S2054" s="279"/>
      <c r="T2054" s="280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81" t="s">
        <v>260</v>
      </c>
      <c r="AU2054" s="281" t="s">
        <v>93</v>
      </c>
      <c r="AV2054" s="15" t="s">
        <v>91</v>
      </c>
      <c r="AW2054" s="15" t="s">
        <v>40</v>
      </c>
      <c r="AX2054" s="15" t="s">
        <v>84</v>
      </c>
      <c r="AY2054" s="281" t="s">
        <v>251</v>
      </c>
    </row>
    <row r="2055" s="15" customFormat="1">
      <c r="A2055" s="15"/>
      <c r="B2055" s="272"/>
      <c r="C2055" s="273"/>
      <c r="D2055" s="251" t="s">
        <v>260</v>
      </c>
      <c r="E2055" s="274" t="s">
        <v>1</v>
      </c>
      <c r="F2055" s="275" t="s">
        <v>2121</v>
      </c>
      <c r="G2055" s="273"/>
      <c r="H2055" s="274" t="s">
        <v>1</v>
      </c>
      <c r="I2055" s="276"/>
      <c r="J2055" s="273"/>
      <c r="K2055" s="273"/>
      <c r="L2055" s="277"/>
      <c r="M2055" s="278"/>
      <c r="N2055" s="279"/>
      <c r="O2055" s="279"/>
      <c r="P2055" s="279"/>
      <c r="Q2055" s="279"/>
      <c r="R2055" s="279"/>
      <c r="S2055" s="279"/>
      <c r="T2055" s="280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1" t="s">
        <v>260</v>
      </c>
      <c r="AU2055" s="281" t="s">
        <v>93</v>
      </c>
      <c r="AV2055" s="15" t="s">
        <v>91</v>
      </c>
      <c r="AW2055" s="15" t="s">
        <v>40</v>
      </c>
      <c r="AX2055" s="15" t="s">
        <v>84</v>
      </c>
      <c r="AY2055" s="281" t="s">
        <v>251</v>
      </c>
    </row>
    <row r="2056" s="13" customFormat="1">
      <c r="A2056" s="13"/>
      <c r="B2056" s="249"/>
      <c r="C2056" s="250"/>
      <c r="D2056" s="251" t="s">
        <v>260</v>
      </c>
      <c r="E2056" s="252" t="s">
        <v>1</v>
      </c>
      <c r="F2056" s="253" t="s">
        <v>1151</v>
      </c>
      <c r="G2056" s="250"/>
      <c r="H2056" s="254">
        <v>2</v>
      </c>
      <c r="I2056" s="255"/>
      <c r="J2056" s="250"/>
      <c r="K2056" s="250"/>
      <c r="L2056" s="256"/>
      <c r="M2056" s="257"/>
      <c r="N2056" s="258"/>
      <c r="O2056" s="258"/>
      <c r="P2056" s="258"/>
      <c r="Q2056" s="258"/>
      <c r="R2056" s="258"/>
      <c r="S2056" s="258"/>
      <c r="T2056" s="25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0" t="s">
        <v>260</v>
      </c>
      <c r="AU2056" s="260" t="s">
        <v>93</v>
      </c>
      <c r="AV2056" s="13" t="s">
        <v>93</v>
      </c>
      <c r="AW2056" s="13" t="s">
        <v>40</v>
      </c>
      <c r="AX2056" s="13" t="s">
        <v>84</v>
      </c>
      <c r="AY2056" s="260" t="s">
        <v>251</v>
      </c>
    </row>
    <row r="2057" s="13" customFormat="1">
      <c r="A2057" s="13"/>
      <c r="B2057" s="249"/>
      <c r="C2057" s="250"/>
      <c r="D2057" s="251" t="s">
        <v>260</v>
      </c>
      <c r="E2057" s="252" t="s">
        <v>1</v>
      </c>
      <c r="F2057" s="253" t="s">
        <v>2122</v>
      </c>
      <c r="G2057" s="250"/>
      <c r="H2057" s="254">
        <v>2</v>
      </c>
      <c r="I2057" s="255"/>
      <c r="J2057" s="250"/>
      <c r="K2057" s="250"/>
      <c r="L2057" s="256"/>
      <c r="M2057" s="257"/>
      <c r="N2057" s="258"/>
      <c r="O2057" s="258"/>
      <c r="P2057" s="258"/>
      <c r="Q2057" s="258"/>
      <c r="R2057" s="258"/>
      <c r="S2057" s="258"/>
      <c r="T2057" s="25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0" t="s">
        <v>260</v>
      </c>
      <c r="AU2057" s="260" t="s">
        <v>93</v>
      </c>
      <c r="AV2057" s="13" t="s">
        <v>93</v>
      </c>
      <c r="AW2057" s="13" t="s">
        <v>40</v>
      </c>
      <c r="AX2057" s="13" t="s">
        <v>84</v>
      </c>
      <c r="AY2057" s="260" t="s">
        <v>251</v>
      </c>
    </row>
    <row r="2058" s="13" customFormat="1">
      <c r="A2058" s="13"/>
      <c r="B2058" s="249"/>
      <c r="C2058" s="250"/>
      <c r="D2058" s="251" t="s">
        <v>260</v>
      </c>
      <c r="E2058" s="252" t="s">
        <v>1</v>
      </c>
      <c r="F2058" s="253" t="s">
        <v>2123</v>
      </c>
      <c r="G2058" s="250"/>
      <c r="H2058" s="254">
        <v>2</v>
      </c>
      <c r="I2058" s="255"/>
      <c r="J2058" s="250"/>
      <c r="K2058" s="250"/>
      <c r="L2058" s="256"/>
      <c r="M2058" s="257"/>
      <c r="N2058" s="258"/>
      <c r="O2058" s="258"/>
      <c r="P2058" s="258"/>
      <c r="Q2058" s="258"/>
      <c r="R2058" s="258"/>
      <c r="S2058" s="258"/>
      <c r="T2058" s="25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60" t="s">
        <v>260</v>
      </c>
      <c r="AU2058" s="260" t="s">
        <v>93</v>
      </c>
      <c r="AV2058" s="13" t="s">
        <v>93</v>
      </c>
      <c r="AW2058" s="13" t="s">
        <v>40</v>
      </c>
      <c r="AX2058" s="13" t="s">
        <v>84</v>
      </c>
      <c r="AY2058" s="260" t="s">
        <v>251</v>
      </c>
    </row>
    <row r="2059" s="13" customFormat="1">
      <c r="A2059" s="13"/>
      <c r="B2059" s="249"/>
      <c r="C2059" s="250"/>
      <c r="D2059" s="251" t="s">
        <v>260</v>
      </c>
      <c r="E2059" s="252" t="s">
        <v>1</v>
      </c>
      <c r="F2059" s="253" t="s">
        <v>2124</v>
      </c>
      <c r="G2059" s="250"/>
      <c r="H2059" s="254">
        <v>2</v>
      </c>
      <c r="I2059" s="255"/>
      <c r="J2059" s="250"/>
      <c r="K2059" s="250"/>
      <c r="L2059" s="256"/>
      <c r="M2059" s="257"/>
      <c r="N2059" s="258"/>
      <c r="O2059" s="258"/>
      <c r="P2059" s="258"/>
      <c r="Q2059" s="258"/>
      <c r="R2059" s="258"/>
      <c r="S2059" s="258"/>
      <c r="T2059" s="25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0" t="s">
        <v>260</v>
      </c>
      <c r="AU2059" s="260" t="s">
        <v>93</v>
      </c>
      <c r="AV2059" s="13" t="s">
        <v>93</v>
      </c>
      <c r="AW2059" s="13" t="s">
        <v>40</v>
      </c>
      <c r="AX2059" s="13" t="s">
        <v>84</v>
      </c>
      <c r="AY2059" s="260" t="s">
        <v>251</v>
      </c>
    </row>
    <row r="2060" s="13" customFormat="1">
      <c r="A2060" s="13"/>
      <c r="B2060" s="249"/>
      <c r="C2060" s="250"/>
      <c r="D2060" s="251" t="s">
        <v>260</v>
      </c>
      <c r="E2060" s="252" t="s">
        <v>1</v>
      </c>
      <c r="F2060" s="253" t="s">
        <v>2125</v>
      </c>
      <c r="G2060" s="250"/>
      <c r="H2060" s="254">
        <v>2</v>
      </c>
      <c r="I2060" s="255"/>
      <c r="J2060" s="250"/>
      <c r="K2060" s="250"/>
      <c r="L2060" s="256"/>
      <c r="M2060" s="257"/>
      <c r="N2060" s="258"/>
      <c r="O2060" s="258"/>
      <c r="P2060" s="258"/>
      <c r="Q2060" s="258"/>
      <c r="R2060" s="258"/>
      <c r="S2060" s="258"/>
      <c r="T2060" s="25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60" t="s">
        <v>260</v>
      </c>
      <c r="AU2060" s="260" t="s">
        <v>93</v>
      </c>
      <c r="AV2060" s="13" t="s">
        <v>93</v>
      </c>
      <c r="AW2060" s="13" t="s">
        <v>40</v>
      </c>
      <c r="AX2060" s="13" t="s">
        <v>84</v>
      </c>
      <c r="AY2060" s="260" t="s">
        <v>251</v>
      </c>
    </row>
    <row r="2061" s="16" customFormat="1">
      <c r="A2061" s="16"/>
      <c r="B2061" s="283"/>
      <c r="C2061" s="284"/>
      <c r="D2061" s="251" t="s">
        <v>260</v>
      </c>
      <c r="E2061" s="285" t="s">
        <v>1</v>
      </c>
      <c r="F2061" s="286" t="s">
        <v>329</v>
      </c>
      <c r="G2061" s="284"/>
      <c r="H2061" s="287">
        <v>10</v>
      </c>
      <c r="I2061" s="288"/>
      <c r="J2061" s="284"/>
      <c r="K2061" s="284"/>
      <c r="L2061" s="289"/>
      <c r="M2061" s="290"/>
      <c r="N2061" s="291"/>
      <c r="O2061" s="291"/>
      <c r="P2061" s="291"/>
      <c r="Q2061" s="291"/>
      <c r="R2061" s="291"/>
      <c r="S2061" s="291"/>
      <c r="T2061" s="292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93" t="s">
        <v>260</v>
      </c>
      <c r="AU2061" s="293" t="s">
        <v>93</v>
      </c>
      <c r="AV2061" s="16" t="s">
        <v>273</v>
      </c>
      <c r="AW2061" s="16" t="s">
        <v>40</v>
      </c>
      <c r="AX2061" s="16" t="s">
        <v>84</v>
      </c>
      <c r="AY2061" s="293" t="s">
        <v>251</v>
      </c>
    </row>
    <row r="2062" s="15" customFormat="1">
      <c r="A2062" s="15"/>
      <c r="B2062" s="272"/>
      <c r="C2062" s="273"/>
      <c r="D2062" s="251" t="s">
        <v>260</v>
      </c>
      <c r="E2062" s="274" t="s">
        <v>1</v>
      </c>
      <c r="F2062" s="275" t="s">
        <v>2135</v>
      </c>
      <c r="G2062" s="273"/>
      <c r="H2062" s="274" t="s">
        <v>1</v>
      </c>
      <c r="I2062" s="276"/>
      <c r="J2062" s="273"/>
      <c r="K2062" s="273"/>
      <c r="L2062" s="277"/>
      <c r="M2062" s="278"/>
      <c r="N2062" s="279"/>
      <c r="O2062" s="279"/>
      <c r="P2062" s="279"/>
      <c r="Q2062" s="279"/>
      <c r="R2062" s="279"/>
      <c r="S2062" s="279"/>
      <c r="T2062" s="280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1" t="s">
        <v>260</v>
      </c>
      <c r="AU2062" s="281" t="s">
        <v>93</v>
      </c>
      <c r="AV2062" s="15" t="s">
        <v>91</v>
      </c>
      <c r="AW2062" s="15" t="s">
        <v>40</v>
      </c>
      <c r="AX2062" s="15" t="s">
        <v>84</v>
      </c>
      <c r="AY2062" s="281" t="s">
        <v>251</v>
      </c>
    </row>
    <row r="2063" s="13" customFormat="1">
      <c r="A2063" s="13"/>
      <c r="B2063" s="249"/>
      <c r="C2063" s="250"/>
      <c r="D2063" s="251" t="s">
        <v>260</v>
      </c>
      <c r="E2063" s="252" t="s">
        <v>1</v>
      </c>
      <c r="F2063" s="253" t="s">
        <v>1155</v>
      </c>
      <c r="G2063" s="250"/>
      <c r="H2063" s="254">
        <v>1</v>
      </c>
      <c r="I2063" s="255"/>
      <c r="J2063" s="250"/>
      <c r="K2063" s="250"/>
      <c r="L2063" s="256"/>
      <c r="M2063" s="257"/>
      <c r="N2063" s="258"/>
      <c r="O2063" s="258"/>
      <c r="P2063" s="258"/>
      <c r="Q2063" s="258"/>
      <c r="R2063" s="258"/>
      <c r="S2063" s="258"/>
      <c r="T2063" s="25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0" t="s">
        <v>260</v>
      </c>
      <c r="AU2063" s="260" t="s">
        <v>93</v>
      </c>
      <c r="AV2063" s="13" t="s">
        <v>93</v>
      </c>
      <c r="AW2063" s="13" t="s">
        <v>40</v>
      </c>
      <c r="AX2063" s="13" t="s">
        <v>84</v>
      </c>
      <c r="AY2063" s="260" t="s">
        <v>251</v>
      </c>
    </row>
    <row r="2064" s="13" customFormat="1">
      <c r="A2064" s="13"/>
      <c r="B2064" s="249"/>
      <c r="C2064" s="250"/>
      <c r="D2064" s="251" t="s">
        <v>260</v>
      </c>
      <c r="E2064" s="252" t="s">
        <v>1</v>
      </c>
      <c r="F2064" s="253" t="s">
        <v>2136</v>
      </c>
      <c r="G2064" s="250"/>
      <c r="H2064" s="254">
        <v>1</v>
      </c>
      <c r="I2064" s="255"/>
      <c r="J2064" s="250"/>
      <c r="K2064" s="250"/>
      <c r="L2064" s="256"/>
      <c r="M2064" s="257"/>
      <c r="N2064" s="258"/>
      <c r="O2064" s="258"/>
      <c r="P2064" s="258"/>
      <c r="Q2064" s="258"/>
      <c r="R2064" s="258"/>
      <c r="S2064" s="258"/>
      <c r="T2064" s="25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60" t="s">
        <v>260</v>
      </c>
      <c r="AU2064" s="260" t="s">
        <v>93</v>
      </c>
      <c r="AV2064" s="13" t="s">
        <v>93</v>
      </c>
      <c r="AW2064" s="13" t="s">
        <v>40</v>
      </c>
      <c r="AX2064" s="13" t="s">
        <v>84</v>
      </c>
      <c r="AY2064" s="260" t="s">
        <v>251</v>
      </c>
    </row>
    <row r="2065" s="13" customFormat="1">
      <c r="A2065" s="13"/>
      <c r="B2065" s="249"/>
      <c r="C2065" s="250"/>
      <c r="D2065" s="251" t="s">
        <v>260</v>
      </c>
      <c r="E2065" s="252" t="s">
        <v>1</v>
      </c>
      <c r="F2065" s="253" t="s">
        <v>2137</v>
      </c>
      <c r="G2065" s="250"/>
      <c r="H2065" s="254">
        <v>1</v>
      </c>
      <c r="I2065" s="255"/>
      <c r="J2065" s="250"/>
      <c r="K2065" s="250"/>
      <c r="L2065" s="256"/>
      <c r="M2065" s="257"/>
      <c r="N2065" s="258"/>
      <c r="O2065" s="258"/>
      <c r="P2065" s="258"/>
      <c r="Q2065" s="258"/>
      <c r="R2065" s="258"/>
      <c r="S2065" s="258"/>
      <c r="T2065" s="259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60" t="s">
        <v>260</v>
      </c>
      <c r="AU2065" s="260" t="s">
        <v>93</v>
      </c>
      <c r="AV2065" s="13" t="s">
        <v>93</v>
      </c>
      <c r="AW2065" s="13" t="s">
        <v>40</v>
      </c>
      <c r="AX2065" s="13" t="s">
        <v>84</v>
      </c>
      <c r="AY2065" s="260" t="s">
        <v>251</v>
      </c>
    </row>
    <row r="2066" s="13" customFormat="1">
      <c r="A2066" s="13"/>
      <c r="B2066" s="249"/>
      <c r="C2066" s="250"/>
      <c r="D2066" s="251" t="s">
        <v>260</v>
      </c>
      <c r="E2066" s="252" t="s">
        <v>1</v>
      </c>
      <c r="F2066" s="253" t="s">
        <v>2138</v>
      </c>
      <c r="G2066" s="250"/>
      <c r="H2066" s="254">
        <v>1</v>
      </c>
      <c r="I2066" s="255"/>
      <c r="J2066" s="250"/>
      <c r="K2066" s="250"/>
      <c r="L2066" s="256"/>
      <c r="M2066" s="257"/>
      <c r="N2066" s="258"/>
      <c r="O2066" s="258"/>
      <c r="P2066" s="258"/>
      <c r="Q2066" s="258"/>
      <c r="R2066" s="258"/>
      <c r="S2066" s="258"/>
      <c r="T2066" s="25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0" t="s">
        <v>260</v>
      </c>
      <c r="AU2066" s="260" t="s">
        <v>93</v>
      </c>
      <c r="AV2066" s="13" t="s">
        <v>93</v>
      </c>
      <c r="AW2066" s="13" t="s">
        <v>40</v>
      </c>
      <c r="AX2066" s="13" t="s">
        <v>84</v>
      </c>
      <c r="AY2066" s="260" t="s">
        <v>251</v>
      </c>
    </row>
    <row r="2067" s="13" customFormat="1">
      <c r="A2067" s="13"/>
      <c r="B2067" s="249"/>
      <c r="C2067" s="250"/>
      <c r="D2067" s="251" t="s">
        <v>260</v>
      </c>
      <c r="E2067" s="252" t="s">
        <v>1</v>
      </c>
      <c r="F2067" s="253" t="s">
        <v>2139</v>
      </c>
      <c r="G2067" s="250"/>
      <c r="H2067" s="254">
        <v>1</v>
      </c>
      <c r="I2067" s="255"/>
      <c r="J2067" s="250"/>
      <c r="K2067" s="250"/>
      <c r="L2067" s="256"/>
      <c r="M2067" s="257"/>
      <c r="N2067" s="258"/>
      <c r="O2067" s="258"/>
      <c r="P2067" s="258"/>
      <c r="Q2067" s="258"/>
      <c r="R2067" s="258"/>
      <c r="S2067" s="258"/>
      <c r="T2067" s="259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0" t="s">
        <v>260</v>
      </c>
      <c r="AU2067" s="260" t="s">
        <v>93</v>
      </c>
      <c r="AV2067" s="13" t="s">
        <v>93</v>
      </c>
      <c r="AW2067" s="13" t="s">
        <v>40</v>
      </c>
      <c r="AX2067" s="13" t="s">
        <v>84</v>
      </c>
      <c r="AY2067" s="260" t="s">
        <v>251</v>
      </c>
    </row>
    <row r="2068" s="16" customFormat="1">
      <c r="A2068" s="16"/>
      <c r="B2068" s="283"/>
      <c r="C2068" s="284"/>
      <c r="D2068" s="251" t="s">
        <v>260</v>
      </c>
      <c r="E2068" s="285" t="s">
        <v>1</v>
      </c>
      <c r="F2068" s="286" t="s">
        <v>329</v>
      </c>
      <c r="G2068" s="284"/>
      <c r="H2068" s="287">
        <v>5</v>
      </c>
      <c r="I2068" s="288"/>
      <c r="J2068" s="284"/>
      <c r="K2068" s="284"/>
      <c r="L2068" s="289"/>
      <c r="M2068" s="290"/>
      <c r="N2068" s="291"/>
      <c r="O2068" s="291"/>
      <c r="P2068" s="291"/>
      <c r="Q2068" s="291"/>
      <c r="R2068" s="291"/>
      <c r="S2068" s="291"/>
      <c r="T2068" s="292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T2068" s="293" t="s">
        <v>260</v>
      </c>
      <c r="AU2068" s="293" t="s">
        <v>93</v>
      </c>
      <c r="AV2068" s="16" t="s">
        <v>273</v>
      </c>
      <c r="AW2068" s="16" t="s">
        <v>40</v>
      </c>
      <c r="AX2068" s="16" t="s">
        <v>84</v>
      </c>
      <c r="AY2068" s="293" t="s">
        <v>251</v>
      </c>
    </row>
    <row r="2069" s="14" customFormat="1">
      <c r="A2069" s="14"/>
      <c r="B2069" s="261"/>
      <c r="C2069" s="262"/>
      <c r="D2069" s="251" t="s">
        <v>260</v>
      </c>
      <c r="E2069" s="263" t="s">
        <v>1</v>
      </c>
      <c r="F2069" s="264" t="s">
        <v>262</v>
      </c>
      <c r="G2069" s="262"/>
      <c r="H2069" s="265">
        <v>15</v>
      </c>
      <c r="I2069" s="266"/>
      <c r="J2069" s="262"/>
      <c r="K2069" s="262"/>
      <c r="L2069" s="267"/>
      <c r="M2069" s="268"/>
      <c r="N2069" s="269"/>
      <c r="O2069" s="269"/>
      <c r="P2069" s="269"/>
      <c r="Q2069" s="269"/>
      <c r="R2069" s="269"/>
      <c r="S2069" s="269"/>
      <c r="T2069" s="270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71" t="s">
        <v>260</v>
      </c>
      <c r="AU2069" s="271" t="s">
        <v>93</v>
      </c>
      <c r="AV2069" s="14" t="s">
        <v>257</v>
      </c>
      <c r="AW2069" s="14" t="s">
        <v>40</v>
      </c>
      <c r="AX2069" s="14" t="s">
        <v>91</v>
      </c>
      <c r="AY2069" s="271" t="s">
        <v>251</v>
      </c>
    </row>
    <row r="2070" s="2" customFormat="1" ht="24.15" customHeight="1">
      <c r="A2070" s="41"/>
      <c r="B2070" s="42"/>
      <c r="C2070" s="294" t="s">
        <v>1404</v>
      </c>
      <c r="D2070" s="294" t="s">
        <v>338</v>
      </c>
      <c r="E2070" s="295" t="s">
        <v>2145</v>
      </c>
      <c r="F2070" s="296" t="s">
        <v>2146</v>
      </c>
      <c r="G2070" s="297" t="s">
        <v>571</v>
      </c>
      <c r="H2070" s="298">
        <v>15</v>
      </c>
      <c r="I2070" s="299"/>
      <c r="J2070" s="300">
        <f>ROUND(I2070*H2070,2)</f>
        <v>0</v>
      </c>
      <c r="K2070" s="301"/>
      <c r="L2070" s="302"/>
      <c r="M2070" s="303" t="s">
        <v>1</v>
      </c>
      <c r="N2070" s="304" t="s">
        <v>49</v>
      </c>
      <c r="O2070" s="94"/>
      <c r="P2070" s="240">
        <f>O2070*H2070</f>
        <v>0</v>
      </c>
      <c r="Q2070" s="240">
        <v>0.044999999999999998</v>
      </c>
      <c r="R2070" s="240">
        <f>Q2070*H2070</f>
        <v>0.67499999999999993</v>
      </c>
      <c r="S2070" s="240">
        <v>0</v>
      </c>
      <c r="T2070" s="241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42" t="s">
        <v>364</v>
      </c>
      <c r="AT2070" s="242" t="s">
        <v>338</v>
      </c>
      <c r="AU2070" s="242" t="s">
        <v>93</v>
      </c>
      <c r="AY2070" s="19" t="s">
        <v>251</v>
      </c>
      <c r="BE2070" s="243">
        <f>IF(N2070="základní",J2070,0)</f>
        <v>0</v>
      </c>
      <c r="BF2070" s="243">
        <f>IF(N2070="snížená",J2070,0)</f>
        <v>0</v>
      </c>
      <c r="BG2070" s="243">
        <f>IF(N2070="zákl. přenesená",J2070,0)</f>
        <v>0</v>
      </c>
      <c r="BH2070" s="243">
        <f>IF(N2070="sníž. přenesená",J2070,0)</f>
        <v>0</v>
      </c>
      <c r="BI2070" s="243">
        <f>IF(N2070="nulová",J2070,0)</f>
        <v>0</v>
      </c>
      <c r="BJ2070" s="19" t="s">
        <v>91</v>
      </c>
      <c r="BK2070" s="243">
        <f>ROUND(I2070*H2070,2)</f>
        <v>0</v>
      </c>
      <c r="BL2070" s="19" t="s">
        <v>304</v>
      </c>
      <c r="BM2070" s="242" t="s">
        <v>2147</v>
      </c>
    </row>
    <row r="2071" s="15" customFormat="1">
      <c r="A2071" s="15"/>
      <c r="B2071" s="272"/>
      <c r="C2071" s="273"/>
      <c r="D2071" s="251" t="s">
        <v>260</v>
      </c>
      <c r="E2071" s="274" t="s">
        <v>1</v>
      </c>
      <c r="F2071" s="275" t="s">
        <v>1027</v>
      </c>
      <c r="G2071" s="273"/>
      <c r="H2071" s="274" t="s">
        <v>1</v>
      </c>
      <c r="I2071" s="276"/>
      <c r="J2071" s="273"/>
      <c r="K2071" s="273"/>
      <c r="L2071" s="277"/>
      <c r="M2071" s="278"/>
      <c r="N2071" s="279"/>
      <c r="O2071" s="279"/>
      <c r="P2071" s="279"/>
      <c r="Q2071" s="279"/>
      <c r="R2071" s="279"/>
      <c r="S2071" s="279"/>
      <c r="T2071" s="280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81" t="s">
        <v>260</v>
      </c>
      <c r="AU2071" s="281" t="s">
        <v>93</v>
      </c>
      <c r="AV2071" s="15" t="s">
        <v>91</v>
      </c>
      <c r="AW2071" s="15" t="s">
        <v>40</v>
      </c>
      <c r="AX2071" s="15" t="s">
        <v>84</v>
      </c>
      <c r="AY2071" s="281" t="s">
        <v>251</v>
      </c>
    </row>
    <row r="2072" s="15" customFormat="1">
      <c r="A2072" s="15"/>
      <c r="B2072" s="272"/>
      <c r="C2072" s="273"/>
      <c r="D2072" s="251" t="s">
        <v>260</v>
      </c>
      <c r="E2072" s="274" t="s">
        <v>1</v>
      </c>
      <c r="F2072" s="275" t="s">
        <v>2121</v>
      </c>
      <c r="G2072" s="273"/>
      <c r="H2072" s="274" t="s">
        <v>1</v>
      </c>
      <c r="I2072" s="276"/>
      <c r="J2072" s="273"/>
      <c r="K2072" s="273"/>
      <c r="L2072" s="277"/>
      <c r="M2072" s="278"/>
      <c r="N2072" s="279"/>
      <c r="O2072" s="279"/>
      <c r="P2072" s="279"/>
      <c r="Q2072" s="279"/>
      <c r="R2072" s="279"/>
      <c r="S2072" s="279"/>
      <c r="T2072" s="280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81" t="s">
        <v>260</v>
      </c>
      <c r="AU2072" s="281" t="s">
        <v>93</v>
      </c>
      <c r="AV2072" s="15" t="s">
        <v>91</v>
      </c>
      <c r="AW2072" s="15" t="s">
        <v>40</v>
      </c>
      <c r="AX2072" s="15" t="s">
        <v>84</v>
      </c>
      <c r="AY2072" s="281" t="s">
        <v>251</v>
      </c>
    </row>
    <row r="2073" s="13" customFormat="1">
      <c r="A2073" s="13"/>
      <c r="B2073" s="249"/>
      <c r="C2073" s="250"/>
      <c r="D2073" s="251" t="s">
        <v>260</v>
      </c>
      <c r="E2073" s="252" t="s">
        <v>1</v>
      </c>
      <c r="F2073" s="253" t="s">
        <v>1151</v>
      </c>
      <c r="G2073" s="250"/>
      <c r="H2073" s="254">
        <v>2</v>
      </c>
      <c r="I2073" s="255"/>
      <c r="J2073" s="250"/>
      <c r="K2073" s="250"/>
      <c r="L2073" s="256"/>
      <c r="M2073" s="257"/>
      <c r="N2073" s="258"/>
      <c r="O2073" s="258"/>
      <c r="P2073" s="258"/>
      <c r="Q2073" s="258"/>
      <c r="R2073" s="258"/>
      <c r="S2073" s="258"/>
      <c r="T2073" s="25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0" t="s">
        <v>260</v>
      </c>
      <c r="AU2073" s="260" t="s">
        <v>93</v>
      </c>
      <c r="AV2073" s="13" t="s">
        <v>93</v>
      </c>
      <c r="AW2073" s="13" t="s">
        <v>40</v>
      </c>
      <c r="AX2073" s="13" t="s">
        <v>84</v>
      </c>
      <c r="AY2073" s="260" t="s">
        <v>251</v>
      </c>
    </row>
    <row r="2074" s="13" customFormat="1">
      <c r="A2074" s="13"/>
      <c r="B2074" s="249"/>
      <c r="C2074" s="250"/>
      <c r="D2074" s="251" t="s">
        <v>260</v>
      </c>
      <c r="E2074" s="252" t="s">
        <v>1</v>
      </c>
      <c r="F2074" s="253" t="s">
        <v>2122</v>
      </c>
      <c r="G2074" s="250"/>
      <c r="H2074" s="254">
        <v>2</v>
      </c>
      <c r="I2074" s="255"/>
      <c r="J2074" s="250"/>
      <c r="K2074" s="250"/>
      <c r="L2074" s="256"/>
      <c r="M2074" s="257"/>
      <c r="N2074" s="258"/>
      <c r="O2074" s="258"/>
      <c r="P2074" s="258"/>
      <c r="Q2074" s="258"/>
      <c r="R2074" s="258"/>
      <c r="S2074" s="258"/>
      <c r="T2074" s="25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0" t="s">
        <v>260</v>
      </c>
      <c r="AU2074" s="260" t="s">
        <v>93</v>
      </c>
      <c r="AV2074" s="13" t="s">
        <v>93</v>
      </c>
      <c r="AW2074" s="13" t="s">
        <v>40</v>
      </c>
      <c r="AX2074" s="13" t="s">
        <v>84</v>
      </c>
      <c r="AY2074" s="260" t="s">
        <v>251</v>
      </c>
    </row>
    <row r="2075" s="13" customFormat="1">
      <c r="A2075" s="13"/>
      <c r="B2075" s="249"/>
      <c r="C2075" s="250"/>
      <c r="D2075" s="251" t="s">
        <v>260</v>
      </c>
      <c r="E2075" s="252" t="s">
        <v>1</v>
      </c>
      <c r="F2075" s="253" t="s">
        <v>2123</v>
      </c>
      <c r="G2075" s="250"/>
      <c r="H2075" s="254">
        <v>2</v>
      </c>
      <c r="I2075" s="255"/>
      <c r="J2075" s="250"/>
      <c r="K2075" s="250"/>
      <c r="L2075" s="256"/>
      <c r="M2075" s="257"/>
      <c r="N2075" s="258"/>
      <c r="O2075" s="258"/>
      <c r="P2075" s="258"/>
      <c r="Q2075" s="258"/>
      <c r="R2075" s="258"/>
      <c r="S2075" s="258"/>
      <c r="T2075" s="259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0" t="s">
        <v>260</v>
      </c>
      <c r="AU2075" s="260" t="s">
        <v>93</v>
      </c>
      <c r="AV2075" s="13" t="s">
        <v>93</v>
      </c>
      <c r="AW2075" s="13" t="s">
        <v>40</v>
      </c>
      <c r="AX2075" s="13" t="s">
        <v>84</v>
      </c>
      <c r="AY2075" s="260" t="s">
        <v>251</v>
      </c>
    </row>
    <row r="2076" s="13" customFormat="1">
      <c r="A2076" s="13"/>
      <c r="B2076" s="249"/>
      <c r="C2076" s="250"/>
      <c r="D2076" s="251" t="s">
        <v>260</v>
      </c>
      <c r="E2076" s="252" t="s">
        <v>1</v>
      </c>
      <c r="F2076" s="253" t="s">
        <v>2124</v>
      </c>
      <c r="G2076" s="250"/>
      <c r="H2076" s="254">
        <v>2</v>
      </c>
      <c r="I2076" s="255"/>
      <c r="J2076" s="250"/>
      <c r="K2076" s="250"/>
      <c r="L2076" s="256"/>
      <c r="M2076" s="257"/>
      <c r="N2076" s="258"/>
      <c r="O2076" s="258"/>
      <c r="P2076" s="258"/>
      <c r="Q2076" s="258"/>
      <c r="R2076" s="258"/>
      <c r="S2076" s="258"/>
      <c r="T2076" s="25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0" t="s">
        <v>260</v>
      </c>
      <c r="AU2076" s="260" t="s">
        <v>93</v>
      </c>
      <c r="AV2076" s="13" t="s">
        <v>93</v>
      </c>
      <c r="AW2076" s="13" t="s">
        <v>40</v>
      </c>
      <c r="AX2076" s="13" t="s">
        <v>84</v>
      </c>
      <c r="AY2076" s="260" t="s">
        <v>251</v>
      </c>
    </row>
    <row r="2077" s="13" customFormat="1">
      <c r="A2077" s="13"/>
      <c r="B2077" s="249"/>
      <c r="C2077" s="250"/>
      <c r="D2077" s="251" t="s">
        <v>260</v>
      </c>
      <c r="E2077" s="252" t="s">
        <v>1</v>
      </c>
      <c r="F2077" s="253" t="s">
        <v>2125</v>
      </c>
      <c r="G2077" s="250"/>
      <c r="H2077" s="254">
        <v>2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260</v>
      </c>
      <c r="AU2077" s="260" t="s">
        <v>93</v>
      </c>
      <c r="AV2077" s="13" t="s">
        <v>93</v>
      </c>
      <c r="AW2077" s="13" t="s">
        <v>40</v>
      </c>
      <c r="AX2077" s="13" t="s">
        <v>84</v>
      </c>
      <c r="AY2077" s="260" t="s">
        <v>251</v>
      </c>
    </row>
    <row r="2078" s="16" customFormat="1">
      <c r="A2078" s="16"/>
      <c r="B2078" s="283"/>
      <c r="C2078" s="284"/>
      <c r="D2078" s="251" t="s">
        <v>260</v>
      </c>
      <c r="E2078" s="285" t="s">
        <v>1</v>
      </c>
      <c r="F2078" s="286" t="s">
        <v>329</v>
      </c>
      <c r="G2078" s="284"/>
      <c r="H2078" s="287">
        <v>10</v>
      </c>
      <c r="I2078" s="288"/>
      <c r="J2078" s="284"/>
      <c r="K2078" s="284"/>
      <c r="L2078" s="289"/>
      <c r="M2078" s="290"/>
      <c r="N2078" s="291"/>
      <c r="O2078" s="291"/>
      <c r="P2078" s="291"/>
      <c r="Q2078" s="291"/>
      <c r="R2078" s="291"/>
      <c r="S2078" s="291"/>
      <c r="T2078" s="292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T2078" s="293" t="s">
        <v>260</v>
      </c>
      <c r="AU2078" s="293" t="s">
        <v>93</v>
      </c>
      <c r="AV2078" s="16" t="s">
        <v>273</v>
      </c>
      <c r="AW2078" s="16" t="s">
        <v>40</v>
      </c>
      <c r="AX2078" s="16" t="s">
        <v>84</v>
      </c>
      <c r="AY2078" s="293" t="s">
        <v>251</v>
      </c>
    </row>
    <row r="2079" s="15" customFormat="1">
      <c r="A2079" s="15"/>
      <c r="B2079" s="272"/>
      <c r="C2079" s="273"/>
      <c r="D2079" s="251" t="s">
        <v>260</v>
      </c>
      <c r="E2079" s="274" t="s">
        <v>1</v>
      </c>
      <c r="F2079" s="275" t="s">
        <v>2135</v>
      </c>
      <c r="G2079" s="273"/>
      <c r="H2079" s="274" t="s">
        <v>1</v>
      </c>
      <c r="I2079" s="276"/>
      <c r="J2079" s="273"/>
      <c r="K2079" s="273"/>
      <c r="L2079" s="277"/>
      <c r="M2079" s="278"/>
      <c r="N2079" s="279"/>
      <c r="O2079" s="279"/>
      <c r="P2079" s="279"/>
      <c r="Q2079" s="279"/>
      <c r="R2079" s="279"/>
      <c r="S2079" s="279"/>
      <c r="T2079" s="280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1" t="s">
        <v>260</v>
      </c>
      <c r="AU2079" s="281" t="s">
        <v>93</v>
      </c>
      <c r="AV2079" s="15" t="s">
        <v>91</v>
      </c>
      <c r="AW2079" s="15" t="s">
        <v>40</v>
      </c>
      <c r="AX2079" s="15" t="s">
        <v>84</v>
      </c>
      <c r="AY2079" s="281" t="s">
        <v>251</v>
      </c>
    </row>
    <row r="2080" s="13" customFormat="1">
      <c r="A2080" s="13"/>
      <c r="B2080" s="249"/>
      <c r="C2080" s="250"/>
      <c r="D2080" s="251" t="s">
        <v>260</v>
      </c>
      <c r="E2080" s="252" t="s">
        <v>1</v>
      </c>
      <c r="F2080" s="253" t="s">
        <v>1155</v>
      </c>
      <c r="G2080" s="250"/>
      <c r="H2080" s="254">
        <v>1</v>
      </c>
      <c r="I2080" s="255"/>
      <c r="J2080" s="250"/>
      <c r="K2080" s="250"/>
      <c r="L2080" s="256"/>
      <c r="M2080" s="257"/>
      <c r="N2080" s="258"/>
      <c r="O2080" s="258"/>
      <c r="P2080" s="258"/>
      <c r="Q2080" s="258"/>
      <c r="R2080" s="258"/>
      <c r="S2080" s="258"/>
      <c r="T2080" s="25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0" t="s">
        <v>260</v>
      </c>
      <c r="AU2080" s="260" t="s">
        <v>93</v>
      </c>
      <c r="AV2080" s="13" t="s">
        <v>93</v>
      </c>
      <c r="AW2080" s="13" t="s">
        <v>40</v>
      </c>
      <c r="AX2080" s="13" t="s">
        <v>84</v>
      </c>
      <c r="AY2080" s="260" t="s">
        <v>251</v>
      </c>
    </row>
    <row r="2081" s="13" customFormat="1">
      <c r="A2081" s="13"/>
      <c r="B2081" s="249"/>
      <c r="C2081" s="250"/>
      <c r="D2081" s="251" t="s">
        <v>260</v>
      </c>
      <c r="E2081" s="252" t="s">
        <v>1</v>
      </c>
      <c r="F2081" s="253" t="s">
        <v>2136</v>
      </c>
      <c r="G2081" s="250"/>
      <c r="H2081" s="254">
        <v>1</v>
      </c>
      <c r="I2081" s="255"/>
      <c r="J2081" s="250"/>
      <c r="K2081" s="250"/>
      <c r="L2081" s="256"/>
      <c r="M2081" s="257"/>
      <c r="N2081" s="258"/>
      <c r="O2081" s="258"/>
      <c r="P2081" s="258"/>
      <c r="Q2081" s="258"/>
      <c r="R2081" s="258"/>
      <c r="S2081" s="258"/>
      <c r="T2081" s="259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60" t="s">
        <v>260</v>
      </c>
      <c r="AU2081" s="260" t="s">
        <v>93</v>
      </c>
      <c r="AV2081" s="13" t="s">
        <v>93</v>
      </c>
      <c r="AW2081" s="13" t="s">
        <v>40</v>
      </c>
      <c r="AX2081" s="13" t="s">
        <v>84</v>
      </c>
      <c r="AY2081" s="260" t="s">
        <v>251</v>
      </c>
    </row>
    <row r="2082" s="13" customFormat="1">
      <c r="A2082" s="13"/>
      <c r="B2082" s="249"/>
      <c r="C2082" s="250"/>
      <c r="D2082" s="251" t="s">
        <v>260</v>
      </c>
      <c r="E2082" s="252" t="s">
        <v>1</v>
      </c>
      <c r="F2082" s="253" t="s">
        <v>2137</v>
      </c>
      <c r="G2082" s="250"/>
      <c r="H2082" s="254">
        <v>1</v>
      </c>
      <c r="I2082" s="255"/>
      <c r="J2082" s="250"/>
      <c r="K2082" s="250"/>
      <c r="L2082" s="256"/>
      <c r="M2082" s="257"/>
      <c r="N2082" s="258"/>
      <c r="O2082" s="258"/>
      <c r="P2082" s="258"/>
      <c r="Q2082" s="258"/>
      <c r="R2082" s="258"/>
      <c r="S2082" s="258"/>
      <c r="T2082" s="25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0" t="s">
        <v>260</v>
      </c>
      <c r="AU2082" s="260" t="s">
        <v>93</v>
      </c>
      <c r="AV2082" s="13" t="s">
        <v>93</v>
      </c>
      <c r="AW2082" s="13" t="s">
        <v>40</v>
      </c>
      <c r="AX2082" s="13" t="s">
        <v>84</v>
      </c>
      <c r="AY2082" s="260" t="s">
        <v>251</v>
      </c>
    </row>
    <row r="2083" s="13" customFormat="1">
      <c r="A2083" s="13"/>
      <c r="B2083" s="249"/>
      <c r="C2083" s="250"/>
      <c r="D2083" s="251" t="s">
        <v>260</v>
      </c>
      <c r="E2083" s="252" t="s">
        <v>1</v>
      </c>
      <c r="F2083" s="253" t="s">
        <v>2138</v>
      </c>
      <c r="G2083" s="250"/>
      <c r="H2083" s="254">
        <v>1</v>
      </c>
      <c r="I2083" s="255"/>
      <c r="J2083" s="250"/>
      <c r="K2083" s="250"/>
      <c r="L2083" s="256"/>
      <c r="M2083" s="257"/>
      <c r="N2083" s="258"/>
      <c r="O2083" s="258"/>
      <c r="P2083" s="258"/>
      <c r="Q2083" s="258"/>
      <c r="R2083" s="258"/>
      <c r="S2083" s="258"/>
      <c r="T2083" s="25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0" t="s">
        <v>260</v>
      </c>
      <c r="AU2083" s="260" t="s">
        <v>93</v>
      </c>
      <c r="AV2083" s="13" t="s">
        <v>93</v>
      </c>
      <c r="AW2083" s="13" t="s">
        <v>40</v>
      </c>
      <c r="AX2083" s="13" t="s">
        <v>84</v>
      </c>
      <c r="AY2083" s="260" t="s">
        <v>251</v>
      </c>
    </row>
    <row r="2084" s="13" customFormat="1">
      <c r="A2084" s="13"/>
      <c r="B2084" s="249"/>
      <c r="C2084" s="250"/>
      <c r="D2084" s="251" t="s">
        <v>260</v>
      </c>
      <c r="E2084" s="252" t="s">
        <v>1</v>
      </c>
      <c r="F2084" s="253" t="s">
        <v>2139</v>
      </c>
      <c r="G2084" s="250"/>
      <c r="H2084" s="254">
        <v>1</v>
      </c>
      <c r="I2084" s="255"/>
      <c r="J2084" s="250"/>
      <c r="K2084" s="250"/>
      <c r="L2084" s="256"/>
      <c r="M2084" s="257"/>
      <c r="N2084" s="258"/>
      <c r="O2084" s="258"/>
      <c r="P2084" s="258"/>
      <c r="Q2084" s="258"/>
      <c r="R2084" s="258"/>
      <c r="S2084" s="258"/>
      <c r="T2084" s="25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0" t="s">
        <v>260</v>
      </c>
      <c r="AU2084" s="260" t="s">
        <v>93</v>
      </c>
      <c r="AV2084" s="13" t="s">
        <v>93</v>
      </c>
      <c r="AW2084" s="13" t="s">
        <v>40</v>
      </c>
      <c r="AX2084" s="13" t="s">
        <v>84</v>
      </c>
      <c r="AY2084" s="260" t="s">
        <v>251</v>
      </c>
    </row>
    <row r="2085" s="16" customFormat="1">
      <c r="A2085" s="16"/>
      <c r="B2085" s="283"/>
      <c r="C2085" s="284"/>
      <c r="D2085" s="251" t="s">
        <v>260</v>
      </c>
      <c r="E2085" s="285" t="s">
        <v>1</v>
      </c>
      <c r="F2085" s="286" t="s">
        <v>329</v>
      </c>
      <c r="G2085" s="284"/>
      <c r="H2085" s="287">
        <v>5</v>
      </c>
      <c r="I2085" s="288"/>
      <c r="J2085" s="284"/>
      <c r="K2085" s="284"/>
      <c r="L2085" s="289"/>
      <c r="M2085" s="290"/>
      <c r="N2085" s="291"/>
      <c r="O2085" s="291"/>
      <c r="P2085" s="291"/>
      <c r="Q2085" s="291"/>
      <c r="R2085" s="291"/>
      <c r="S2085" s="291"/>
      <c r="T2085" s="292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T2085" s="293" t="s">
        <v>260</v>
      </c>
      <c r="AU2085" s="293" t="s">
        <v>93</v>
      </c>
      <c r="AV2085" s="16" t="s">
        <v>273</v>
      </c>
      <c r="AW2085" s="16" t="s">
        <v>40</v>
      </c>
      <c r="AX2085" s="16" t="s">
        <v>84</v>
      </c>
      <c r="AY2085" s="293" t="s">
        <v>251</v>
      </c>
    </row>
    <row r="2086" s="14" customFormat="1">
      <c r="A2086" s="14"/>
      <c r="B2086" s="261"/>
      <c r="C2086" s="262"/>
      <c r="D2086" s="251" t="s">
        <v>260</v>
      </c>
      <c r="E2086" s="263" t="s">
        <v>1</v>
      </c>
      <c r="F2086" s="264" t="s">
        <v>262</v>
      </c>
      <c r="G2086" s="262"/>
      <c r="H2086" s="265">
        <v>15</v>
      </c>
      <c r="I2086" s="266"/>
      <c r="J2086" s="262"/>
      <c r="K2086" s="262"/>
      <c r="L2086" s="267"/>
      <c r="M2086" s="268"/>
      <c r="N2086" s="269"/>
      <c r="O2086" s="269"/>
      <c r="P2086" s="269"/>
      <c r="Q2086" s="269"/>
      <c r="R2086" s="269"/>
      <c r="S2086" s="269"/>
      <c r="T2086" s="27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71" t="s">
        <v>260</v>
      </c>
      <c r="AU2086" s="271" t="s">
        <v>93</v>
      </c>
      <c r="AV2086" s="14" t="s">
        <v>257</v>
      </c>
      <c r="AW2086" s="14" t="s">
        <v>40</v>
      </c>
      <c r="AX2086" s="14" t="s">
        <v>91</v>
      </c>
      <c r="AY2086" s="271" t="s">
        <v>251</v>
      </c>
    </row>
    <row r="2087" s="2" customFormat="1" ht="33" customHeight="1">
      <c r="A2087" s="41"/>
      <c r="B2087" s="42"/>
      <c r="C2087" s="230" t="s">
        <v>2148</v>
      </c>
      <c r="D2087" s="230" t="s">
        <v>253</v>
      </c>
      <c r="E2087" s="231" t="s">
        <v>2149</v>
      </c>
      <c r="F2087" s="232" t="s">
        <v>2150</v>
      </c>
      <c r="G2087" s="233" t="s">
        <v>571</v>
      </c>
      <c r="H2087" s="234">
        <v>95</v>
      </c>
      <c r="I2087" s="235"/>
      <c r="J2087" s="236">
        <f>ROUND(I2087*H2087,2)</f>
        <v>0</v>
      </c>
      <c r="K2087" s="237"/>
      <c r="L2087" s="47"/>
      <c r="M2087" s="238" t="s">
        <v>1</v>
      </c>
      <c r="N2087" s="239" t="s">
        <v>49</v>
      </c>
      <c r="O2087" s="94"/>
      <c r="P2087" s="240">
        <f>O2087*H2087</f>
        <v>0</v>
      </c>
      <c r="Q2087" s="240">
        <v>0</v>
      </c>
      <c r="R2087" s="240">
        <f>Q2087*H2087</f>
        <v>0</v>
      </c>
      <c r="S2087" s="240">
        <v>0</v>
      </c>
      <c r="T2087" s="241">
        <f>S2087*H2087</f>
        <v>0</v>
      </c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R2087" s="242" t="s">
        <v>304</v>
      </c>
      <c r="AT2087" s="242" t="s">
        <v>253</v>
      </c>
      <c r="AU2087" s="242" t="s">
        <v>93</v>
      </c>
      <c r="AY2087" s="19" t="s">
        <v>251</v>
      </c>
      <c r="BE2087" s="243">
        <f>IF(N2087="základní",J2087,0)</f>
        <v>0</v>
      </c>
      <c r="BF2087" s="243">
        <f>IF(N2087="snížená",J2087,0)</f>
        <v>0</v>
      </c>
      <c r="BG2087" s="243">
        <f>IF(N2087="zákl. přenesená",J2087,0)</f>
        <v>0</v>
      </c>
      <c r="BH2087" s="243">
        <f>IF(N2087="sníž. přenesená",J2087,0)</f>
        <v>0</v>
      </c>
      <c r="BI2087" s="243">
        <f>IF(N2087="nulová",J2087,0)</f>
        <v>0</v>
      </c>
      <c r="BJ2087" s="19" t="s">
        <v>91</v>
      </c>
      <c r="BK2087" s="243">
        <f>ROUND(I2087*H2087,2)</f>
        <v>0</v>
      </c>
      <c r="BL2087" s="19" t="s">
        <v>304</v>
      </c>
      <c r="BM2087" s="242" t="s">
        <v>2151</v>
      </c>
    </row>
    <row r="2088" s="2" customFormat="1">
      <c r="A2088" s="41"/>
      <c r="B2088" s="42"/>
      <c r="C2088" s="43"/>
      <c r="D2088" s="244" t="s">
        <v>258</v>
      </c>
      <c r="E2088" s="43"/>
      <c r="F2088" s="245" t="s">
        <v>2152</v>
      </c>
      <c r="G2088" s="43"/>
      <c r="H2088" s="43"/>
      <c r="I2088" s="246"/>
      <c r="J2088" s="43"/>
      <c r="K2088" s="43"/>
      <c r="L2088" s="47"/>
      <c r="M2088" s="247"/>
      <c r="N2088" s="248"/>
      <c r="O2088" s="94"/>
      <c r="P2088" s="94"/>
      <c r="Q2088" s="94"/>
      <c r="R2088" s="94"/>
      <c r="S2088" s="94"/>
      <c r="T2088" s="95"/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T2088" s="19" t="s">
        <v>258</v>
      </c>
      <c r="AU2088" s="19" t="s">
        <v>93</v>
      </c>
    </row>
    <row r="2089" s="15" customFormat="1">
      <c r="A2089" s="15"/>
      <c r="B2089" s="272"/>
      <c r="C2089" s="273"/>
      <c r="D2089" s="251" t="s">
        <v>260</v>
      </c>
      <c r="E2089" s="274" t="s">
        <v>1</v>
      </c>
      <c r="F2089" s="275" t="s">
        <v>1027</v>
      </c>
      <c r="G2089" s="273"/>
      <c r="H2089" s="274" t="s">
        <v>1</v>
      </c>
      <c r="I2089" s="276"/>
      <c r="J2089" s="273"/>
      <c r="K2089" s="273"/>
      <c r="L2089" s="277"/>
      <c r="M2089" s="278"/>
      <c r="N2089" s="279"/>
      <c r="O2089" s="279"/>
      <c r="P2089" s="279"/>
      <c r="Q2089" s="279"/>
      <c r="R2089" s="279"/>
      <c r="S2089" s="279"/>
      <c r="T2089" s="280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1" t="s">
        <v>260</v>
      </c>
      <c r="AU2089" s="281" t="s">
        <v>93</v>
      </c>
      <c r="AV2089" s="15" t="s">
        <v>91</v>
      </c>
      <c r="AW2089" s="15" t="s">
        <v>40</v>
      </c>
      <c r="AX2089" s="15" t="s">
        <v>84</v>
      </c>
      <c r="AY2089" s="281" t="s">
        <v>251</v>
      </c>
    </row>
    <row r="2090" s="15" customFormat="1">
      <c r="A2090" s="15"/>
      <c r="B2090" s="272"/>
      <c r="C2090" s="273"/>
      <c r="D2090" s="251" t="s">
        <v>260</v>
      </c>
      <c r="E2090" s="274" t="s">
        <v>1</v>
      </c>
      <c r="F2090" s="275" t="s">
        <v>2134</v>
      </c>
      <c r="G2090" s="273"/>
      <c r="H2090" s="274" t="s">
        <v>1</v>
      </c>
      <c r="I2090" s="276"/>
      <c r="J2090" s="273"/>
      <c r="K2090" s="273"/>
      <c r="L2090" s="277"/>
      <c r="M2090" s="278"/>
      <c r="N2090" s="279"/>
      <c r="O2090" s="279"/>
      <c r="P2090" s="279"/>
      <c r="Q2090" s="279"/>
      <c r="R2090" s="279"/>
      <c r="S2090" s="279"/>
      <c r="T2090" s="280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81" t="s">
        <v>260</v>
      </c>
      <c r="AU2090" s="281" t="s">
        <v>93</v>
      </c>
      <c r="AV2090" s="15" t="s">
        <v>91</v>
      </c>
      <c r="AW2090" s="15" t="s">
        <v>40</v>
      </c>
      <c r="AX2090" s="15" t="s">
        <v>84</v>
      </c>
      <c r="AY2090" s="281" t="s">
        <v>251</v>
      </c>
    </row>
    <row r="2091" s="13" customFormat="1">
      <c r="A2091" s="13"/>
      <c r="B2091" s="249"/>
      <c r="C2091" s="250"/>
      <c r="D2091" s="251" t="s">
        <v>260</v>
      </c>
      <c r="E2091" s="252" t="s">
        <v>1</v>
      </c>
      <c r="F2091" s="253" t="s">
        <v>2133</v>
      </c>
      <c r="G2091" s="250"/>
      <c r="H2091" s="254">
        <v>19</v>
      </c>
      <c r="I2091" s="255"/>
      <c r="J2091" s="250"/>
      <c r="K2091" s="250"/>
      <c r="L2091" s="256"/>
      <c r="M2091" s="257"/>
      <c r="N2091" s="258"/>
      <c r="O2091" s="258"/>
      <c r="P2091" s="258"/>
      <c r="Q2091" s="258"/>
      <c r="R2091" s="258"/>
      <c r="S2091" s="258"/>
      <c r="T2091" s="25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0" t="s">
        <v>260</v>
      </c>
      <c r="AU2091" s="260" t="s">
        <v>93</v>
      </c>
      <c r="AV2091" s="13" t="s">
        <v>93</v>
      </c>
      <c r="AW2091" s="13" t="s">
        <v>40</v>
      </c>
      <c r="AX2091" s="13" t="s">
        <v>84</v>
      </c>
      <c r="AY2091" s="260" t="s">
        <v>251</v>
      </c>
    </row>
    <row r="2092" s="13" customFormat="1">
      <c r="A2092" s="13"/>
      <c r="B2092" s="249"/>
      <c r="C2092" s="250"/>
      <c r="D2092" s="251" t="s">
        <v>260</v>
      </c>
      <c r="E2092" s="252" t="s">
        <v>1</v>
      </c>
      <c r="F2092" s="253" t="s">
        <v>2128</v>
      </c>
      <c r="G2092" s="250"/>
      <c r="H2092" s="254">
        <v>19</v>
      </c>
      <c r="I2092" s="255"/>
      <c r="J2092" s="250"/>
      <c r="K2092" s="250"/>
      <c r="L2092" s="256"/>
      <c r="M2092" s="257"/>
      <c r="N2092" s="258"/>
      <c r="O2092" s="258"/>
      <c r="P2092" s="258"/>
      <c r="Q2092" s="258"/>
      <c r="R2092" s="258"/>
      <c r="S2092" s="258"/>
      <c r="T2092" s="25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0" t="s">
        <v>260</v>
      </c>
      <c r="AU2092" s="260" t="s">
        <v>93</v>
      </c>
      <c r="AV2092" s="13" t="s">
        <v>93</v>
      </c>
      <c r="AW2092" s="13" t="s">
        <v>40</v>
      </c>
      <c r="AX2092" s="13" t="s">
        <v>84</v>
      </c>
      <c r="AY2092" s="260" t="s">
        <v>251</v>
      </c>
    </row>
    <row r="2093" s="13" customFormat="1">
      <c r="A2093" s="13"/>
      <c r="B2093" s="249"/>
      <c r="C2093" s="250"/>
      <c r="D2093" s="251" t="s">
        <v>260</v>
      </c>
      <c r="E2093" s="252" t="s">
        <v>1</v>
      </c>
      <c r="F2093" s="253" t="s">
        <v>2129</v>
      </c>
      <c r="G2093" s="250"/>
      <c r="H2093" s="254">
        <v>19</v>
      </c>
      <c r="I2093" s="255"/>
      <c r="J2093" s="250"/>
      <c r="K2093" s="250"/>
      <c r="L2093" s="256"/>
      <c r="M2093" s="257"/>
      <c r="N2093" s="258"/>
      <c r="O2093" s="258"/>
      <c r="P2093" s="258"/>
      <c r="Q2093" s="258"/>
      <c r="R2093" s="258"/>
      <c r="S2093" s="258"/>
      <c r="T2093" s="25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60" t="s">
        <v>260</v>
      </c>
      <c r="AU2093" s="260" t="s">
        <v>93</v>
      </c>
      <c r="AV2093" s="13" t="s">
        <v>93</v>
      </c>
      <c r="AW2093" s="13" t="s">
        <v>40</v>
      </c>
      <c r="AX2093" s="13" t="s">
        <v>84</v>
      </c>
      <c r="AY2093" s="260" t="s">
        <v>251</v>
      </c>
    </row>
    <row r="2094" s="13" customFormat="1">
      <c r="A2094" s="13"/>
      <c r="B2094" s="249"/>
      <c r="C2094" s="250"/>
      <c r="D2094" s="251" t="s">
        <v>260</v>
      </c>
      <c r="E2094" s="252" t="s">
        <v>1</v>
      </c>
      <c r="F2094" s="253" t="s">
        <v>2130</v>
      </c>
      <c r="G2094" s="250"/>
      <c r="H2094" s="254">
        <v>19</v>
      </c>
      <c r="I2094" s="255"/>
      <c r="J2094" s="250"/>
      <c r="K2094" s="250"/>
      <c r="L2094" s="256"/>
      <c r="M2094" s="257"/>
      <c r="N2094" s="258"/>
      <c r="O2094" s="258"/>
      <c r="P2094" s="258"/>
      <c r="Q2094" s="258"/>
      <c r="R2094" s="258"/>
      <c r="S2094" s="258"/>
      <c r="T2094" s="25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0" t="s">
        <v>260</v>
      </c>
      <c r="AU2094" s="260" t="s">
        <v>93</v>
      </c>
      <c r="AV2094" s="13" t="s">
        <v>93</v>
      </c>
      <c r="AW2094" s="13" t="s">
        <v>40</v>
      </c>
      <c r="AX2094" s="13" t="s">
        <v>84</v>
      </c>
      <c r="AY2094" s="260" t="s">
        <v>251</v>
      </c>
    </row>
    <row r="2095" s="13" customFormat="1">
      <c r="A2095" s="13"/>
      <c r="B2095" s="249"/>
      <c r="C2095" s="250"/>
      <c r="D2095" s="251" t="s">
        <v>260</v>
      </c>
      <c r="E2095" s="252" t="s">
        <v>1</v>
      </c>
      <c r="F2095" s="253" t="s">
        <v>2131</v>
      </c>
      <c r="G2095" s="250"/>
      <c r="H2095" s="254">
        <v>19</v>
      </c>
      <c r="I2095" s="255"/>
      <c r="J2095" s="250"/>
      <c r="K2095" s="250"/>
      <c r="L2095" s="256"/>
      <c r="M2095" s="257"/>
      <c r="N2095" s="258"/>
      <c r="O2095" s="258"/>
      <c r="P2095" s="258"/>
      <c r="Q2095" s="258"/>
      <c r="R2095" s="258"/>
      <c r="S2095" s="258"/>
      <c r="T2095" s="259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0" t="s">
        <v>260</v>
      </c>
      <c r="AU2095" s="260" t="s">
        <v>93</v>
      </c>
      <c r="AV2095" s="13" t="s">
        <v>93</v>
      </c>
      <c r="AW2095" s="13" t="s">
        <v>40</v>
      </c>
      <c r="AX2095" s="13" t="s">
        <v>84</v>
      </c>
      <c r="AY2095" s="260" t="s">
        <v>251</v>
      </c>
    </row>
    <row r="2096" s="14" customFormat="1">
      <c r="A2096" s="14"/>
      <c r="B2096" s="261"/>
      <c r="C2096" s="262"/>
      <c r="D2096" s="251" t="s">
        <v>260</v>
      </c>
      <c r="E2096" s="263" t="s">
        <v>1</v>
      </c>
      <c r="F2096" s="264" t="s">
        <v>262</v>
      </c>
      <c r="G2096" s="262"/>
      <c r="H2096" s="265">
        <v>95</v>
      </c>
      <c r="I2096" s="266"/>
      <c r="J2096" s="262"/>
      <c r="K2096" s="262"/>
      <c r="L2096" s="267"/>
      <c r="M2096" s="268"/>
      <c r="N2096" s="269"/>
      <c r="O2096" s="269"/>
      <c r="P2096" s="269"/>
      <c r="Q2096" s="269"/>
      <c r="R2096" s="269"/>
      <c r="S2096" s="269"/>
      <c r="T2096" s="270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71" t="s">
        <v>260</v>
      </c>
      <c r="AU2096" s="271" t="s">
        <v>93</v>
      </c>
      <c r="AV2096" s="14" t="s">
        <v>257</v>
      </c>
      <c r="AW2096" s="14" t="s">
        <v>40</v>
      </c>
      <c r="AX2096" s="14" t="s">
        <v>91</v>
      </c>
      <c r="AY2096" s="271" t="s">
        <v>251</v>
      </c>
    </row>
    <row r="2097" s="2" customFormat="1" ht="24.15" customHeight="1">
      <c r="A2097" s="41"/>
      <c r="B2097" s="42"/>
      <c r="C2097" s="294" t="s">
        <v>2153</v>
      </c>
      <c r="D2097" s="294" t="s">
        <v>338</v>
      </c>
      <c r="E2097" s="295" t="s">
        <v>2154</v>
      </c>
      <c r="F2097" s="296" t="s">
        <v>2155</v>
      </c>
      <c r="G2097" s="297" t="s">
        <v>571</v>
      </c>
      <c r="H2097" s="298">
        <v>95</v>
      </c>
      <c r="I2097" s="299"/>
      <c r="J2097" s="300">
        <f>ROUND(I2097*H2097,2)</f>
        <v>0</v>
      </c>
      <c r="K2097" s="301"/>
      <c r="L2097" s="302"/>
      <c r="M2097" s="303" t="s">
        <v>1</v>
      </c>
      <c r="N2097" s="304" t="s">
        <v>49</v>
      </c>
      <c r="O2097" s="94"/>
      <c r="P2097" s="240">
        <f>O2097*H2097</f>
        <v>0</v>
      </c>
      <c r="Q2097" s="240">
        <v>0.042500000000000003</v>
      </c>
      <c r="R2097" s="240">
        <f>Q2097*H2097</f>
        <v>4.0375000000000005</v>
      </c>
      <c r="S2097" s="240">
        <v>0</v>
      </c>
      <c r="T2097" s="241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42" t="s">
        <v>364</v>
      </c>
      <c r="AT2097" s="242" t="s">
        <v>338</v>
      </c>
      <c r="AU2097" s="242" t="s">
        <v>93</v>
      </c>
      <c r="AY2097" s="19" t="s">
        <v>251</v>
      </c>
      <c r="BE2097" s="243">
        <f>IF(N2097="základní",J2097,0)</f>
        <v>0</v>
      </c>
      <c r="BF2097" s="243">
        <f>IF(N2097="snížená",J2097,0)</f>
        <v>0</v>
      </c>
      <c r="BG2097" s="243">
        <f>IF(N2097="zákl. přenesená",J2097,0)</f>
        <v>0</v>
      </c>
      <c r="BH2097" s="243">
        <f>IF(N2097="sníž. přenesená",J2097,0)</f>
        <v>0</v>
      </c>
      <c r="BI2097" s="243">
        <f>IF(N2097="nulová",J2097,0)</f>
        <v>0</v>
      </c>
      <c r="BJ2097" s="19" t="s">
        <v>91</v>
      </c>
      <c r="BK2097" s="243">
        <f>ROUND(I2097*H2097,2)</f>
        <v>0</v>
      </c>
      <c r="BL2097" s="19" t="s">
        <v>304</v>
      </c>
      <c r="BM2097" s="242" t="s">
        <v>2156</v>
      </c>
    </row>
    <row r="2098" s="15" customFormat="1">
      <c r="A2098" s="15"/>
      <c r="B2098" s="272"/>
      <c r="C2098" s="273"/>
      <c r="D2098" s="251" t="s">
        <v>260</v>
      </c>
      <c r="E2098" s="274" t="s">
        <v>1</v>
      </c>
      <c r="F2098" s="275" t="s">
        <v>1027</v>
      </c>
      <c r="G2098" s="273"/>
      <c r="H2098" s="274" t="s">
        <v>1</v>
      </c>
      <c r="I2098" s="276"/>
      <c r="J2098" s="273"/>
      <c r="K2098" s="273"/>
      <c r="L2098" s="277"/>
      <c r="M2098" s="278"/>
      <c r="N2098" s="279"/>
      <c r="O2098" s="279"/>
      <c r="P2098" s="279"/>
      <c r="Q2098" s="279"/>
      <c r="R2098" s="279"/>
      <c r="S2098" s="279"/>
      <c r="T2098" s="280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81" t="s">
        <v>260</v>
      </c>
      <c r="AU2098" s="281" t="s">
        <v>93</v>
      </c>
      <c r="AV2098" s="15" t="s">
        <v>91</v>
      </c>
      <c r="AW2098" s="15" t="s">
        <v>40</v>
      </c>
      <c r="AX2098" s="15" t="s">
        <v>84</v>
      </c>
      <c r="AY2098" s="281" t="s">
        <v>251</v>
      </c>
    </row>
    <row r="2099" s="15" customFormat="1">
      <c r="A2099" s="15"/>
      <c r="B2099" s="272"/>
      <c r="C2099" s="273"/>
      <c r="D2099" s="251" t="s">
        <v>260</v>
      </c>
      <c r="E2099" s="274" t="s">
        <v>1</v>
      </c>
      <c r="F2099" s="275" t="s">
        <v>2134</v>
      </c>
      <c r="G2099" s="273"/>
      <c r="H2099" s="274" t="s">
        <v>1</v>
      </c>
      <c r="I2099" s="276"/>
      <c r="J2099" s="273"/>
      <c r="K2099" s="273"/>
      <c r="L2099" s="277"/>
      <c r="M2099" s="278"/>
      <c r="N2099" s="279"/>
      <c r="O2099" s="279"/>
      <c r="P2099" s="279"/>
      <c r="Q2099" s="279"/>
      <c r="R2099" s="279"/>
      <c r="S2099" s="279"/>
      <c r="T2099" s="280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81" t="s">
        <v>260</v>
      </c>
      <c r="AU2099" s="281" t="s">
        <v>93</v>
      </c>
      <c r="AV2099" s="15" t="s">
        <v>91</v>
      </c>
      <c r="AW2099" s="15" t="s">
        <v>40</v>
      </c>
      <c r="AX2099" s="15" t="s">
        <v>84</v>
      </c>
      <c r="AY2099" s="281" t="s">
        <v>251</v>
      </c>
    </row>
    <row r="2100" s="13" customFormat="1">
      <c r="A2100" s="13"/>
      <c r="B2100" s="249"/>
      <c r="C2100" s="250"/>
      <c r="D2100" s="251" t="s">
        <v>260</v>
      </c>
      <c r="E2100" s="252" t="s">
        <v>1</v>
      </c>
      <c r="F2100" s="253" t="s">
        <v>2133</v>
      </c>
      <c r="G2100" s="250"/>
      <c r="H2100" s="254">
        <v>19</v>
      </c>
      <c r="I2100" s="255"/>
      <c r="J2100" s="250"/>
      <c r="K2100" s="250"/>
      <c r="L2100" s="256"/>
      <c r="M2100" s="257"/>
      <c r="N2100" s="258"/>
      <c r="O2100" s="258"/>
      <c r="P2100" s="258"/>
      <c r="Q2100" s="258"/>
      <c r="R2100" s="258"/>
      <c r="S2100" s="258"/>
      <c r="T2100" s="25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60" t="s">
        <v>260</v>
      </c>
      <c r="AU2100" s="260" t="s">
        <v>93</v>
      </c>
      <c r="AV2100" s="13" t="s">
        <v>93</v>
      </c>
      <c r="AW2100" s="13" t="s">
        <v>40</v>
      </c>
      <c r="AX2100" s="13" t="s">
        <v>84</v>
      </c>
      <c r="AY2100" s="260" t="s">
        <v>251</v>
      </c>
    </row>
    <row r="2101" s="13" customFormat="1">
      <c r="A2101" s="13"/>
      <c r="B2101" s="249"/>
      <c r="C2101" s="250"/>
      <c r="D2101" s="251" t="s">
        <v>260</v>
      </c>
      <c r="E2101" s="252" t="s">
        <v>1</v>
      </c>
      <c r="F2101" s="253" t="s">
        <v>2128</v>
      </c>
      <c r="G2101" s="250"/>
      <c r="H2101" s="254">
        <v>19</v>
      </c>
      <c r="I2101" s="255"/>
      <c r="J2101" s="250"/>
      <c r="K2101" s="250"/>
      <c r="L2101" s="256"/>
      <c r="M2101" s="257"/>
      <c r="N2101" s="258"/>
      <c r="O2101" s="258"/>
      <c r="P2101" s="258"/>
      <c r="Q2101" s="258"/>
      <c r="R2101" s="258"/>
      <c r="S2101" s="258"/>
      <c r="T2101" s="25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0" t="s">
        <v>260</v>
      </c>
      <c r="AU2101" s="260" t="s">
        <v>93</v>
      </c>
      <c r="AV2101" s="13" t="s">
        <v>93</v>
      </c>
      <c r="AW2101" s="13" t="s">
        <v>40</v>
      </c>
      <c r="AX2101" s="13" t="s">
        <v>84</v>
      </c>
      <c r="AY2101" s="260" t="s">
        <v>251</v>
      </c>
    </row>
    <row r="2102" s="13" customFormat="1">
      <c r="A2102" s="13"/>
      <c r="B2102" s="249"/>
      <c r="C2102" s="250"/>
      <c r="D2102" s="251" t="s">
        <v>260</v>
      </c>
      <c r="E2102" s="252" t="s">
        <v>1</v>
      </c>
      <c r="F2102" s="253" t="s">
        <v>2129</v>
      </c>
      <c r="G2102" s="250"/>
      <c r="H2102" s="254">
        <v>19</v>
      </c>
      <c r="I2102" s="255"/>
      <c r="J2102" s="250"/>
      <c r="K2102" s="250"/>
      <c r="L2102" s="256"/>
      <c r="M2102" s="257"/>
      <c r="N2102" s="258"/>
      <c r="O2102" s="258"/>
      <c r="P2102" s="258"/>
      <c r="Q2102" s="258"/>
      <c r="R2102" s="258"/>
      <c r="S2102" s="258"/>
      <c r="T2102" s="25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0" t="s">
        <v>260</v>
      </c>
      <c r="AU2102" s="260" t="s">
        <v>93</v>
      </c>
      <c r="AV2102" s="13" t="s">
        <v>93</v>
      </c>
      <c r="AW2102" s="13" t="s">
        <v>40</v>
      </c>
      <c r="AX2102" s="13" t="s">
        <v>84</v>
      </c>
      <c r="AY2102" s="260" t="s">
        <v>251</v>
      </c>
    </row>
    <row r="2103" s="13" customFormat="1">
      <c r="A2103" s="13"/>
      <c r="B2103" s="249"/>
      <c r="C2103" s="250"/>
      <c r="D2103" s="251" t="s">
        <v>260</v>
      </c>
      <c r="E2103" s="252" t="s">
        <v>1</v>
      </c>
      <c r="F2103" s="253" t="s">
        <v>2130</v>
      </c>
      <c r="G2103" s="250"/>
      <c r="H2103" s="254">
        <v>19</v>
      </c>
      <c r="I2103" s="255"/>
      <c r="J2103" s="250"/>
      <c r="K2103" s="250"/>
      <c r="L2103" s="256"/>
      <c r="M2103" s="257"/>
      <c r="N2103" s="258"/>
      <c r="O2103" s="258"/>
      <c r="P2103" s="258"/>
      <c r="Q2103" s="258"/>
      <c r="R2103" s="258"/>
      <c r="S2103" s="258"/>
      <c r="T2103" s="259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0" t="s">
        <v>260</v>
      </c>
      <c r="AU2103" s="260" t="s">
        <v>93</v>
      </c>
      <c r="AV2103" s="13" t="s">
        <v>93</v>
      </c>
      <c r="AW2103" s="13" t="s">
        <v>40</v>
      </c>
      <c r="AX2103" s="13" t="s">
        <v>84</v>
      </c>
      <c r="AY2103" s="260" t="s">
        <v>251</v>
      </c>
    </row>
    <row r="2104" s="13" customFormat="1">
      <c r="A2104" s="13"/>
      <c r="B2104" s="249"/>
      <c r="C2104" s="250"/>
      <c r="D2104" s="251" t="s">
        <v>260</v>
      </c>
      <c r="E2104" s="252" t="s">
        <v>1</v>
      </c>
      <c r="F2104" s="253" t="s">
        <v>2131</v>
      </c>
      <c r="G2104" s="250"/>
      <c r="H2104" s="254">
        <v>19</v>
      </c>
      <c r="I2104" s="255"/>
      <c r="J2104" s="250"/>
      <c r="K2104" s="250"/>
      <c r="L2104" s="256"/>
      <c r="M2104" s="257"/>
      <c r="N2104" s="258"/>
      <c r="O2104" s="258"/>
      <c r="P2104" s="258"/>
      <c r="Q2104" s="258"/>
      <c r="R2104" s="258"/>
      <c r="S2104" s="258"/>
      <c r="T2104" s="25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0" t="s">
        <v>260</v>
      </c>
      <c r="AU2104" s="260" t="s">
        <v>93</v>
      </c>
      <c r="AV2104" s="13" t="s">
        <v>93</v>
      </c>
      <c r="AW2104" s="13" t="s">
        <v>40</v>
      </c>
      <c r="AX2104" s="13" t="s">
        <v>84</v>
      </c>
      <c r="AY2104" s="260" t="s">
        <v>251</v>
      </c>
    </row>
    <row r="2105" s="14" customFormat="1">
      <c r="A2105" s="14"/>
      <c r="B2105" s="261"/>
      <c r="C2105" s="262"/>
      <c r="D2105" s="251" t="s">
        <v>260</v>
      </c>
      <c r="E2105" s="263" t="s">
        <v>1</v>
      </c>
      <c r="F2105" s="264" t="s">
        <v>262</v>
      </c>
      <c r="G2105" s="262"/>
      <c r="H2105" s="265">
        <v>95</v>
      </c>
      <c r="I2105" s="266"/>
      <c r="J2105" s="262"/>
      <c r="K2105" s="262"/>
      <c r="L2105" s="267"/>
      <c r="M2105" s="268"/>
      <c r="N2105" s="269"/>
      <c r="O2105" s="269"/>
      <c r="P2105" s="269"/>
      <c r="Q2105" s="269"/>
      <c r="R2105" s="269"/>
      <c r="S2105" s="269"/>
      <c r="T2105" s="270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71" t="s">
        <v>260</v>
      </c>
      <c r="AU2105" s="271" t="s">
        <v>93</v>
      </c>
      <c r="AV2105" s="14" t="s">
        <v>257</v>
      </c>
      <c r="AW2105" s="14" t="s">
        <v>40</v>
      </c>
      <c r="AX2105" s="14" t="s">
        <v>91</v>
      </c>
      <c r="AY2105" s="271" t="s">
        <v>251</v>
      </c>
    </row>
    <row r="2106" s="2" customFormat="1" ht="24.15" customHeight="1">
      <c r="A2106" s="41"/>
      <c r="B2106" s="42"/>
      <c r="C2106" s="230" t="s">
        <v>1417</v>
      </c>
      <c r="D2106" s="230" t="s">
        <v>253</v>
      </c>
      <c r="E2106" s="231" t="s">
        <v>2157</v>
      </c>
      <c r="F2106" s="232" t="s">
        <v>2158</v>
      </c>
      <c r="G2106" s="233" t="s">
        <v>1410</v>
      </c>
      <c r="H2106" s="305"/>
      <c r="I2106" s="235"/>
      <c r="J2106" s="236">
        <f>ROUND(I2106*H2106,2)</f>
        <v>0</v>
      </c>
      <c r="K2106" s="237"/>
      <c r="L2106" s="47"/>
      <c r="M2106" s="238" t="s">
        <v>1</v>
      </c>
      <c r="N2106" s="239" t="s">
        <v>49</v>
      </c>
      <c r="O2106" s="94"/>
      <c r="P2106" s="240">
        <f>O2106*H2106</f>
        <v>0</v>
      </c>
      <c r="Q2106" s="240">
        <v>0</v>
      </c>
      <c r="R2106" s="240">
        <f>Q2106*H2106</f>
        <v>0</v>
      </c>
      <c r="S2106" s="240">
        <v>0</v>
      </c>
      <c r="T2106" s="241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42" t="s">
        <v>304</v>
      </c>
      <c r="AT2106" s="242" t="s">
        <v>253</v>
      </c>
      <c r="AU2106" s="242" t="s">
        <v>93</v>
      </c>
      <c r="AY2106" s="19" t="s">
        <v>251</v>
      </c>
      <c r="BE2106" s="243">
        <f>IF(N2106="základní",J2106,0)</f>
        <v>0</v>
      </c>
      <c r="BF2106" s="243">
        <f>IF(N2106="snížená",J2106,0)</f>
        <v>0</v>
      </c>
      <c r="BG2106" s="243">
        <f>IF(N2106="zákl. přenesená",J2106,0)</f>
        <v>0</v>
      </c>
      <c r="BH2106" s="243">
        <f>IF(N2106="sníž. přenesená",J2106,0)</f>
        <v>0</v>
      </c>
      <c r="BI2106" s="243">
        <f>IF(N2106="nulová",J2106,0)</f>
        <v>0</v>
      </c>
      <c r="BJ2106" s="19" t="s">
        <v>91</v>
      </c>
      <c r="BK2106" s="243">
        <f>ROUND(I2106*H2106,2)</f>
        <v>0</v>
      </c>
      <c r="BL2106" s="19" t="s">
        <v>304</v>
      </c>
      <c r="BM2106" s="242" t="s">
        <v>2159</v>
      </c>
    </row>
    <row r="2107" s="2" customFormat="1">
      <c r="A2107" s="41"/>
      <c r="B2107" s="42"/>
      <c r="C2107" s="43"/>
      <c r="D2107" s="244" t="s">
        <v>258</v>
      </c>
      <c r="E2107" s="43"/>
      <c r="F2107" s="245" t="s">
        <v>2160</v>
      </c>
      <c r="G2107" s="43"/>
      <c r="H2107" s="43"/>
      <c r="I2107" s="246"/>
      <c r="J2107" s="43"/>
      <c r="K2107" s="43"/>
      <c r="L2107" s="47"/>
      <c r="M2107" s="247"/>
      <c r="N2107" s="248"/>
      <c r="O2107" s="94"/>
      <c r="P2107" s="94"/>
      <c r="Q2107" s="94"/>
      <c r="R2107" s="94"/>
      <c r="S2107" s="94"/>
      <c r="T2107" s="95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T2107" s="19" t="s">
        <v>258</v>
      </c>
      <c r="AU2107" s="19" t="s">
        <v>93</v>
      </c>
    </row>
    <row r="2108" s="12" customFormat="1" ht="22.8" customHeight="1">
      <c r="A2108" s="12"/>
      <c r="B2108" s="214"/>
      <c r="C2108" s="215"/>
      <c r="D2108" s="216" t="s">
        <v>83</v>
      </c>
      <c r="E2108" s="228" t="s">
        <v>2161</v>
      </c>
      <c r="F2108" s="228" t="s">
        <v>2162</v>
      </c>
      <c r="G2108" s="215"/>
      <c r="H2108" s="215"/>
      <c r="I2108" s="218"/>
      <c r="J2108" s="229">
        <f>BK2108</f>
        <v>0</v>
      </c>
      <c r="K2108" s="215"/>
      <c r="L2108" s="220"/>
      <c r="M2108" s="221"/>
      <c r="N2108" s="222"/>
      <c r="O2108" s="222"/>
      <c r="P2108" s="223">
        <f>SUM(P2109:P2191)</f>
        <v>0</v>
      </c>
      <c r="Q2108" s="222"/>
      <c r="R2108" s="223">
        <f>SUM(R2109:R2191)</f>
        <v>0.38030449999999999</v>
      </c>
      <c r="S2108" s="222"/>
      <c r="T2108" s="224">
        <f>SUM(T2109:T2191)</f>
        <v>0</v>
      </c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R2108" s="225" t="s">
        <v>93</v>
      </c>
      <c r="AT2108" s="226" t="s">
        <v>83</v>
      </c>
      <c r="AU2108" s="226" t="s">
        <v>91</v>
      </c>
      <c r="AY2108" s="225" t="s">
        <v>251</v>
      </c>
      <c r="BK2108" s="227">
        <f>SUM(BK2109:BK2191)</f>
        <v>0</v>
      </c>
    </row>
    <row r="2109" s="2" customFormat="1" ht="37.8" customHeight="1">
      <c r="A2109" s="41"/>
      <c r="B2109" s="42"/>
      <c r="C2109" s="230" t="s">
        <v>2163</v>
      </c>
      <c r="D2109" s="230" t="s">
        <v>253</v>
      </c>
      <c r="E2109" s="231" t="s">
        <v>2164</v>
      </c>
      <c r="F2109" s="232" t="s">
        <v>2165</v>
      </c>
      <c r="G2109" s="233" t="s">
        <v>321</v>
      </c>
      <c r="H2109" s="234">
        <v>12.4</v>
      </c>
      <c r="I2109" s="235"/>
      <c r="J2109" s="236">
        <f>ROUND(I2109*H2109,2)</f>
        <v>0</v>
      </c>
      <c r="K2109" s="237"/>
      <c r="L2109" s="47"/>
      <c r="M2109" s="238" t="s">
        <v>1</v>
      </c>
      <c r="N2109" s="239" t="s">
        <v>49</v>
      </c>
      <c r="O2109" s="94"/>
      <c r="P2109" s="240">
        <f>O2109*H2109</f>
        <v>0</v>
      </c>
      <c r="Q2109" s="240">
        <v>0.00025000000000000001</v>
      </c>
      <c r="R2109" s="240">
        <f>Q2109*H2109</f>
        <v>0.0031000000000000003</v>
      </c>
      <c r="S2109" s="240">
        <v>0</v>
      </c>
      <c r="T2109" s="241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42" t="s">
        <v>304</v>
      </c>
      <c r="AT2109" s="242" t="s">
        <v>253</v>
      </c>
      <c r="AU2109" s="242" t="s">
        <v>93</v>
      </c>
      <c r="AY2109" s="19" t="s">
        <v>251</v>
      </c>
      <c r="BE2109" s="243">
        <f>IF(N2109="základní",J2109,0)</f>
        <v>0</v>
      </c>
      <c r="BF2109" s="243">
        <f>IF(N2109="snížená",J2109,0)</f>
        <v>0</v>
      </c>
      <c r="BG2109" s="243">
        <f>IF(N2109="zákl. přenesená",J2109,0)</f>
        <v>0</v>
      </c>
      <c r="BH2109" s="243">
        <f>IF(N2109="sníž. přenesená",J2109,0)</f>
        <v>0</v>
      </c>
      <c r="BI2109" s="243">
        <f>IF(N2109="nulová",J2109,0)</f>
        <v>0</v>
      </c>
      <c r="BJ2109" s="19" t="s">
        <v>91</v>
      </c>
      <c r="BK2109" s="243">
        <f>ROUND(I2109*H2109,2)</f>
        <v>0</v>
      </c>
      <c r="BL2109" s="19" t="s">
        <v>304</v>
      </c>
      <c r="BM2109" s="242" t="s">
        <v>2166</v>
      </c>
    </row>
    <row r="2110" s="15" customFormat="1">
      <c r="A2110" s="15"/>
      <c r="B2110" s="272"/>
      <c r="C2110" s="273"/>
      <c r="D2110" s="251" t="s">
        <v>260</v>
      </c>
      <c r="E2110" s="274" t="s">
        <v>1</v>
      </c>
      <c r="F2110" s="275" t="s">
        <v>1479</v>
      </c>
      <c r="G2110" s="273"/>
      <c r="H2110" s="274" t="s">
        <v>1</v>
      </c>
      <c r="I2110" s="276"/>
      <c r="J2110" s="273"/>
      <c r="K2110" s="273"/>
      <c r="L2110" s="277"/>
      <c r="M2110" s="278"/>
      <c r="N2110" s="279"/>
      <c r="O2110" s="279"/>
      <c r="P2110" s="279"/>
      <c r="Q2110" s="279"/>
      <c r="R2110" s="279"/>
      <c r="S2110" s="279"/>
      <c r="T2110" s="280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81" t="s">
        <v>260</v>
      </c>
      <c r="AU2110" s="281" t="s">
        <v>93</v>
      </c>
      <c r="AV2110" s="15" t="s">
        <v>91</v>
      </c>
      <c r="AW2110" s="15" t="s">
        <v>40</v>
      </c>
      <c r="AX2110" s="15" t="s">
        <v>84</v>
      </c>
      <c r="AY2110" s="281" t="s">
        <v>251</v>
      </c>
    </row>
    <row r="2111" s="15" customFormat="1">
      <c r="A2111" s="15"/>
      <c r="B2111" s="272"/>
      <c r="C2111" s="273"/>
      <c r="D2111" s="251" t="s">
        <v>260</v>
      </c>
      <c r="E2111" s="274" t="s">
        <v>1</v>
      </c>
      <c r="F2111" s="275" t="s">
        <v>2167</v>
      </c>
      <c r="G2111" s="273"/>
      <c r="H2111" s="274" t="s">
        <v>1</v>
      </c>
      <c r="I2111" s="276"/>
      <c r="J2111" s="273"/>
      <c r="K2111" s="273"/>
      <c r="L2111" s="277"/>
      <c r="M2111" s="278"/>
      <c r="N2111" s="279"/>
      <c r="O2111" s="279"/>
      <c r="P2111" s="279"/>
      <c r="Q2111" s="279"/>
      <c r="R2111" s="279"/>
      <c r="S2111" s="279"/>
      <c r="T2111" s="280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81" t="s">
        <v>260</v>
      </c>
      <c r="AU2111" s="281" t="s">
        <v>93</v>
      </c>
      <c r="AV2111" s="15" t="s">
        <v>91</v>
      </c>
      <c r="AW2111" s="15" t="s">
        <v>40</v>
      </c>
      <c r="AX2111" s="15" t="s">
        <v>84</v>
      </c>
      <c r="AY2111" s="281" t="s">
        <v>251</v>
      </c>
    </row>
    <row r="2112" s="13" customFormat="1">
      <c r="A2112" s="13"/>
      <c r="B2112" s="249"/>
      <c r="C2112" s="250"/>
      <c r="D2112" s="251" t="s">
        <v>260</v>
      </c>
      <c r="E2112" s="252" t="s">
        <v>1</v>
      </c>
      <c r="F2112" s="253" t="s">
        <v>1500</v>
      </c>
      <c r="G2112" s="250"/>
      <c r="H2112" s="254">
        <v>3.6000000000000001</v>
      </c>
      <c r="I2112" s="255"/>
      <c r="J2112" s="250"/>
      <c r="K2112" s="250"/>
      <c r="L2112" s="256"/>
      <c r="M2112" s="257"/>
      <c r="N2112" s="258"/>
      <c r="O2112" s="258"/>
      <c r="P2112" s="258"/>
      <c r="Q2112" s="258"/>
      <c r="R2112" s="258"/>
      <c r="S2112" s="258"/>
      <c r="T2112" s="25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60" t="s">
        <v>260</v>
      </c>
      <c r="AU2112" s="260" t="s">
        <v>93</v>
      </c>
      <c r="AV2112" s="13" t="s">
        <v>93</v>
      </c>
      <c r="AW2112" s="13" t="s">
        <v>40</v>
      </c>
      <c r="AX2112" s="13" t="s">
        <v>84</v>
      </c>
      <c r="AY2112" s="260" t="s">
        <v>251</v>
      </c>
    </row>
    <row r="2113" s="13" customFormat="1">
      <c r="A2113" s="13"/>
      <c r="B2113" s="249"/>
      <c r="C2113" s="250"/>
      <c r="D2113" s="251" t="s">
        <v>260</v>
      </c>
      <c r="E2113" s="252" t="s">
        <v>1</v>
      </c>
      <c r="F2113" s="253" t="s">
        <v>1501</v>
      </c>
      <c r="G2113" s="250"/>
      <c r="H2113" s="254">
        <v>3.3999999999999999</v>
      </c>
      <c r="I2113" s="255"/>
      <c r="J2113" s="250"/>
      <c r="K2113" s="250"/>
      <c r="L2113" s="256"/>
      <c r="M2113" s="257"/>
      <c r="N2113" s="258"/>
      <c r="O2113" s="258"/>
      <c r="P2113" s="258"/>
      <c r="Q2113" s="258"/>
      <c r="R2113" s="258"/>
      <c r="S2113" s="258"/>
      <c r="T2113" s="259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0" t="s">
        <v>260</v>
      </c>
      <c r="AU2113" s="260" t="s">
        <v>93</v>
      </c>
      <c r="AV2113" s="13" t="s">
        <v>93</v>
      </c>
      <c r="AW2113" s="13" t="s">
        <v>40</v>
      </c>
      <c r="AX2113" s="13" t="s">
        <v>84</v>
      </c>
      <c r="AY2113" s="260" t="s">
        <v>251</v>
      </c>
    </row>
    <row r="2114" s="13" customFormat="1">
      <c r="A2114" s="13"/>
      <c r="B2114" s="249"/>
      <c r="C2114" s="250"/>
      <c r="D2114" s="251" t="s">
        <v>260</v>
      </c>
      <c r="E2114" s="252" t="s">
        <v>1</v>
      </c>
      <c r="F2114" s="253" t="s">
        <v>1502</v>
      </c>
      <c r="G2114" s="250"/>
      <c r="H2114" s="254">
        <v>3</v>
      </c>
      <c r="I2114" s="255"/>
      <c r="J2114" s="250"/>
      <c r="K2114" s="250"/>
      <c r="L2114" s="256"/>
      <c r="M2114" s="257"/>
      <c r="N2114" s="258"/>
      <c r="O2114" s="258"/>
      <c r="P2114" s="258"/>
      <c r="Q2114" s="258"/>
      <c r="R2114" s="258"/>
      <c r="S2114" s="258"/>
      <c r="T2114" s="25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60" t="s">
        <v>260</v>
      </c>
      <c r="AU2114" s="260" t="s">
        <v>93</v>
      </c>
      <c r="AV2114" s="13" t="s">
        <v>93</v>
      </c>
      <c r="AW2114" s="13" t="s">
        <v>40</v>
      </c>
      <c r="AX2114" s="13" t="s">
        <v>84</v>
      </c>
      <c r="AY2114" s="260" t="s">
        <v>251</v>
      </c>
    </row>
    <row r="2115" s="13" customFormat="1">
      <c r="A2115" s="13"/>
      <c r="B2115" s="249"/>
      <c r="C2115" s="250"/>
      <c r="D2115" s="251" t="s">
        <v>260</v>
      </c>
      <c r="E2115" s="252" t="s">
        <v>1</v>
      </c>
      <c r="F2115" s="253" t="s">
        <v>1503</v>
      </c>
      <c r="G2115" s="250"/>
      <c r="H2115" s="254">
        <v>2.3999999999999999</v>
      </c>
      <c r="I2115" s="255"/>
      <c r="J2115" s="250"/>
      <c r="K2115" s="250"/>
      <c r="L2115" s="256"/>
      <c r="M2115" s="257"/>
      <c r="N2115" s="258"/>
      <c r="O2115" s="258"/>
      <c r="P2115" s="258"/>
      <c r="Q2115" s="258"/>
      <c r="R2115" s="258"/>
      <c r="S2115" s="258"/>
      <c r="T2115" s="259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60" t="s">
        <v>260</v>
      </c>
      <c r="AU2115" s="260" t="s">
        <v>93</v>
      </c>
      <c r="AV2115" s="13" t="s">
        <v>93</v>
      </c>
      <c r="AW2115" s="13" t="s">
        <v>40</v>
      </c>
      <c r="AX2115" s="13" t="s">
        <v>84</v>
      </c>
      <c r="AY2115" s="260" t="s">
        <v>251</v>
      </c>
    </row>
    <row r="2116" s="14" customFormat="1">
      <c r="A2116" s="14"/>
      <c r="B2116" s="261"/>
      <c r="C2116" s="262"/>
      <c r="D2116" s="251" t="s">
        <v>260</v>
      </c>
      <c r="E2116" s="263" t="s">
        <v>1</v>
      </c>
      <c r="F2116" s="264" t="s">
        <v>262</v>
      </c>
      <c r="G2116" s="262"/>
      <c r="H2116" s="265">
        <v>12.4</v>
      </c>
      <c r="I2116" s="266"/>
      <c r="J2116" s="262"/>
      <c r="K2116" s="262"/>
      <c r="L2116" s="267"/>
      <c r="M2116" s="268"/>
      <c r="N2116" s="269"/>
      <c r="O2116" s="269"/>
      <c r="P2116" s="269"/>
      <c r="Q2116" s="269"/>
      <c r="R2116" s="269"/>
      <c r="S2116" s="269"/>
      <c r="T2116" s="270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71" t="s">
        <v>260</v>
      </c>
      <c r="AU2116" s="271" t="s">
        <v>93</v>
      </c>
      <c r="AV2116" s="14" t="s">
        <v>257</v>
      </c>
      <c r="AW2116" s="14" t="s">
        <v>40</v>
      </c>
      <c r="AX2116" s="14" t="s">
        <v>91</v>
      </c>
      <c r="AY2116" s="271" t="s">
        <v>251</v>
      </c>
    </row>
    <row r="2117" s="2" customFormat="1" ht="37.8" customHeight="1">
      <c r="A2117" s="41"/>
      <c r="B2117" s="42"/>
      <c r="C2117" s="230" t="s">
        <v>1426</v>
      </c>
      <c r="D2117" s="230" t="s">
        <v>253</v>
      </c>
      <c r="E2117" s="231" t="s">
        <v>2168</v>
      </c>
      <c r="F2117" s="232" t="s">
        <v>2169</v>
      </c>
      <c r="G2117" s="233" t="s">
        <v>321</v>
      </c>
      <c r="H2117" s="234">
        <v>13.800000000000001</v>
      </c>
      <c r="I2117" s="235"/>
      <c r="J2117" s="236">
        <f>ROUND(I2117*H2117,2)</f>
        <v>0</v>
      </c>
      <c r="K2117" s="237"/>
      <c r="L2117" s="47"/>
      <c r="M2117" s="238" t="s">
        <v>1</v>
      </c>
      <c r="N2117" s="239" t="s">
        <v>49</v>
      </c>
      <c r="O2117" s="94"/>
      <c r="P2117" s="240">
        <f>O2117*H2117</f>
        <v>0</v>
      </c>
      <c r="Q2117" s="240">
        <v>0.00087000000000000001</v>
      </c>
      <c r="R2117" s="240">
        <f>Q2117*H2117</f>
        <v>0.012006000000000001</v>
      </c>
      <c r="S2117" s="240">
        <v>0</v>
      </c>
      <c r="T2117" s="241">
        <f>S2117*H2117</f>
        <v>0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42" t="s">
        <v>304</v>
      </c>
      <c r="AT2117" s="242" t="s">
        <v>253</v>
      </c>
      <c r="AU2117" s="242" t="s">
        <v>93</v>
      </c>
      <c r="AY2117" s="19" t="s">
        <v>251</v>
      </c>
      <c r="BE2117" s="243">
        <f>IF(N2117="základní",J2117,0)</f>
        <v>0</v>
      </c>
      <c r="BF2117" s="243">
        <f>IF(N2117="snížená",J2117,0)</f>
        <v>0</v>
      </c>
      <c r="BG2117" s="243">
        <f>IF(N2117="zákl. přenesená",J2117,0)</f>
        <v>0</v>
      </c>
      <c r="BH2117" s="243">
        <f>IF(N2117="sníž. přenesená",J2117,0)</f>
        <v>0</v>
      </c>
      <c r="BI2117" s="243">
        <f>IF(N2117="nulová",J2117,0)</f>
        <v>0</v>
      </c>
      <c r="BJ2117" s="19" t="s">
        <v>91</v>
      </c>
      <c r="BK2117" s="243">
        <f>ROUND(I2117*H2117,2)</f>
        <v>0</v>
      </c>
      <c r="BL2117" s="19" t="s">
        <v>304</v>
      </c>
      <c r="BM2117" s="242" t="s">
        <v>2170</v>
      </c>
    </row>
    <row r="2118" s="15" customFormat="1">
      <c r="A2118" s="15"/>
      <c r="B2118" s="272"/>
      <c r="C2118" s="273"/>
      <c r="D2118" s="251" t="s">
        <v>260</v>
      </c>
      <c r="E2118" s="274" t="s">
        <v>1</v>
      </c>
      <c r="F2118" s="275" t="s">
        <v>1479</v>
      </c>
      <c r="G2118" s="273"/>
      <c r="H2118" s="274" t="s">
        <v>1</v>
      </c>
      <c r="I2118" s="276"/>
      <c r="J2118" s="273"/>
      <c r="K2118" s="273"/>
      <c r="L2118" s="277"/>
      <c r="M2118" s="278"/>
      <c r="N2118" s="279"/>
      <c r="O2118" s="279"/>
      <c r="P2118" s="279"/>
      <c r="Q2118" s="279"/>
      <c r="R2118" s="279"/>
      <c r="S2118" s="279"/>
      <c r="T2118" s="280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81" t="s">
        <v>260</v>
      </c>
      <c r="AU2118" s="281" t="s">
        <v>93</v>
      </c>
      <c r="AV2118" s="15" t="s">
        <v>91</v>
      </c>
      <c r="AW2118" s="15" t="s">
        <v>40</v>
      </c>
      <c r="AX2118" s="15" t="s">
        <v>84</v>
      </c>
      <c r="AY2118" s="281" t="s">
        <v>251</v>
      </c>
    </row>
    <row r="2119" s="15" customFormat="1">
      <c r="A2119" s="15"/>
      <c r="B2119" s="272"/>
      <c r="C2119" s="273"/>
      <c r="D2119" s="251" t="s">
        <v>260</v>
      </c>
      <c r="E2119" s="274" t="s">
        <v>1</v>
      </c>
      <c r="F2119" s="275" t="s">
        <v>2171</v>
      </c>
      <c r="G2119" s="273"/>
      <c r="H2119" s="274" t="s">
        <v>1</v>
      </c>
      <c r="I2119" s="276"/>
      <c r="J2119" s="273"/>
      <c r="K2119" s="273"/>
      <c r="L2119" s="277"/>
      <c r="M2119" s="278"/>
      <c r="N2119" s="279"/>
      <c r="O2119" s="279"/>
      <c r="P2119" s="279"/>
      <c r="Q2119" s="279"/>
      <c r="R2119" s="279"/>
      <c r="S2119" s="279"/>
      <c r="T2119" s="280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81" t="s">
        <v>260</v>
      </c>
      <c r="AU2119" s="281" t="s">
        <v>93</v>
      </c>
      <c r="AV2119" s="15" t="s">
        <v>91</v>
      </c>
      <c r="AW2119" s="15" t="s">
        <v>40</v>
      </c>
      <c r="AX2119" s="15" t="s">
        <v>84</v>
      </c>
      <c r="AY2119" s="281" t="s">
        <v>251</v>
      </c>
    </row>
    <row r="2120" s="13" customFormat="1">
      <c r="A2120" s="13"/>
      <c r="B2120" s="249"/>
      <c r="C2120" s="250"/>
      <c r="D2120" s="251" t="s">
        <v>260</v>
      </c>
      <c r="E2120" s="252" t="s">
        <v>1</v>
      </c>
      <c r="F2120" s="253" t="s">
        <v>2172</v>
      </c>
      <c r="G2120" s="250"/>
      <c r="H2120" s="254">
        <v>13.800000000000001</v>
      </c>
      <c r="I2120" s="255"/>
      <c r="J2120" s="250"/>
      <c r="K2120" s="250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0" t="s">
        <v>260</v>
      </c>
      <c r="AU2120" s="260" t="s">
        <v>93</v>
      </c>
      <c r="AV2120" s="13" t="s">
        <v>93</v>
      </c>
      <c r="AW2120" s="13" t="s">
        <v>40</v>
      </c>
      <c r="AX2120" s="13" t="s">
        <v>91</v>
      </c>
      <c r="AY2120" s="260" t="s">
        <v>251</v>
      </c>
    </row>
    <row r="2121" s="2" customFormat="1" ht="37.8" customHeight="1">
      <c r="A2121" s="41"/>
      <c r="B2121" s="42"/>
      <c r="C2121" s="230" t="s">
        <v>2173</v>
      </c>
      <c r="D2121" s="230" t="s">
        <v>253</v>
      </c>
      <c r="E2121" s="231" t="s">
        <v>2174</v>
      </c>
      <c r="F2121" s="232" t="s">
        <v>2175</v>
      </c>
      <c r="G2121" s="233" t="s">
        <v>321</v>
      </c>
      <c r="H2121" s="234">
        <v>18</v>
      </c>
      <c r="I2121" s="235"/>
      <c r="J2121" s="236">
        <f>ROUND(I2121*H2121,2)</f>
        <v>0</v>
      </c>
      <c r="K2121" s="237"/>
      <c r="L2121" s="47"/>
      <c r="M2121" s="238" t="s">
        <v>1</v>
      </c>
      <c r="N2121" s="239" t="s">
        <v>49</v>
      </c>
      <c r="O2121" s="94"/>
      <c r="P2121" s="240">
        <f>O2121*H2121</f>
        <v>0</v>
      </c>
      <c r="Q2121" s="240">
        <v>0.00087000000000000001</v>
      </c>
      <c r="R2121" s="240">
        <f>Q2121*H2121</f>
        <v>0.01566</v>
      </c>
      <c r="S2121" s="240">
        <v>0</v>
      </c>
      <c r="T2121" s="241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42" t="s">
        <v>304</v>
      </c>
      <c r="AT2121" s="242" t="s">
        <v>253</v>
      </c>
      <c r="AU2121" s="242" t="s">
        <v>93</v>
      </c>
      <c r="AY2121" s="19" t="s">
        <v>251</v>
      </c>
      <c r="BE2121" s="243">
        <f>IF(N2121="základní",J2121,0)</f>
        <v>0</v>
      </c>
      <c r="BF2121" s="243">
        <f>IF(N2121="snížená",J2121,0)</f>
        <v>0</v>
      </c>
      <c r="BG2121" s="243">
        <f>IF(N2121="zákl. přenesená",J2121,0)</f>
        <v>0</v>
      </c>
      <c r="BH2121" s="243">
        <f>IF(N2121="sníž. přenesená",J2121,0)</f>
        <v>0</v>
      </c>
      <c r="BI2121" s="243">
        <f>IF(N2121="nulová",J2121,0)</f>
        <v>0</v>
      </c>
      <c r="BJ2121" s="19" t="s">
        <v>91</v>
      </c>
      <c r="BK2121" s="243">
        <f>ROUND(I2121*H2121,2)</f>
        <v>0</v>
      </c>
      <c r="BL2121" s="19" t="s">
        <v>304</v>
      </c>
      <c r="BM2121" s="242" t="s">
        <v>2176</v>
      </c>
    </row>
    <row r="2122" s="15" customFormat="1">
      <c r="A2122" s="15"/>
      <c r="B2122" s="272"/>
      <c r="C2122" s="273"/>
      <c r="D2122" s="251" t="s">
        <v>260</v>
      </c>
      <c r="E2122" s="274" t="s">
        <v>1</v>
      </c>
      <c r="F2122" s="275" t="s">
        <v>1479</v>
      </c>
      <c r="G2122" s="273"/>
      <c r="H2122" s="274" t="s">
        <v>1</v>
      </c>
      <c r="I2122" s="276"/>
      <c r="J2122" s="273"/>
      <c r="K2122" s="273"/>
      <c r="L2122" s="277"/>
      <c r="M2122" s="278"/>
      <c r="N2122" s="279"/>
      <c r="O2122" s="279"/>
      <c r="P2122" s="279"/>
      <c r="Q2122" s="279"/>
      <c r="R2122" s="279"/>
      <c r="S2122" s="279"/>
      <c r="T2122" s="280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81" t="s">
        <v>260</v>
      </c>
      <c r="AU2122" s="281" t="s">
        <v>93</v>
      </c>
      <c r="AV2122" s="15" t="s">
        <v>91</v>
      </c>
      <c r="AW2122" s="15" t="s">
        <v>40</v>
      </c>
      <c r="AX2122" s="15" t="s">
        <v>84</v>
      </c>
      <c r="AY2122" s="281" t="s">
        <v>251</v>
      </c>
    </row>
    <row r="2123" s="15" customFormat="1">
      <c r="A2123" s="15"/>
      <c r="B2123" s="272"/>
      <c r="C2123" s="273"/>
      <c r="D2123" s="251" t="s">
        <v>260</v>
      </c>
      <c r="E2123" s="274" t="s">
        <v>1</v>
      </c>
      <c r="F2123" s="275" t="s">
        <v>2177</v>
      </c>
      <c r="G2123" s="273"/>
      <c r="H2123" s="274" t="s">
        <v>1</v>
      </c>
      <c r="I2123" s="276"/>
      <c r="J2123" s="273"/>
      <c r="K2123" s="273"/>
      <c r="L2123" s="277"/>
      <c r="M2123" s="278"/>
      <c r="N2123" s="279"/>
      <c r="O2123" s="279"/>
      <c r="P2123" s="279"/>
      <c r="Q2123" s="279"/>
      <c r="R2123" s="279"/>
      <c r="S2123" s="279"/>
      <c r="T2123" s="280"/>
      <c r="U2123" s="15"/>
      <c r="V2123" s="15"/>
      <c r="W2123" s="15"/>
      <c r="X2123" s="15"/>
      <c r="Y2123" s="15"/>
      <c r="Z2123" s="15"/>
      <c r="AA2123" s="15"/>
      <c r="AB2123" s="15"/>
      <c r="AC2123" s="15"/>
      <c r="AD2123" s="15"/>
      <c r="AE2123" s="15"/>
      <c r="AT2123" s="281" t="s">
        <v>260</v>
      </c>
      <c r="AU2123" s="281" t="s">
        <v>93</v>
      </c>
      <c r="AV2123" s="15" t="s">
        <v>91</v>
      </c>
      <c r="AW2123" s="15" t="s">
        <v>40</v>
      </c>
      <c r="AX2123" s="15" t="s">
        <v>84</v>
      </c>
      <c r="AY2123" s="281" t="s">
        <v>251</v>
      </c>
    </row>
    <row r="2124" s="13" customFormat="1">
      <c r="A2124" s="13"/>
      <c r="B2124" s="249"/>
      <c r="C2124" s="250"/>
      <c r="D2124" s="251" t="s">
        <v>260</v>
      </c>
      <c r="E2124" s="252" t="s">
        <v>1</v>
      </c>
      <c r="F2124" s="253" t="s">
        <v>2178</v>
      </c>
      <c r="G2124" s="250"/>
      <c r="H2124" s="254">
        <v>18</v>
      </c>
      <c r="I2124" s="255"/>
      <c r="J2124" s="250"/>
      <c r="K2124" s="250"/>
      <c r="L2124" s="256"/>
      <c r="M2124" s="257"/>
      <c r="N2124" s="258"/>
      <c r="O2124" s="258"/>
      <c r="P2124" s="258"/>
      <c r="Q2124" s="258"/>
      <c r="R2124" s="258"/>
      <c r="S2124" s="258"/>
      <c r="T2124" s="25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0" t="s">
        <v>260</v>
      </c>
      <c r="AU2124" s="260" t="s">
        <v>93</v>
      </c>
      <c r="AV2124" s="13" t="s">
        <v>93</v>
      </c>
      <c r="AW2124" s="13" t="s">
        <v>40</v>
      </c>
      <c r="AX2124" s="13" t="s">
        <v>91</v>
      </c>
      <c r="AY2124" s="260" t="s">
        <v>251</v>
      </c>
    </row>
    <row r="2125" s="2" customFormat="1" ht="44.25" customHeight="1">
      <c r="A2125" s="41"/>
      <c r="B2125" s="42"/>
      <c r="C2125" s="230" t="s">
        <v>1430</v>
      </c>
      <c r="D2125" s="230" t="s">
        <v>253</v>
      </c>
      <c r="E2125" s="231" t="s">
        <v>2179</v>
      </c>
      <c r="F2125" s="232" t="s">
        <v>2180</v>
      </c>
      <c r="G2125" s="233" t="s">
        <v>321</v>
      </c>
      <c r="H2125" s="234">
        <v>13.800000000000001</v>
      </c>
      <c r="I2125" s="235"/>
      <c r="J2125" s="236">
        <f>ROUND(I2125*H2125,2)</f>
        <v>0</v>
      </c>
      <c r="K2125" s="237"/>
      <c r="L2125" s="47"/>
      <c r="M2125" s="238" t="s">
        <v>1</v>
      </c>
      <c r="N2125" s="239" t="s">
        <v>49</v>
      </c>
      <c r="O2125" s="94"/>
      <c r="P2125" s="240">
        <f>O2125*H2125</f>
        <v>0</v>
      </c>
      <c r="Q2125" s="240">
        <v>0.00044000000000000002</v>
      </c>
      <c r="R2125" s="240">
        <f>Q2125*H2125</f>
        <v>0.0060720000000000001</v>
      </c>
      <c r="S2125" s="240">
        <v>0</v>
      </c>
      <c r="T2125" s="241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42" t="s">
        <v>304</v>
      </c>
      <c r="AT2125" s="242" t="s">
        <v>253</v>
      </c>
      <c r="AU2125" s="242" t="s">
        <v>93</v>
      </c>
      <c r="AY2125" s="19" t="s">
        <v>251</v>
      </c>
      <c r="BE2125" s="243">
        <f>IF(N2125="základní",J2125,0)</f>
        <v>0</v>
      </c>
      <c r="BF2125" s="243">
        <f>IF(N2125="snížená",J2125,0)</f>
        <v>0</v>
      </c>
      <c r="BG2125" s="243">
        <f>IF(N2125="zákl. přenesená",J2125,0)</f>
        <v>0</v>
      </c>
      <c r="BH2125" s="243">
        <f>IF(N2125="sníž. přenesená",J2125,0)</f>
        <v>0</v>
      </c>
      <c r="BI2125" s="243">
        <f>IF(N2125="nulová",J2125,0)</f>
        <v>0</v>
      </c>
      <c r="BJ2125" s="19" t="s">
        <v>91</v>
      </c>
      <c r="BK2125" s="243">
        <f>ROUND(I2125*H2125,2)</f>
        <v>0</v>
      </c>
      <c r="BL2125" s="19" t="s">
        <v>304</v>
      </c>
      <c r="BM2125" s="242" t="s">
        <v>2181</v>
      </c>
    </row>
    <row r="2126" s="15" customFormat="1">
      <c r="A2126" s="15"/>
      <c r="B2126" s="272"/>
      <c r="C2126" s="273"/>
      <c r="D2126" s="251" t="s">
        <v>260</v>
      </c>
      <c r="E2126" s="274" t="s">
        <v>1</v>
      </c>
      <c r="F2126" s="275" t="s">
        <v>1479</v>
      </c>
      <c r="G2126" s="273"/>
      <c r="H2126" s="274" t="s">
        <v>1</v>
      </c>
      <c r="I2126" s="276"/>
      <c r="J2126" s="273"/>
      <c r="K2126" s="273"/>
      <c r="L2126" s="277"/>
      <c r="M2126" s="278"/>
      <c r="N2126" s="279"/>
      <c r="O2126" s="279"/>
      <c r="P2126" s="279"/>
      <c r="Q2126" s="279"/>
      <c r="R2126" s="279"/>
      <c r="S2126" s="279"/>
      <c r="T2126" s="280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81" t="s">
        <v>260</v>
      </c>
      <c r="AU2126" s="281" t="s">
        <v>93</v>
      </c>
      <c r="AV2126" s="15" t="s">
        <v>91</v>
      </c>
      <c r="AW2126" s="15" t="s">
        <v>40</v>
      </c>
      <c r="AX2126" s="15" t="s">
        <v>84</v>
      </c>
      <c r="AY2126" s="281" t="s">
        <v>251</v>
      </c>
    </row>
    <row r="2127" s="15" customFormat="1">
      <c r="A2127" s="15"/>
      <c r="B2127" s="272"/>
      <c r="C2127" s="273"/>
      <c r="D2127" s="251" t="s">
        <v>260</v>
      </c>
      <c r="E2127" s="274" t="s">
        <v>1</v>
      </c>
      <c r="F2127" s="275" t="s">
        <v>2182</v>
      </c>
      <c r="G2127" s="273"/>
      <c r="H2127" s="274" t="s">
        <v>1</v>
      </c>
      <c r="I2127" s="276"/>
      <c r="J2127" s="273"/>
      <c r="K2127" s="273"/>
      <c r="L2127" s="277"/>
      <c r="M2127" s="278"/>
      <c r="N2127" s="279"/>
      <c r="O2127" s="279"/>
      <c r="P2127" s="279"/>
      <c r="Q2127" s="279"/>
      <c r="R2127" s="279"/>
      <c r="S2127" s="279"/>
      <c r="T2127" s="280"/>
      <c r="U2127" s="15"/>
      <c r="V2127" s="15"/>
      <c r="W2127" s="15"/>
      <c r="X2127" s="15"/>
      <c r="Y2127" s="15"/>
      <c r="Z2127" s="15"/>
      <c r="AA2127" s="15"/>
      <c r="AB2127" s="15"/>
      <c r="AC2127" s="15"/>
      <c r="AD2127" s="15"/>
      <c r="AE2127" s="15"/>
      <c r="AT2127" s="281" t="s">
        <v>260</v>
      </c>
      <c r="AU2127" s="281" t="s">
        <v>93</v>
      </c>
      <c r="AV2127" s="15" t="s">
        <v>91</v>
      </c>
      <c r="AW2127" s="15" t="s">
        <v>40</v>
      </c>
      <c r="AX2127" s="15" t="s">
        <v>84</v>
      </c>
      <c r="AY2127" s="281" t="s">
        <v>251</v>
      </c>
    </row>
    <row r="2128" s="13" customFormat="1">
      <c r="A2128" s="13"/>
      <c r="B2128" s="249"/>
      <c r="C2128" s="250"/>
      <c r="D2128" s="251" t="s">
        <v>260</v>
      </c>
      <c r="E2128" s="252" t="s">
        <v>1</v>
      </c>
      <c r="F2128" s="253" t="s">
        <v>2183</v>
      </c>
      <c r="G2128" s="250"/>
      <c r="H2128" s="254">
        <v>13.800000000000001</v>
      </c>
      <c r="I2128" s="255"/>
      <c r="J2128" s="250"/>
      <c r="K2128" s="250"/>
      <c r="L2128" s="256"/>
      <c r="M2128" s="257"/>
      <c r="N2128" s="258"/>
      <c r="O2128" s="258"/>
      <c r="P2128" s="258"/>
      <c r="Q2128" s="258"/>
      <c r="R2128" s="258"/>
      <c r="S2128" s="258"/>
      <c r="T2128" s="25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0" t="s">
        <v>260</v>
      </c>
      <c r="AU2128" s="260" t="s">
        <v>93</v>
      </c>
      <c r="AV2128" s="13" t="s">
        <v>93</v>
      </c>
      <c r="AW2128" s="13" t="s">
        <v>40</v>
      </c>
      <c r="AX2128" s="13" t="s">
        <v>91</v>
      </c>
      <c r="AY2128" s="260" t="s">
        <v>251</v>
      </c>
    </row>
    <row r="2129" s="2" customFormat="1" ht="44.25" customHeight="1">
      <c r="A2129" s="41"/>
      <c r="B2129" s="42"/>
      <c r="C2129" s="230" t="s">
        <v>2184</v>
      </c>
      <c r="D2129" s="230" t="s">
        <v>253</v>
      </c>
      <c r="E2129" s="231" t="s">
        <v>2185</v>
      </c>
      <c r="F2129" s="232" t="s">
        <v>2186</v>
      </c>
      <c r="G2129" s="233" t="s">
        <v>321</v>
      </c>
      <c r="H2129" s="234">
        <v>13.800000000000001</v>
      </c>
      <c r="I2129" s="235"/>
      <c r="J2129" s="236">
        <f>ROUND(I2129*H2129,2)</f>
        <v>0</v>
      </c>
      <c r="K2129" s="237"/>
      <c r="L2129" s="47"/>
      <c r="M2129" s="238" t="s">
        <v>1</v>
      </c>
      <c r="N2129" s="239" t="s">
        <v>49</v>
      </c>
      <c r="O2129" s="94"/>
      <c r="P2129" s="240">
        <f>O2129*H2129</f>
        <v>0</v>
      </c>
      <c r="Q2129" s="240">
        <v>0.00038000000000000002</v>
      </c>
      <c r="R2129" s="240">
        <f>Q2129*H2129</f>
        <v>0.0052440000000000004</v>
      </c>
      <c r="S2129" s="240">
        <v>0</v>
      </c>
      <c r="T2129" s="241">
        <f>S2129*H2129</f>
        <v>0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42" t="s">
        <v>304</v>
      </c>
      <c r="AT2129" s="242" t="s">
        <v>253</v>
      </c>
      <c r="AU2129" s="242" t="s">
        <v>93</v>
      </c>
      <c r="AY2129" s="19" t="s">
        <v>251</v>
      </c>
      <c r="BE2129" s="243">
        <f>IF(N2129="základní",J2129,0)</f>
        <v>0</v>
      </c>
      <c r="BF2129" s="243">
        <f>IF(N2129="snížená",J2129,0)</f>
        <v>0</v>
      </c>
      <c r="BG2129" s="243">
        <f>IF(N2129="zákl. přenesená",J2129,0)</f>
        <v>0</v>
      </c>
      <c r="BH2129" s="243">
        <f>IF(N2129="sníž. přenesená",J2129,0)</f>
        <v>0</v>
      </c>
      <c r="BI2129" s="243">
        <f>IF(N2129="nulová",J2129,0)</f>
        <v>0</v>
      </c>
      <c r="BJ2129" s="19" t="s">
        <v>91</v>
      </c>
      <c r="BK2129" s="243">
        <f>ROUND(I2129*H2129,2)</f>
        <v>0</v>
      </c>
      <c r="BL2129" s="19" t="s">
        <v>304</v>
      </c>
      <c r="BM2129" s="242" t="s">
        <v>2187</v>
      </c>
    </row>
    <row r="2130" s="15" customFormat="1">
      <c r="A2130" s="15"/>
      <c r="B2130" s="272"/>
      <c r="C2130" s="273"/>
      <c r="D2130" s="251" t="s">
        <v>260</v>
      </c>
      <c r="E2130" s="274" t="s">
        <v>1</v>
      </c>
      <c r="F2130" s="275" t="s">
        <v>1479</v>
      </c>
      <c r="G2130" s="273"/>
      <c r="H2130" s="274" t="s">
        <v>1</v>
      </c>
      <c r="I2130" s="276"/>
      <c r="J2130" s="273"/>
      <c r="K2130" s="273"/>
      <c r="L2130" s="277"/>
      <c r="M2130" s="278"/>
      <c r="N2130" s="279"/>
      <c r="O2130" s="279"/>
      <c r="P2130" s="279"/>
      <c r="Q2130" s="279"/>
      <c r="R2130" s="279"/>
      <c r="S2130" s="279"/>
      <c r="T2130" s="280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81" t="s">
        <v>260</v>
      </c>
      <c r="AU2130" s="281" t="s">
        <v>93</v>
      </c>
      <c r="AV2130" s="15" t="s">
        <v>91</v>
      </c>
      <c r="AW2130" s="15" t="s">
        <v>40</v>
      </c>
      <c r="AX2130" s="15" t="s">
        <v>84</v>
      </c>
      <c r="AY2130" s="281" t="s">
        <v>251</v>
      </c>
    </row>
    <row r="2131" s="15" customFormat="1">
      <c r="A2131" s="15"/>
      <c r="B2131" s="272"/>
      <c r="C2131" s="273"/>
      <c r="D2131" s="251" t="s">
        <v>260</v>
      </c>
      <c r="E2131" s="274" t="s">
        <v>1</v>
      </c>
      <c r="F2131" s="275" t="s">
        <v>2182</v>
      </c>
      <c r="G2131" s="273"/>
      <c r="H2131" s="274" t="s">
        <v>1</v>
      </c>
      <c r="I2131" s="276"/>
      <c r="J2131" s="273"/>
      <c r="K2131" s="273"/>
      <c r="L2131" s="277"/>
      <c r="M2131" s="278"/>
      <c r="N2131" s="279"/>
      <c r="O2131" s="279"/>
      <c r="P2131" s="279"/>
      <c r="Q2131" s="279"/>
      <c r="R2131" s="279"/>
      <c r="S2131" s="279"/>
      <c r="T2131" s="280"/>
      <c r="U2131" s="15"/>
      <c r="V2131" s="15"/>
      <c r="W2131" s="15"/>
      <c r="X2131" s="15"/>
      <c r="Y2131" s="15"/>
      <c r="Z2131" s="15"/>
      <c r="AA2131" s="15"/>
      <c r="AB2131" s="15"/>
      <c r="AC2131" s="15"/>
      <c r="AD2131" s="15"/>
      <c r="AE2131" s="15"/>
      <c r="AT2131" s="281" t="s">
        <v>260</v>
      </c>
      <c r="AU2131" s="281" t="s">
        <v>93</v>
      </c>
      <c r="AV2131" s="15" t="s">
        <v>91</v>
      </c>
      <c r="AW2131" s="15" t="s">
        <v>40</v>
      </c>
      <c r="AX2131" s="15" t="s">
        <v>84</v>
      </c>
      <c r="AY2131" s="281" t="s">
        <v>251</v>
      </c>
    </row>
    <row r="2132" s="13" customFormat="1">
      <c r="A2132" s="13"/>
      <c r="B2132" s="249"/>
      <c r="C2132" s="250"/>
      <c r="D2132" s="251" t="s">
        <v>260</v>
      </c>
      <c r="E2132" s="252" t="s">
        <v>1</v>
      </c>
      <c r="F2132" s="253" t="s">
        <v>2172</v>
      </c>
      <c r="G2132" s="250"/>
      <c r="H2132" s="254">
        <v>13.800000000000001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260</v>
      </c>
      <c r="AU2132" s="260" t="s">
        <v>93</v>
      </c>
      <c r="AV2132" s="13" t="s">
        <v>93</v>
      </c>
      <c r="AW2132" s="13" t="s">
        <v>40</v>
      </c>
      <c r="AX2132" s="13" t="s">
        <v>91</v>
      </c>
      <c r="AY2132" s="260" t="s">
        <v>251</v>
      </c>
    </row>
    <row r="2133" s="2" customFormat="1" ht="49.05" customHeight="1">
      <c r="A2133" s="41"/>
      <c r="B2133" s="42"/>
      <c r="C2133" s="230" t="s">
        <v>2188</v>
      </c>
      <c r="D2133" s="230" t="s">
        <v>253</v>
      </c>
      <c r="E2133" s="231" t="s">
        <v>2189</v>
      </c>
      <c r="F2133" s="232" t="s">
        <v>2190</v>
      </c>
      <c r="G2133" s="233" t="s">
        <v>321</v>
      </c>
      <c r="H2133" s="234">
        <v>13.800000000000001</v>
      </c>
      <c r="I2133" s="235"/>
      <c r="J2133" s="236">
        <f>ROUND(I2133*H2133,2)</f>
        <v>0</v>
      </c>
      <c r="K2133" s="237"/>
      <c r="L2133" s="47"/>
      <c r="M2133" s="238" t="s">
        <v>1</v>
      </c>
      <c r="N2133" s="239" t="s">
        <v>49</v>
      </c>
      <c r="O2133" s="94"/>
      <c r="P2133" s="240">
        <f>O2133*H2133</f>
        <v>0</v>
      </c>
      <c r="Q2133" s="240">
        <v>0.00054000000000000001</v>
      </c>
      <c r="R2133" s="240">
        <f>Q2133*H2133</f>
        <v>0.0074520000000000003</v>
      </c>
      <c r="S2133" s="240">
        <v>0</v>
      </c>
      <c r="T2133" s="241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42" t="s">
        <v>304</v>
      </c>
      <c r="AT2133" s="242" t="s">
        <v>253</v>
      </c>
      <c r="AU2133" s="242" t="s">
        <v>93</v>
      </c>
      <c r="AY2133" s="19" t="s">
        <v>251</v>
      </c>
      <c r="BE2133" s="243">
        <f>IF(N2133="základní",J2133,0)</f>
        <v>0</v>
      </c>
      <c r="BF2133" s="243">
        <f>IF(N2133="snížená",J2133,0)</f>
        <v>0</v>
      </c>
      <c r="BG2133" s="243">
        <f>IF(N2133="zákl. přenesená",J2133,0)</f>
        <v>0</v>
      </c>
      <c r="BH2133" s="243">
        <f>IF(N2133="sníž. přenesená",J2133,0)</f>
        <v>0</v>
      </c>
      <c r="BI2133" s="243">
        <f>IF(N2133="nulová",J2133,0)</f>
        <v>0</v>
      </c>
      <c r="BJ2133" s="19" t="s">
        <v>91</v>
      </c>
      <c r="BK2133" s="243">
        <f>ROUND(I2133*H2133,2)</f>
        <v>0</v>
      </c>
      <c r="BL2133" s="19" t="s">
        <v>304</v>
      </c>
      <c r="BM2133" s="242" t="s">
        <v>2191</v>
      </c>
    </row>
    <row r="2134" s="15" customFormat="1">
      <c r="A2134" s="15"/>
      <c r="B2134" s="272"/>
      <c r="C2134" s="273"/>
      <c r="D2134" s="251" t="s">
        <v>260</v>
      </c>
      <c r="E2134" s="274" t="s">
        <v>1</v>
      </c>
      <c r="F2134" s="275" t="s">
        <v>1479</v>
      </c>
      <c r="G2134" s="273"/>
      <c r="H2134" s="274" t="s">
        <v>1</v>
      </c>
      <c r="I2134" s="276"/>
      <c r="J2134" s="273"/>
      <c r="K2134" s="273"/>
      <c r="L2134" s="277"/>
      <c r="M2134" s="278"/>
      <c r="N2134" s="279"/>
      <c r="O2134" s="279"/>
      <c r="P2134" s="279"/>
      <c r="Q2134" s="279"/>
      <c r="R2134" s="279"/>
      <c r="S2134" s="279"/>
      <c r="T2134" s="280"/>
      <c r="U2134" s="15"/>
      <c r="V2134" s="15"/>
      <c r="W2134" s="15"/>
      <c r="X2134" s="15"/>
      <c r="Y2134" s="15"/>
      <c r="Z2134" s="15"/>
      <c r="AA2134" s="15"/>
      <c r="AB2134" s="15"/>
      <c r="AC2134" s="15"/>
      <c r="AD2134" s="15"/>
      <c r="AE2134" s="15"/>
      <c r="AT2134" s="281" t="s">
        <v>260</v>
      </c>
      <c r="AU2134" s="281" t="s">
        <v>93</v>
      </c>
      <c r="AV2134" s="15" t="s">
        <v>91</v>
      </c>
      <c r="AW2134" s="15" t="s">
        <v>40</v>
      </c>
      <c r="AX2134" s="15" t="s">
        <v>84</v>
      </c>
      <c r="AY2134" s="281" t="s">
        <v>251</v>
      </c>
    </row>
    <row r="2135" s="15" customFormat="1">
      <c r="A2135" s="15"/>
      <c r="B2135" s="272"/>
      <c r="C2135" s="273"/>
      <c r="D2135" s="251" t="s">
        <v>260</v>
      </c>
      <c r="E2135" s="274" t="s">
        <v>1</v>
      </c>
      <c r="F2135" s="275" t="s">
        <v>2192</v>
      </c>
      <c r="G2135" s="273"/>
      <c r="H2135" s="274" t="s">
        <v>1</v>
      </c>
      <c r="I2135" s="276"/>
      <c r="J2135" s="273"/>
      <c r="K2135" s="273"/>
      <c r="L2135" s="277"/>
      <c r="M2135" s="278"/>
      <c r="N2135" s="279"/>
      <c r="O2135" s="279"/>
      <c r="P2135" s="279"/>
      <c r="Q2135" s="279"/>
      <c r="R2135" s="279"/>
      <c r="S2135" s="279"/>
      <c r="T2135" s="280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81" t="s">
        <v>260</v>
      </c>
      <c r="AU2135" s="281" t="s">
        <v>93</v>
      </c>
      <c r="AV2135" s="15" t="s">
        <v>91</v>
      </c>
      <c r="AW2135" s="15" t="s">
        <v>40</v>
      </c>
      <c r="AX2135" s="15" t="s">
        <v>84</v>
      </c>
      <c r="AY2135" s="281" t="s">
        <v>251</v>
      </c>
    </row>
    <row r="2136" s="13" customFormat="1">
      <c r="A2136" s="13"/>
      <c r="B2136" s="249"/>
      <c r="C2136" s="250"/>
      <c r="D2136" s="251" t="s">
        <v>260</v>
      </c>
      <c r="E2136" s="252" t="s">
        <v>1</v>
      </c>
      <c r="F2136" s="253" t="s">
        <v>2172</v>
      </c>
      <c r="G2136" s="250"/>
      <c r="H2136" s="254">
        <v>13.800000000000001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260</v>
      </c>
      <c r="AU2136" s="260" t="s">
        <v>93</v>
      </c>
      <c r="AV2136" s="13" t="s">
        <v>93</v>
      </c>
      <c r="AW2136" s="13" t="s">
        <v>40</v>
      </c>
      <c r="AX2136" s="13" t="s">
        <v>91</v>
      </c>
      <c r="AY2136" s="260" t="s">
        <v>251</v>
      </c>
    </row>
    <row r="2137" s="2" customFormat="1" ht="49.05" customHeight="1">
      <c r="A2137" s="41"/>
      <c r="B2137" s="42"/>
      <c r="C2137" s="230" t="s">
        <v>2193</v>
      </c>
      <c r="D2137" s="230" t="s">
        <v>253</v>
      </c>
      <c r="E2137" s="231" t="s">
        <v>2194</v>
      </c>
      <c r="F2137" s="232" t="s">
        <v>2195</v>
      </c>
      <c r="G2137" s="233" t="s">
        <v>321</v>
      </c>
      <c r="H2137" s="234">
        <v>15.800000000000001</v>
      </c>
      <c r="I2137" s="235"/>
      <c r="J2137" s="236">
        <f>ROUND(I2137*H2137,2)</f>
        <v>0</v>
      </c>
      <c r="K2137" s="237"/>
      <c r="L2137" s="47"/>
      <c r="M2137" s="238" t="s">
        <v>1</v>
      </c>
      <c r="N2137" s="239" t="s">
        <v>49</v>
      </c>
      <c r="O2137" s="94"/>
      <c r="P2137" s="240">
        <f>O2137*H2137</f>
        <v>0</v>
      </c>
      <c r="Q2137" s="240">
        <v>0.00093000000000000005</v>
      </c>
      <c r="R2137" s="240">
        <f>Q2137*H2137</f>
        <v>0.014694000000000002</v>
      </c>
      <c r="S2137" s="240">
        <v>0</v>
      </c>
      <c r="T2137" s="241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42" t="s">
        <v>304</v>
      </c>
      <c r="AT2137" s="242" t="s">
        <v>253</v>
      </c>
      <c r="AU2137" s="242" t="s">
        <v>93</v>
      </c>
      <c r="AY2137" s="19" t="s">
        <v>251</v>
      </c>
      <c r="BE2137" s="243">
        <f>IF(N2137="základní",J2137,0)</f>
        <v>0</v>
      </c>
      <c r="BF2137" s="243">
        <f>IF(N2137="snížená",J2137,0)</f>
        <v>0</v>
      </c>
      <c r="BG2137" s="243">
        <f>IF(N2137="zákl. přenesená",J2137,0)</f>
        <v>0</v>
      </c>
      <c r="BH2137" s="243">
        <f>IF(N2137="sníž. přenesená",J2137,0)</f>
        <v>0</v>
      </c>
      <c r="BI2137" s="243">
        <f>IF(N2137="nulová",J2137,0)</f>
        <v>0</v>
      </c>
      <c r="BJ2137" s="19" t="s">
        <v>91</v>
      </c>
      <c r="BK2137" s="243">
        <f>ROUND(I2137*H2137,2)</f>
        <v>0</v>
      </c>
      <c r="BL2137" s="19" t="s">
        <v>304</v>
      </c>
      <c r="BM2137" s="242" t="s">
        <v>2196</v>
      </c>
    </row>
    <row r="2138" s="15" customFormat="1">
      <c r="A2138" s="15"/>
      <c r="B2138" s="272"/>
      <c r="C2138" s="273"/>
      <c r="D2138" s="251" t="s">
        <v>260</v>
      </c>
      <c r="E2138" s="274" t="s">
        <v>1</v>
      </c>
      <c r="F2138" s="275" t="s">
        <v>1479</v>
      </c>
      <c r="G2138" s="273"/>
      <c r="H2138" s="274" t="s">
        <v>1</v>
      </c>
      <c r="I2138" s="276"/>
      <c r="J2138" s="273"/>
      <c r="K2138" s="273"/>
      <c r="L2138" s="277"/>
      <c r="M2138" s="278"/>
      <c r="N2138" s="279"/>
      <c r="O2138" s="279"/>
      <c r="P2138" s="279"/>
      <c r="Q2138" s="279"/>
      <c r="R2138" s="279"/>
      <c r="S2138" s="279"/>
      <c r="T2138" s="280"/>
      <c r="U2138" s="15"/>
      <c r="V2138" s="15"/>
      <c r="W2138" s="15"/>
      <c r="X2138" s="15"/>
      <c r="Y2138" s="15"/>
      <c r="Z2138" s="15"/>
      <c r="AA2138" s="15"/>
      <c r="AB2138" s="15"/>
      <c r="AC2138" s="15"/>
      <c r="AD2138" s="15"/>
      <c r="AE2138" s="15"/>
      <c r="AT2138" s="281" t="s">
        <v>260</v>
      </c>
      <c r="AU2138" s="281" t="s">
        <v>93</v>
      </c>
      <c r="AV2138" s="15" t="s">
        <v>91</v>
      </c>
      <c r="AW2138" s="15" t="s">
        <v>40</v>
      </c>
      <c r="AX2138" s="15" t="s">
        <v>84</v>
      </c>
      <c r="AY2138" s="281" t="s">
        <v>251</v>
      </c>
    </row>
    <row r="2139" s="13" customFormat="1">
      <c r="A2139" s="13"/>
      <c r="B2139" s="249"/>
      <c r="C2139" s="250"/>
      <c r="D2139" s="251" t="s">
        <v>260</v>
      </c>
      <c r="E2139" s="252" t="s">
        <v>1</v>
      </c>
      <c r="F2139" s="253" t="s">
        <v>2197</v>
      </c>
      <c r="G2139" s="250"/>
      <c r="H2139" s="254">
        <v>15.800000000000001</v>
      </c>
      <c r="I2139" s="255"/>
      <c r="J2139" s="250"/>
      <c r="K2139" s="250"/>
      <c r="L2139" s="256"/>
      <c r="M2139" s="257"/>
      <c r="N2139" s="258"/>
      <c r="O2139" s="258"/>
      <c r="P2139" s="258"/>
      <c r="Q2139" s="258"/>
      <c r="R2139" s="258"/>
      <c r="S2139" s="258"/>
      <c r="T2139" s="25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60" t="s">
        <v>260</v>
      </c>
      <c r="AU2139" s="260" t="s">
        <v>93</v>
      </c>
      <c r="AV2139" s="13" t="s">
        <v>93</v>
      </c>
      <c r="AW2139" s="13" t="s">
        <v>40</v>
      </c>
      <c r="AX2139" s="13" t="s">
        <v>91</v>
      </c>
      <c r="AY2139" s="260" t="s">
        <v>251</v>
      </c>
    </row>
    <row r="2140" s="2" customFormat="1" ht="44.25" customHeight="1">
      <c r="A2140" s="41"/>
      <c r="B2140" s="42"/>
      <c r="C2140" s="230" t="s">
        <v>1437</v>
      </c>
      <c r="D2140" s="230" t="s">
        <v>253</v>
      </c>
      <c r="E2140" s="231" t="s">
        <v>2198</v>
      </c>
      <c r="F2140" s="232" t="s">
        <v>2199</v>
      </c>
      <c r="G2140" s="233" t="s">
        <v>321</v>
      </c>
      <c r="H2140" s="234">
        <v>103</v>
      </c>
      <c r="I2140" s="235"/>
      <c r="J2140" s="236">
        <f>ROUND(I2140*H2140,2)</f>
        <v>0</v>
      </c>
      <c r="K2140" s="237"/>
      <c r="L2140" s="47"/>
      <c r="M2140" s="238" t="s">
        <v>1</v>
      </c>
      <c r="N2140" s="239" t="s">
        <v>49</v>
      </c>
      <c r="O2140" s="94"/>
      <c r="P2140" s="240">
        <f>O2140*H2140</f>
        <v>0</v>
      </c>
      <c r="Q2140" s="240">
        <v>0.00079000000000000001</v>
      </c>
      <c r="R2140" s="240">
        <f>Q2140*H2140</f>
        <v>0.081369999999999998</v>
      </c>
      <c r="S2140" s="240">
        <v>0</v>
      </c>
      <c r="T2140" s="241">
        <f>S2140*H2140</f>
        <v>0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42" t="s">
        <v>304</v>
      </c>
      <c r="AT2140" s="242" t="s">
        <v>253</v>
      </c>
      <c r="AU2140" s="242" t="s">
        <v>93</v>
      </c>
      <c r="AY2140" s="19" t="s">
        <v>251</v>
      </c>
      <c r="BE2140" s="243">
        <f>IF(N2140="základní",J2140,0)</f>
        <v>0</v>
      </c>
      <c r="BF2140" s="243">
        <f>IF(N2140="snížená",J2140,0)</f>
        <v>0</v>
      </c>
      <c r="BG2140" s="243">
        <f>IF(N2140="zákl. přenesená",J2140,0)</f>
        <v>0</v>
      </c>
      <c r="BH2140" s="243">
        <f>IF(N2140="sníž. přenesená",J2140,0)</f>
        <v>0</v>
      </c>
      <c r="BI2140" s="243">
        <f>IF(N2140="nulová",J2140,0)</f>
        <v>0</v>
      </c>
      <c r="BJ2140" s="19" t="s">
        <v>91</v>
      </c>
      <c r="BK2140" s="243">
        <f>ROUND(I2140*H2140,2)</f>
        <v>0</v>
      </c>
      <c r="BL2140" s="19" t="s">
        <v>304</v>
      </c>
      <c r="BM2140" s="242" t="s">
        <v>2200</v>
      </c>
    </row>
    <row r="2141" s="15" customFormat="1">
      <c r="A2141" s="15"/>
      <c r="B2141" s="272"/>
      <c r="C2141" s="273"/>
      <c r="D2141" s="251" t="s">
        <v>260</v>
      </c>
      <c r="E2141" s="274" t="s">
        <v>1</v>
      </c>
      <c r="F2141" s="275" t="s">
        <v>2201</v>
      </c>
      <c r="G2141" s="273"/>
      <c r="H2141" s="274" t="s">
        <v>1</v>
      </c>
      <c r="I2141" s="276"/>
      <c r="J2141" s="273"/>
      <c r="K2141" s="273"/>
      <c r="L2141" s="277"/>
      <c r="M2141" s="278"/>
      <c r="N2141" s="279"/>
      <c r="O2141" s="279"/>
      <c r="P2141" s="279"/>
      <c r="Q2141" s="279"/>
      <c r="R2141" s="279"/>
      <c r="S2141" s="279"/>
      <c r="T2141" s="280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81" t="s">
        <v>260</v>
      </c>
      <c r="AU2141" s="281" t="s">
        <v>93</v>
      </c>
      <c r="AV2141" s="15" t="s">
        <v>91</v>
      </c>
      <c r="AW2141" s="15" t="s">
        <v>40</v>
      </c>
      <c r="AX2141" s="15" t="s">
        <v>84</v>
      </c>
      <c r="AY2141" s="281" t="s">
        <v>251</v>
      </c>
    </row>
    <row r="2142" s="15" customFormat="1">
      <c r="A2142" s="15"/>
      <c r="B2142" s="272"/>
      <c r="C2142" s="273"/>
      <c r="D2142" s="251" t="s">
        <v>260</v>
      </c>
      <c r="E2142" s="274" t="s">
        <v>1</v>
      </c>
      <c r="F2142" s="275" t="s">
        <v>2202</v>
      </c>
      <c r="G2142" s="273"/>
      <c r="H2142" s="274" t="s">
        <v>1</v>
      </c>
      <c r="I2142" s="276"/>
      <c r="J2142" s="273"/>
      <c r="K2142" s="273"/>
      <c r="L2142" s="277"/>
      <c r="M2142" s="278"/>
      <c r="N2142" s="279"/>
      <c r="O2142" s="279"/>
      <c r="P2142" s="279"/>
      <c r="Q2142" s="279"/>
      <c r="R2142" s="279"/>
      <c r="S2142" s="279"/>
      <c r="T2142" s="280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81" t="s">
        <v>260</v>
      </c>
      <c r="AU2142" s="281" t="s">
        <v>93</v>
      </c>
      <c r="AV2142" s="15" t="s">
        <v>91</v>
      </c>
      <c r="AW2142" s="15" t="s">
        <v>40</v>
      </c>
      <c r="AX2142" s="15" t="s">
        <v>84</v>
      </c>
      <c r="AY2142" s="281" t="s">
        <v>251</v>
      </c>
    </row>
    <row r="2143" s="13" customFormat="1">
      <c r="A2143" s="13"/>
      <c r="B2143" s="249"/>
      <c r="C2143" s="250"/>
      <c r="D2143" s="251" t="s">
        <v>260</v>
      </c>
      <c r="E2143" s="252" t="s">
        <v>1</v>
      </c>
      <c r="F2143" s="253" t="s">
        <v>2203</v>
      </c>
      <c r="G2143" s="250"/>
      <c r="H2143" s="254">
        <v>22</v>
      </c>
      <c r="I2143" s="255"/>
      <c r="J2143" s="250"/>
      <c r="K2143" s="250"/>
      <c r="L2143" s="256"/>
      <c r="M2143" s="257"/>
      <c r="N2143" s="258"/>
      <c r="O2143" s="258"/>
      <c r="P2143" s="258"/>
      <c r="Q2143" s="258"/>
      <c r="R2143" s="258"/>
      <c r="S2143" s="258"/>
      <c r="T2143" s="25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60" t="s">
        <v>260</v>
      </c>
      <c r="AU2143" s="260" t="s">
        <v>93</v>
      </c>
      <c r="AV2143" s="13" t="s">
        <v>93</v>
      </c>
      <c r="AW2143" s="13" t="s">
        <v>40</v>
      </c>
      <c r="AX2143" s="13" t="s">
        <v>84</v>
      </c>
      <c r="AY2143" s="260" t="s">
        <v>251</v>
      </c>
    </row>
    <row r="2144" s="13" customFormat="1">
      <c r="A2144" s="13"/>
      <c r="B2144" s="249"/>
      <c r="C2144" s="250"/>
      <c r="D2144" s="251" t="s">
        <v>260</v>
      </c>
      <c r="E2144" s="252" t="s">
        <v>1</v>
      </c>
      <c r="F2144" s="253" t="s">
        <v>2204</v>
      </c>
      <c r="G2144" s="250"/>
      <c r="H2144" s="254">
        <v>22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260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251</v>
      </c>
    </row>
    <row r="2145" s="13" customFormat="1">
      <c r="A2145" s="13"/>
      <c r="B2145" s="249"/>
      <c r="C2145" s="250"/>
      <c r="D2145" s="251" t="s">
        <v>260</v>
      </c>
      <c r="E2145" s="252" t="s">
        <v>1</v>
      </c>
      <c r="F2145" s="253" t="s">
        <v>2205</v>
      </c>
      <c r="G2145" s="250"/>
      <c r="H2145" s="254">
        <v>29.5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260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251</v>
      </c>
    </row>
    <row r="2146" s="13" customFormat="1">
      <c r="A2146" s="13"/>
      <c r="B2146" s="249"/>
      <c r="C2146" s="250"/>
      <c r="D2146" s="251" t="s">
        <v>260</v>
      </c>
      <c r="E2146" s="252" t="s">
        <v>1</v>
      </c>
      <c r="F2146" s="253" t="s">
        <v>2206</v>
      </c>
      <c r="G2146" s="250"/>
      <c r="H2146" s="254">
        <v>29.5</v>
      </c>
      <c r="I2146" s="255"/>
      <c r="J2146" s="250"/>
      <c r="K2146" s="250"/>
      <c r="L2146" s="256"/>
      <c r="M2146" s="257"/>
      <c r="N2146" s="258"/>
      <c r="O2146" s="258"/>
      <c r="P2146" s="258"/>
      <c r="Q2146" s="258"/>
      <c r="R2146" s="258"/>
      <c r="S2146" s="258"/>
      <c r="T2146" s="25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0" t="s">
        <v>260</v>
      </c>
      <c r="AU2146" s="260" t="s">
        <v>93</v>
      </c>
      <c r="AV2146" s="13" t="s">
        <v>93</v>
      </c>
      <c r="AW2146" s="13" t="s">
        <v>40</v>
      </c>
      <c r="AX2146" s="13" t="s">
        <v>84</v>
      </c>
      <c r="AY2146" s="260" t="s">
        <v>251</v>
      </c>
    </row>
    <row r="2147" s="14" customFormat="1">
      <c r="A2147" s="14"/>
      <c r="B2147" s="261"/>
      <c r="C2147" s="262"/>
      <c r="D2147" s="251" t="s">
        <v>260</v>
      </c>
      <c r="E2147" s="263" t="s">
        <v>1</v>
      </c>
      <c r="F2147" s="264" t="s">
        <v>262</v>
      </c>
      <c r="G2147" s="262"/>
      <c r="H2147" s="265">
        <v>103</v>
      </c>
      <c r="I2147" s="266"/>
      <c r="J2147" s="262"/>
      <c r="K2147" s="262"/>
      <c r="L2147" s="267"/>
      <c r="M2147" s="268"/>
      <c r="N2147" s="269"/>
      <c r="O2147" s="269"/>
      <c r="P2147" s="269"/>
      <c r="Q2147" s="269"/>
      <c r="R2147" s="269"/>
      <c r="S2147" s="269"/>
      <c r="T2147" s="270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1" t="s">
        <v>260</v>
      </c>
      <c r="AU2147" s="271" t="s">
        <v>93</v>
      </c>
      <c r="AV2147" s="14" t="s">
        <v>257</v>
      </c>
      <c r="AW2147" s="14" t="s">
        <v>40</v>
      </c>
      <c r="AX2147" s="14" t="s">
        <v>91</v>
      </c>
      <c r="AY2147" s="271" t="s">
        <v>251</v>
      </c>
    </row>
    <row r="2148" s="2" customFormat="1" ht="44.25" customHeight="1">
      <c r="A2148" s="41"/>
      <c r="B2148" s="42"/>
      <c r="C2148" s="230" t="s">
        <v>2207</v>
      </c>
      <c r="D2148" s="230" t="s">
        <v>253</v>
      </c>
      <c r="E2148" s="231" t="s">
        <v>2208</v>
      </c>
      <c r="F2148" s="232" t="s">
        <v>2209</v>
      </c>
      <c r="G2148" s="233" t="s">
        <v>321</v>
      </c>
      <c r="H2148" s="234">
        <v>16.399999999999999</v>
      </c>
      <c r="I2148" s="235"/>
      <c r="J2148" s="236">
        <f>ROUND(I2148*H2148,2)</f>
        <v>0</v>
      </c>
      <c r="K2148" s="237"/>
      <c r="L2148" s="47"/>
      <c r="M2148" s="238" t="s">
        <v>1</v>
      </c>
      <c r="N2148" s="239" t="s">
        <v>49</v>
      </c>
      <c r="O2148" s="94"/>
      <c r="P2148" s="240">
        <f>O2148*H2148</f>
        <v>0</v>
      </c>
      <c r="Q2148" s="240">
        <v>0.00079000000000000001</v>
      </c>
      <c r="R2148" s="240">
        <f>Q2148*H2148</f>
        <v>0.012955999999999999</v>
      </c>
      <c r="S2148" s="240">
        <v>0</v>
      </c>
      <c r="T2148" s="241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42" t="s">
        <v>304</v>
      </c>
      <c r="AT2148" s="242" t="s">
        <v>253</v>
      </c>
      <c r="AU2148" s="242" t="s">
        <v>93</v>
      </c>
      <c r="AY2148" s="19" t="s">
        <v>251</v>
      </c>
      <c r="BE2148" s="243">
        <f>IF(N2148="základní",J2148,0)</f>
        <v>0</v>
      </c>
      <c r="BF2148" s="243">
        <f>IF(N2148="snížená",J2148,0)</f>
        <v>0</v>
      </c>
      <c r="BG2148" s="243">
        <f>IF(N2148="zákl. přenesená",J2148,0)</f>
        <v>0</v>
      </c>
      <c r="BH2148" s="243">
        <f>IF(N2148="sníž. přenesená",J2148,0)</f>
        <v>0</v>
      </c>
      <c r="BI2148" s="243">
        <f>IF(N2148="nulová",J2148,0)</f>
        <v>0</v>
      </c>
      <c r="BJ2148" s="19" t="s">
        <v>91</v>
      </c>
      <c r="BK2148" s="243">
        <f>ROUND(I2148*H2148,2)</f>
        <v>0</v>
      </c>
      <c r="BL2148" s="19" t="s">
        <v>304</v>
      </c>
      <c r="BM2148" s="242" t="s">
        <v>2210</v>
      </c>
    </row>
    <row r="2149" s="15" customFormat="1">
      <c r="A2149" s="15"/>
      <c r="B2149" s="272"/>
      <c r="C2149" s="273"/>
      <c r="D2149" s="251" t="s">
        <v>260</v>
      </c>
      <c r="E2149" s="274" t="s">
        <v>1</v>
      </c>
      <c r="F2149" s="275" t="s">
        <v>2211</v>
      </c>
      <c r="G2149" s="273"/>
      <c r="H2149" s="274" t="s">
        <v>1</v>
      </c>
      <c r="I2149" s="276"/>
      <c r="J2149" s="273"/>
      <c r="K2149" s="273"/>
      <c r="L2149" s="277"/>
      <c r="M2149" s="278"/>
      <c r="N2149" s="279"/>
      <c r="O2149" s="279"/>
      <c r="P2149" s="279"/>
      <c r="Q2149" s="279"/>
      <c r="R2149" s="279"/>
      <c r="S2149" s="279"/>
      <c r="T2149" s="28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81" t="s">
        <v>260</v>
      </c>
      <c r="AU2149" s="281" t="s">
        <v>93</v>
      </c>
      <c r="AV2149" s="15" t="s">
        <v>91</v>
      </c>
      <c r="AW2149" s="15" t="s">
        <v>40</v>
      </c>
      <c r="AX2149" s="15" t="s">
        <v>84</v>
      </c>
      <c r="AY2149" s="281" t="s">
        <v>251</v>
      </c>
    </row>
    <row r="2150" s="15" customFormat="1">
      <c r="A2150" s="15"/>
      <c r="B2150" s="272"/>
      <c r="C2150" s="273"/>
      <c r="D2150" s="251" t="s">
        <v>260</v>
      </c>
      <c r="E2150" s="274" t="s">
        <v>1</v>
      </c>
      <c r="F2150" s="275" t="s">
        <v>2212</v>
      </c>
      <c r="G2150" s="273"/>
      <c r="H2150" s="274" t="s">
        <v>1</v>
      </c>
      <c r="I2150" s="276"/>
      <c r="J2150" s="273"/>
      <c r="K2150" s="273"/>
      <c r="L2150" s="277"/>
      <c r="M2150" s="278"/>
      <c r="N2150" s="279"/>
      <c r="O2150" s="279"/>
      <c r="P2150" s="279"/>
      <c r="Q2150" s="279"/>
      <c r="R2150" s="279"/>
      <c r="S2150" s="279"/>
      <c r="T2150" s="280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81" t="s">
        <v>260</v>
      </c>
      <c r="AU2150" s="281" t="s">
        <v>93</v>
      </c>
      <c r="AV2150" s="15" t="s">
        <v>91</v>
      </c>
      <c r="AW2150" s="15" t="s">
        <v>40</v>
      </c>
      <c r="AX2150" s="15" t="s">
        <v>84</v>
      </c>
      <c r="AY2150" s="281" t="s">
        <v>251</v>
      </c>
    </row>
    <row r="2151" s="13" customFormat="1">
      <c r="A2151" s="13"/>
      <c r="B2151" s="249"/>
      <c r="C2151" s="250"/>
      <c r="D2151" s="251" t="s">
        <v>260</v>
      </c>
      <c r="E2151" s="252" t="s">
        <v>1</v>
      </c>
      <c r="F2151" s="253" t="s">
        <v>2213</v>
      </c>
      <c r="G2151" s="250"/>
      <c r="H2151" s="254">
        <v>16.399999999999999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260</v>
      </c>
      <c r="AU2151" s="260" t="s">
        <v>93</v>
      </c>
      <c r="AV2151" s="13" t="s">
        <v>93</v>
      </c>
      <c r="AW2151" s="13" t="s">
        <v>40</v>
      </c>
      <c r="AX2151" s="13" t="s">
        <v>91</v>
      </c>
      <c r="AY2151" s="260" t="s">
        <v>251</v>
      </c>
    </row>
    <row r="2152" s="2" customFormat="1" ht="44.25" customHeight="1">
      <c r="A2152" s="41"/>
      <c r="B2152" s="42"/>
      <c r="C2152" s="230" t="s">
        <v>2214</v>
      </c>
      <c r="D2152" s="230" t="s">
        <v>253</v>
      </c>
      <c r="E2152" s="231" t="s">
        <v>2215</v>
      </c>
      <c r="F2152" s="232" t="s">
        <v>2216</v>
      </c>
      <c r="G2152" s="233" t="s">
        <v>321</v>
      </c>
      <c r="H2152" s="234">
        <v>259.39999999999998</v>
      </c>
      <c r="I2152" s="235"/>
      <c r="J2152" s="236">
        <f>ROUND(I2152*H2152,2)</f>
        <v>0</v>
      </c>
      <c r="K2152" s="237"/>
      <c r="L2152" s="47"/>
      <c r="M2152" s="238" t="s">
        <v>1</v>
      </c>
      <c r="N2152" s="239" t="s">
        <v>49</v>
      </c>
      <c r="O2152" s="94"/>
      <c r="P2152" s="240">
        <f>O2152*H2152</f>
        <v>0</v>
      </c>
      <c r="Q2152" s="240">
        <v>0.00024000000000000001</v>
      </c>
      <c r="R2152" s="240">
        <f>Q2152*H2152</f>
        <v>0.062255999999999999</v>
      </c>
      <c r="S2152" s="240">
        <v>0</v>
      </c>
      <c r="T2152" s="241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42" t="s">
        <v>304</v>
      </c>
      <c r="AT2152" s="242" t="s">
        <v>253</v>
      </c>
      <c r="AU2152" s="242" t="s">
        <v>93</v>
      </c>
      <c r="AY2152" s="19" t="s">
        <v>251</v>
      </c>
      <c r="BE2152" s="243">
        <f>IF(N2152="základní",J2152,0)</f>
        <v>0</v>
      </c>
      <c r="BF2152" s="243">
        <f>IF(N2152="snížená",J2152,0)</f>
        <v>0</v>
      </c>
      <c r="BG2152" s="243">
        <f>IF(N2152="zákl. přenesená",J2152,0)</f>
        <v>0</v>
      </c>
      <c r="BH2152" s="243">
        <f>IF(N2152="sníž. přenesená",J2152,0)</f>
        <v>0</v>
      </c>
      <c r="BI2152" s="243">
        <f>IF(N2152="nulová",J2152,0)</f>
        <v>0</v>
      </c>
      <c r="BJ2152" s="19" t="s">
        <v>91</v>
      </c>
      <c r="BK2152" s="243">
        <f>ROUND(I2152*H2152,2)</f>
        <v>0</v>
      </c>
      <c r="BL2152" s="19" t="s">
        <v>304</v>
      </c>
      <c r="BM2152" s="242" t="s">
        <v>2217</v>
      </c>
    </row>
    <row r="2153" s="15" customFormat="1">
      <c r="A2153" s="15"/>
      <c r="B2153" s="272"/>
      <c r="C2153" s="273"/>
      <c r="D2153" s="251" t="s">
        <v>260</v>
      </c>
      <c r="E2153" s="274" t="s">
        <v>1</v>
      </c>
      <c r="F2153" s="275" t="s">
        <v>2218</v>
      </c>
      <c r="G2153" s="273"/>
      <c r="H2153" s="274" t="s">
        <v>1</v>
      </c>
      <c r="I2153" s="276"/>
      <c r="J2153" s="273"/>
      <c r="K2153" s="273"/>
      <c r="L2153" s="277"/>
      <c r="M2153" s="278"/>
      <c r="N2153" s="279"/>
      <c r="O2153" s="279"/>
      <c r="P2153" s="279"/>
      <c r="Q2153" s="279"/>
      <c r="R2153" s="279"/>
      <c r="S2153" s="279"/>
      <c r="T2153" s="280"/>
      <c r="U2153" s="15"/>
      <c r="V2153" s="15"/>
      <c r="W2153" s="15"/>
      <c r="X2153" s="15"/>
      <c r="Y2153" s="15"/>
      <c r="Z2153" s="15"/>
      <c r="AA2153" s="15"/>
      <c r="AB2153" s="15"/>
      <c r="AC2153" s="15"/>
      <c r="AD2153" s="15"/>
      <c r="AE2153" s="15"/>
      <c r="AT2153" s="281" t="s">
        <v>260</v>
      </c>
      <c r="AU2153" s="281" t="s">
        <v>93</v>
      </c>
      <c r="AV2153" s="15" t="s">
        <v>91</v>
      </c>
      <c r="AW2153" s="15" t="s">
        <v>40</v>
      </c>
      <c r="AX2153" s="15" t="s">
        <v>84</v>
      </c>
      <c r="AY2153" s="281" t="s">
        <v>251</v>
      </c>
    </row>
    <row r="2154" s="15" customFormat="1">
      <c r="A2154" s="15"/>
      <c r="B2154" s="272"/>
      <c r="C2154" s="273"/>
      <c r="D2154" s="251" t="s">
        <v>260</v>
      </c>
      <c r="E2154" s="274" t="s">
        <v>1</v>
      </c>
      <c r="F2154" s="275" t="s">
        <v>2219</v>
      </c>
      <c r="G2154" s="273"/>
      <c r="H2154" s="274" t="s">
        <v>1</v>
      </c>
      <c r="I2154" s="276"/>
      <c r="J2154" s="273"/>
      <c r="K2154" s="273"/>
      <c r="L2154" s="277"/>
      <c r="M2154" s="278"/>
      <c r="N2154" s="279"/>
      <c r="O2154" s="279"/>
      <c r="P2154" s="279"/>
      <c r="Q2154" s="279"/>
      <c r="R2154" s="279"/>
      <c r="S2154" s="279"/>
      <c r="T2154" s="280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81" t="s">
        <v>260</v>
      </c>
      <c r="AU2154" s="281" t="s">
        <v>93</v>
      </c>
      <c r="AV2154" s="15" t="s">
        <v>91</v>
      </c>
      <c r="AW2154" s="15" t="s">
        <v>40</v>
      </c>
      <c r="AX2154" s="15" t="s">
        <v>84</v>
      </c>
      <c r="AY2154" s="281" t="s">
        <v>251</v>
      </c>
    </row>
    <row r="2155" s="13" customFormat="1">
      <c r="A2155" s="13"/>
      <c r="B2155" s="249"/>
      <c r="C2155" s="250"/>
      <c r="D2155" s="251" t="s">
        <v>260</v>
      </c>
      <c r="E2155" s="252" t="s">
        <v>1</v>
      </c>
      <c r="F2155" s="253" t="s">
        <v>2220</v>
      </c>
      <c r="G2155" s="250"/>
      <c r="H2155" s="254">
        <v>60.5</v>
      </c>
      <c r="I2155" s="255"/>
      <c r="J2155" s="250"/>
      <c r="K2155" s="250"/>
      <c r="L2155" s="256"/>
      <c r="M2155" s="257"/>
      <c r="N2155" s="258"/>
      <c r="O2155" s="258"/>
      <c r="P2155" s="258"/>
      <c r="Q2155" s="258"/>
      <c r="R2155" s="258"/>
      <c r="S2155" s="258"/>
      <c r="T2155" s="259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60" t="s">
        <v>260</v>
      </c>
      <c r="AU2155" s="260" t="s">
        <v>93</v>
      </c>
      <c r="AV2155" s="13" t="s">
        <v>93</v>
      </c>
      <c r="AW2155" s="13" t="s">
        <v>40</v>
      </c>
      <c r="AX2155" s="13" t="s">
        <v>84</v>
      </c>
      <c r="AY2155" s="260" t="s">
        <v>251</v>
      </c>
    </row>
    <row r="2156" s="13" customFormat="1">
      <c r="A2156" s="13"/>
      <c r="B2156" s="249"/>
      <c r="C2156" s="250"/>
      <c r="D2156" s="251" t="s">
        <v>260</v>
      </c>
      <c r="E2156" s="252" t="s">
        <v>1</v>
      </c>
      <c r="F2156" s="253" t="s">
        <v>2221</v>
      </c>
      <c r="G2156" s="250"/>
      <c r="H2156" s="254">
        <v>60.5</v>
      </c>
      <c r="I2156" s="255"/>
      <c r="J2156" s="250"/>
      <c r="K2156" s="250"/>
      <c r="L2156" s="256"/>
      <c r="M2156" s="257"/>
      <c r="N2156" s="258"/>
      <c r="O2156" s="258"/>
      <c r="P2156" s="258"/>
      <c r="Q2156" s="258"/>
      <c r="R2156" s="258"/>
      <c r="S2156" s="258"/>
      <c r="T2156" s="25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60" t="s">
        <v>260</v>
      </c>
      <c r="AU2156" s="260" t="s">
        <v>93</v>
      </c>
      <c r="AV2156" s="13" t="s">
        <v>93</v>
      </c>
      <c r="AW2156" s="13" t="s">
        <v>40</v>
      </c>
      <c r="AX2156" s="13" t="s">
        <v>84</v>
      </c>
      <c r="AY2156" s="260" t="s">
        <v>251</v>
      </c>
    </row>
    <row r="2157" s="13" customFormat="1">
      <c r="A2157" s="13"/>
      <c r="B2157" s="249"/>
      <c r="C2157" s="250"/>
      <c r="D2157" s="251" t="s">
        <v>260</v>
      </c>
      <c r="E2157" s="252" t="s">
        <v>1</v>
      </c>
      <c r="F2157" s="253" t="s">
        <v>2222</v>
      </c>
      <c r="G2157" s="250"/>
      <c r="H2157" s="254">
        <v>69.200000000000003</v>
      </c>
      <c r="I2157" s="255"/>
      <c r="J2157" s="250"/>
      <c r="K2157" s="250"/>
      <c r="L2157" s="256"/>
      <c r="M2157" s="257"/>
      <c r="N2157" s="258"/>
      <c r="O2157" s="258"/>
      <c r="P2157" s="258"/>
      <c r="Q2157" s="258"/>
      <c r="R2157" s="258"/>
      <c r="S2157" s="258"/>
      <c r="T2157" s="25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60" t="s">
        <v>260</v>
      </c>
      <c r="AU2157" s="260" t="s">
        <v>93</v>
      </c>
      <c r="AV2157" s="13" t="s">
        <v>93</v>
      </c>
      <c r="AW2157" s="13" t="s">
        <v>40</v>
      </c>
      <c r="AX2157" s="13" t="s">
        <v>84</v>
      </c>
      <c r="AY2157" s="260" t="s">
        <v>251</v>
      </c>
    </row>
    <row r="2158" s="13" customFormat="1">
      <c r="A2158" s="13"/>
      <c r="B2158" s="249"/>
      <c r="C2158" s="250"/>
      <c r="D2158" s="251" t="s">
        <v>260</v>
      </c>
      <c r="E2158" s="252" t="s">
        <v>1</v>
      </c>
      <c r="F2158" s="253" t="s">
        <v>2223</v>
      </c>
      <c r="G2158" s="250"/>
      <c r="H2158" s="254">
        <v>69.200000000000003</v>
      </c>
      <c r="I2158" s="255"/>
      <c r="J2158" s="250"/>
      <c r="K2158" s="250"/>
      <c r="L2158" s="256"/>
      <c r="M2158" s="257"/>
      <c r="N2158" s="258"/>
      <c r="O2158" s="258"/>
      <c r="P2158" s="258"/>
      <c r="Q2158" s="258"/>
      <c r="R2158" s="258"/>
      <c r="S2158" s="258"/>
      <c r="T2158" s="25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0" t="s">
        <v>260</v>
      </c>
      <c r="AU2158" s="260" t="s">
        <v>93</v>
      </c>
      <c r="AV2158" s="13" t="s">
        <v>93</v>
      </c>
      <c r="AW2158" s="13" t="s">
        <v>40</v>
      </c>
      <c r="AX2158" s="13" t="s">
        <v>84</v>
      </c>
      <c r="AY2158" s="260" t="s">
        <v>251</v>
      </c>
    </row>
    <row r="2159" s="14" customFormat="1">
      <c r="A2159" s="14"/>
      <c r="B2159" s="261"/>
      <c r="C2159" s="262"/>
      <c r="D2159" s="251" t="s">
        <v>260</v>
      </c>
      <c r="E2159" s="263" t="s">
        <v>1</v>
      </c>
      <c r="F2159" s="264" t="s">
        <v>262</v>
      </c>
      <c r="G2159" s="262"/>
      <c r="H2159" s="265">
        <v>259.39999999999998</v>
      </c>
      <c r="I2159" s="266"/>
      <c r="J2159" s="262"/>
      <c r="K2159" s="262"/>
      <c r="L2159" s="267"/>
      <c r="M2159" s="268"/>
      <c r="N2159" s="269"/>
      <c r="O2159" s="269"/>
      <c r="P2159" s="269"/>
      <c r="Q2159" s="269"/>
      <c r="R2159" s="269"/>
      <c r="S2159" s="269"/>
      <c r="T2159" s="270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71" t="s">
        <v>260</v>
      </c>
      <c r="AU2159" s="271" t="s">
        <v>93</v>
      </c>
      <c r="AV2159" s="14" t="s">
        <v>257</v>
      </c>
      <c r="AW2159" s="14" t="s">
        <v>40</v>
      </c>
      <c r="AX2159" s="14" t="s">
        <v>91</v>
      </c>
      <c r="AY2159" s="271" t="s">
        <v>251</v>
      </c>
    </row>
    <row r="2160" s="2" customFormat="1" ht="44.25" customHeight="1">
      <c r="A2160" s="41"/>
      <c r="B2160" s="42"/>
      <c r="C2160" s="230" t="s">
        <v>2224</v>
      </c>
      <c r="D2160" s="230" t="s">
        <v>253</v>
      </c>
      <c r="E2160" s="231" t="s">
        <v>2225</v>
      </c>
      <c r="F2160" s="232" t="s">
        <v>2226</v>
      </c>
      <c r="G2160" s="233" t="s">
        <v>321</v>
      </c>
      <c r="H2160" s="234">
        <v>55</v>
      </c>
      <c r="I2160" s="235"/>
      <c r="J2160" s="236">
        <f>ROUND(I2160*H2160,2)</f>
        <v>0</v>
      </c>
      <c r="K2160" s="237"/>
      <c r="L2160" s="47"/>
      <c r="M2160" s="238" t="s">
        <v>1</v>
      </c>
      <c r="N2160" s="239" t="s">
        <v>49</v>
      </c>
      <c r="O2160" s="94"/>
      <c r="P2160" s="240">
        <f>O2160*H2160</f>
        <v>0</v>
      </c>
      <c r="Q2160" s="240">
        <v>0.0013500000000000001</v>
      </c>
      <c r="R2160" s="240">
        <f>Q2160*H2160</f>
        <v>0.07425000000000001</v>
      </c>
      <c r="S2160" s="240">
        <v>0</v>
      </c>
      <c r="T2160" s="241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42" t="s">
        <v>304</v>
      </c>
      <c r="AT2160" s="242" t="s">
        <v>253</v>
      </c>
      <c r="AU2160" s="242" t="s">
        <v>93</v>
      </c>
      <c r="AY2160" s="19" t="s">
        <v>251</v>
      </c>
      <c r="BE2160" s="243">
        <f>IF(N2160="základní",J2160,0)</f>
        <v>0</v>
      </c>
      <c r="BF2160" s="243">
        <f>IF(N2160="snížená",J2160,0)</f>
        <v>0</v>
      </c>
      <c r="BG2160" s="243">
        <f>IF(N2160="zákl. přenesená",J2160,0)</f>
        <v>0</v>
      </c>
      <c r="BH2160" s="243">
        <f>IF(N2160="sníž. přenesená",J2160,0)</f>
        <v>0</v>
      </c>
      <c r="BI2160" s="243">
        <f>IF(N2160="nulová",J2160,0)</f>
        <v>0</v>
      </c>
      <c r="BJ2160" s="19" t="s">
        <v>91</v>
      </c>
      <c r="BK2160" s="243">
        <f>ROUND(I2160*H2160,2)</f>
        <v>0</v>
      </c>
      <c r="BL2160" s="19" t="s">
        <v>304</v>
      </c>
      <c r="BM2160" s="242" t="s">
        <v>2227</v>
      </c>
    </row>
    <row r="2161" s="15" customFormat="1">
      <c r="A2161" s="15"/>
      <c r="B2161" s="272"/>
      <c r="C2161" s="273"/>
      <c r="D2161" s="251" t="s">
        <v>260</v>
      </c>
      <c r="E2161" s="274" t="s">
        <v>1</v>
      </c>
      <c r="F2161" s="275" t="s">
        <v>1479</v>
      </c>
      <c r="G2161" s="273"/>
      <c r="H2161" s="274" t="s">
        <v>1</v>
      </c>
      <c r="I2161" s="276"/>
      <c r="J2161" s="273"/>
      <c r="K2161" s="273"/>
      <c r="L2161" s="277"/>
      <c r="M2161" s="278"/>
      <c r="N2161" s="279"/>
      <c r="O2161" s="279"/>
      <c r="P2161" s="279"/>
      <c r="Q2161" s="279"/>
      <c r="R2161" s="279"/>
      <c r="S2161" s="279"/>
      <c r="T2161" s="280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81" t="s">
        <v>260</v>
      </c>
      <c r="AU2161" s="281" t="s">
        <v>93</v>
      </c>
      <c r="AV2161" s="15" t="s">
        <v>91</v>
      </c>
      <c r="AW2161" s="15" t="s">
        <v>40</v>
      </c>
      <c r="AX2161" s="15" t="s">
        <v>84</v>
      </c>
      <c r="AY2161" s="281" t="s">
        <v>251</v>
      </c>
    </row>
    <row r="2162" s="13" customFormat="1">
      <c r="A2162" s="13"/>
      <c r="B2162" s="249"/>
      <c r="C2162" s="250"/>
      <c r="D2162" s="251" t="s">
        <v>260</v>
      </c>
      <c r="E2162" s="252" t="s">
        <v>1</v>
      </c>
      <c r="F2162" s="253" t="s">
        <v>2228</v>
      </c>
      <c r="G2162" s="250"/>
      <c r="H2162" s="254">
        <v>55</v>
      </c>
      <c r="I2162" s="255"/>
      <c r="J2162" s="250"/>
      <c r="K2162" s="250"/>
      <c r="L2162" s="256"/>
      <c r="M2162" s="257"/>
      <c r="N2162" s="258"/>
      <c r="O2162" s="258"/>
      <c r="P2162" s="258"/>
      <c r="Q2162" s="258"/>
      <c r="R2162" s="258"/>
      <c r="S2162" s="258"/>
      <c r="T2162" s="25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0" t="s">
        <v>260</v>
      </c>
      <c r="AU2162" s="260" t="s">
        <v>93</v>
      </c>
      <c r="AV2162" s="13" t="s">
        <v>93</v>
      </c>
      <c r="AW2162" s="13" t="s">
        <v>40</v>
      </c>
      <c r="AX2162" s="13" t="s">
        <v>91</v>
      </c>
      <c r="AY2162" s="260" t="s">
        <v>251</v>
      </c>
    </row>
    <row r="2163" s="2" customFormat="1" ht="44.25" customHeight="1">
      <c r="A2163" s="41"/>
      <c r="B2163" s="42"/>
      <c r="C2163" s="230" t="s">
        <v>1520</v>
      </c>
      <c r="D2163" s="230" t="s">
        <v>253</v>
      </c>
      <c r="E2163" s="231" t="s">
        <v>2229</v>
      </c>
      <c r="F2163" s="232" t="s">
        <v>2230</v>
      </c>
      <c r="G2163" s="233" t="s">
        <v>321</v>
      </c>
      <c r="H2163" s="234">
        <v>0.55000000000000004</v>
      </c>
      <c r="I2163" s="235"/>
      <c r="J2163" s="236">
        <f>ROUND(I2163*H2163,2)</f>
        <v>0</v>
      </c>
      <c r="K2163" s="237"/>
      <c r="L2163" s="47"/>
      <c r="M2163" s="238" t="s">
        <v>1</v>
      </c>
      <c r="N2163" s="239" t="s">
        <v>49</v>
      </c>
      <c r="O2163" s="94"/>
      <c r="P2163" s="240">
        <f>O2163*H2163</f>
        <v>0</v>
      </c>
      <c r="Q2163" s="240">
        <v>0.00059000000000000003</v>
      </c>
      <c r="R2163" s="240">
        <f>Q2163*H2163</f>
        <v>0.00032450000000000003</v>
      </c>
      <c r="S2163" s="240">
        <v>0</v>
      </c>
      <c r="T2163" s="241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42" t="s">
        <v>304</v>
      </c>
      <c r="AT2163" s="242" t="s">
        <v>253</v>
      </c>
      <c r="AU2163" s="242" t="s">
        <v>93</v>
      </c>
      <c r="AY2163" s="19" t="s">
        <v>251</v>
      </c>
      <c r="BE2163" s="243">
        <f>IF(N2163="základní",J2163,0)</f>
        <v>0</v>
      </c>
      <c r="BF2163" s="243">
        <f>IF(N2163="snížená",J2163,0)</f>
        <v>0</v>
      </c>
      <c r="BG2163" s="243">
        <f>IF(N2163="zákl. přenesená",J2163,0)</f>
        <v>0</v>
      </c>
      <c r="BH2163" s="243">
        <f>IF(N2163="sníž. přenesená",J2163,0)</f>
        <v>0</v>
      </c>
      <c r="BI2163" s="243">
        <f>IF(N2163="nulová",J2163,0)</f>
        <v>0</v>
      </c>
      <c r="BJ2163" s="19" t="s">
        <v>91</v>
      </c>
      <c r="BK2163" s="243">
        <f>ROUND(I2163*H2163,2)</f>
        <v>0</v>
      </c>
      <c r="BL2163" s="19" t="s">
        <v>304</v>
      </c>
      <c r="BM2163" s="242" t="s">
        <v>2231</v>
      </c>
    </row>
    <row r="2164" s="15" customFormat="1">
      <c r="A2164" s="15"/>
      <c r="B2164" s="272"/>
      <c r="C2164" s="273"/>
      <c r="D2164" s="251" t="s">
        <v>260</v>
      </c>
      <c r="E2164" s="274" t="s">
        <v>1</v>
      </c>
      <c r="F2164" s="275" t="s">
        <v>2232</v>
      </c>
      <c r="G2164" s="273"/>
      <c r="H2164" s="274" t="s">
        <v>1</v>
      </c>
      <c r="I2164" s="276"/>
      <c r="J2164" s="273"/>
      <c r="K2164" s="273"/>
      <c r="L2164" s="277"/>
      <c r="M2164" s="278"/>
      <c r="N2164" s="279"/>
      <c r="O2164" s="279"/>
      <c r="P2164" s="279"/>
      <c r="Q2164" s="279"/>
      <c r="R2164" s="279"/>
      <c r="S2164" s="279"/>
      <c r="T2164" s="280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81" t="s">
        <v>260</v>
      </c>
      <c r="AU2164" s="281" t="s">
        <v>93</v>
      </c>
      <c r="AV2164" s="15" t="s">
        <v>91</v>
      </c>
      <c r="AW2164" s="15" t="s">
        <v>40</v>
      </c>
      <c r="AX2164" s="15" t="s">
        <v>84</v>
      </c>
      <c r="AY2164" s="281" t="s">
        <v>251</v>
      </c>
    </row>
    <row r="2165" s="13" customFormat="1">
      <c r="A2165" s="13"/>
      <c r="B2165" s="249"/>
      <c r="C2165" s="250"/>
      <c r="D2165" s="251" t="s">
        <v>260</v>
      </c>
      <c r="E2165" s="252" t="s">
        <v>1</v>
      </c>
      <c r="F2165" s="253" t="s">
        <v>2233</v>
      </c>
      <c r="G2165" s="250"/>
      <c r="H2165" s="254">
        <v>0.55000000000000004</v>
      </c>
      <c r="I2165" s="255"/>
      <c r="J2165" s="250"/>
      <c r="K2165" s="250"/>
      <c r="L2165" s="256"/>
      <c r="M2165" s="257"/>
      <c r="N2165" s="258"/>
      <c r="O2165" s="258"/>
      <c r="P2165" s="258"/>
      <c r="Q2165" s="258"/>
      <c r="R2165" s="258"/>
      <c r="S2165" s="258"/>
      <c r="T2165" s="25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60" t="s">
        <v>260</v>
      </c>
      <c r="AU2165" s="260" t="s">
        <v>93</v>
      </c>
      <c r="AV2165" s="13" t="s">
        <v>93</v>
      </c>
      <c r="AW2165" s="13" t="s">
        <v>40</v>
      </c>
      <c r="AX2165" s="13" t="s">
        <v>91</v>
      </c>
      <c r="AY2165" s="260" t="s">
        <v>251</v>
      </c>
    </row>
    <row r="2166" s="2" customFormat="1" ht="37.8" customHeight="1">
      <c r="A2166" s="41"/>
      <c r="B2166" s="42"/>
      <c r="C2166" s="230" t="s">
        <v>2234</v>
      </c>
      <c r="D2166" s="230" t="s">
        <v>253</v>
      </c>
      <c r="E2166" s="231" t="s">
        <v>2235</v>
      </c>
      <c r="F2166" s="232" t="s">
        <v>2236</v>
      </c>
      <c r="G2166" s="233" t="s">
        <v>571</v>
      </c>
      <c r="H2166" s="234">
        <v>46</v>
      </c>
      <c r="I2166" s="235"/>
      <c r="J2166" s="236">
        <f>ROUND(I2166*H2166,2)</f>
        <v>0</v>
      </c>
      <c r="K2166" s="237"/>
      <c r="L2166" s="47"/>
      <c r="M2166" s="238" t="s">
        <v>1</v>
      </c>
      <c r="N2166" s="239" t="s">
        <v>49</v>
      </c>
      <c r="O2166" s="94"/>
      <c r="P2166" s="240">
        <f>O2166*H2166</f>
        <v>0</v>
      </c>
      <c r="Q2166" s="240">
        <v>0.00031</v>
      </c>
      <c r="R2166" s="240">
        <f>Q2166*H2166</f>
        <v>0.01426</v>
      </c>
      <c r="S2166" s="240">
        <v>0</v>
      </c>
      <c r="T2166" s="241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42" t="s">
        <v>304</v>
      </c>
      <c r="AT2166" s="242" t="s">
        <v>253</v>
      </c>
      <c r="AU2166" s="242" t="s">
        <v>93</v>
      </c>
      <c r="AY2166" s="19" t="s">
        <v>251</v>
      </c>
      <c r="BE2166" s="243">
        <f>IF(N2166="základní",J2166,0)</f>
        <v>0</v>
      </c>
      <c r="BF2166" s="243">
        <f>IF(N2166="snížená",J2166,0)</f>
        <v>0</v>
      </c>
      <c r="BG2166" s="243">
        <f>IF(N2166="zákl. přenesená",J2166,0)</f>
        <v>0</v>
      </c>
      <c r="BH2166" s="243">
        <f>IF(N2166="sníž. přenesená",J2166,0)</f>
        <v>0</v>
      </c>
      <c r="BI2166" s="243">
        <f>IF(N2166="nulová",J2166,0)</f>
        <v>0</v>
      </c>
      <c r="BJ2166" s="19" t="s">
        <v>91</v>
      </c>
      <c r="BK2166" s="243">
        <f>ROUND(I2166*H2166,2)</f>
        <v>0</v>
      </c>
      <c r="BL2166" s="19" t="s">
        <v>304</v>
      </c>
      <c r="BM2166" s="242" t="s">
        <v>2237</v>
      </c>
    </row>
    <row r="2167" s="15" customFormat="1">
      <c r="A2167" s="15"/>
      <c r="B2167" s="272"/>
      <c r="C2167" s="273"/>
      <c r="D2167" s="251" t="s">
        <v>260</v>
      </c>
      <c r="E2167" s="274" t="s">
        <v>1</v>
      </c>
      <c r="F2167" s="275" t="s">
        <v>1464</v>
      </c>
      <c r="G2167" s="273"/>
      <c r="H2167" s="274" t="s">
        <v>1</v>
      </c>
      <c r="I2167" s="276"/>
      <c r="J2167" s="273"/>
      <c r="K2167" s="273"/>
      <c r="L2167" s="277"/>
      <c r="M2167" s="278"/>
      <c r="N2167" s="279"/>
      <c r="O2167" s="279"/>
      <c r="P2167" s="279"/>
      <c r="Q2167" s="279"/>
      <c r="R2167" s="279"/>
      <c r="S2167" s="279"/>
      <c r="T2167" s="280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81" t="s">
        <v>260</v>
      </c>
      <c r="AU2167" s="281" t="s">
        <v>93</v>
      </c>
      <c r="AV2167" s="15" t="s">
        <v>91</v>
      </c>
      <c r="AW2167" s="15" t="s">
        <v>40</v>
      </c>
      <c r="AX2167" s="15" t="s">
        <v>84</v>
      </c>
      <c r="AY2167" s="281" t="s">
        <v>251</v>
      </c>
    </row>
    <row r="2168" s="13" customFormat="1">
      <c r="A2168" s="13"/>
      <c r="B2168" s="249"/>
      <c r="C2168" s="250"/>
      <c r="D2168" s="251" t="s">
        <v>260</v>
      </c>
      <c r="E2168" s="252" t="s">
        <v>1</v>
      </c>
      <c r="F2168" s="253" t="s">
        <v>2238</v>
      </c>
      <c r="G2168" s="250"/>
      <c r="H2168" s="254">
        <v>46</v>
      </c>
      <c r="I2168" s="255"/>
      <c r="J2168" s="250"/>
      <c r="K2168" s="250"/>
      <c r="L2168" s="256"/>
      <c r="M2168" s="257"/>
      <c r="N2168" s="258"/>
      <c r="O2168" s="258"/>
      <c r="P2168" s="258"/>
      <c r="Q2168" s="258"/>
      <c r="R2168" s="258"/>
      <c r="S2168" s="258"/>
      <c r="T2168" s="25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60" t="s">
        <v>260</v>
      </c>
      <c r="AU2168" s="260" t="s">
        <v>93</v>
      </c>
      <c r="AV2168" s="13" t="s">
        <v>93</v>
      </c>
      <c r="AW2168" s="13" t="s">
        <v>40</v>
      </c>
      <c r="AX2168" s="13" t="s">
        <v>91</v>
      </c>
      <c r="AY2168" s="260" t="s">
        <v>251</v>
      </c>
    </row>
    <row r="2169" s="2" customFormat="1" ht="44.25" customHeight="1">
      <c r="A2169" s="41"/>
      <c r="B2169" s="42"/>
      <c r="C2169" s="230" t="s">
        <v>2239</v>
      </c>
      <c r="D2169" s="230" t="s">
        <v>253</v>
      </c>
      <c r="E2169" s="231" t="s">
        <v>2240</v>
      </c>
      <c r="F2169" s="232" t="s">
        <v>2241</v>
      </c>
      <c r="G2169" s="233" t="s">
        <v>321</v>
      </c>
      <c r="H2169" s="234">
        <v>21</v>
      </c>
      <c r="I2169" s="235"/>
      <c r="J2169" s="236">
        <f>ROUND(I2169*H2169,2)</f>
        <v>0</v>
      </c>
      <c r="K2169" s="237"/>
      <c r="L2169" s="47"/>
      <c r="M2169" s="238" t="s">
        <v>1</v>
      </c>
      <c r="N2169" s="239" t="s">
        <v>49</v>
      </c>
      <c r="O2169" s="94"/>
      <c r="P2169" s="240">
        <f>O2169*H2169</f>
        <v>0</v>
      </c>
      <c r="Q2169" s="240">
        <v>0.0014300000000000001</v>
      </c>
      <c r="R2169" s="240">
        <f>Q2169*H2169</f>
        <v>0.030030000000000001</v>
      </c>
      <c r="S2169" s="240">
        <v>0</v>
      </c>
      <c r="T2169" s="241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42" t="s">
        <v>304</v>
      </c>
      <c r="AT2169" s="242" t="s">
        <v>253</v>
      </c>
      <c r="AU2169" s="242" t="s">
        <v>93</v>
      </c>
      <c r="AY2169" s="19" t="s">
        <v>251</v>
      </c>
      <c r="BE2169" s="243">
        <f>IF(N2169="základní",J2169,0)</f>
        <v>0</v>
      </c>
      <c r="BF2169" s="243">
        <f>IF(N2169="snížená",J2169,0)</f>
        <v>0</v>
      </c>
      <c r="BG2169" s="243">
        <f>IF(N2169="zákl. přenesená",J2169,0)</f>
        <v>0</v>
      </c>
      <c r="BH2169" s="243">
        <f>IF(N2169="sníž. přenesená",J2169,0)</f>
        <v>0</v>
      </c>
      <c r="BI2169" s="243">
        <f>IF(N2169="nulová",J2169,0)</f>
        <v>0</v>
      </c>
      <c r="BJ2169" s="19" t="s">
        <v>91</v>
      </c>
      <c r="BK2169" s="243">
        <f>ROUND(I2169*H2169,2)</f>
        <v>0</v>
      </c>
      <c r="BL2169" s="19" t="s">
        <v>304</v>
      </c>
      <c r="BM2169" s="242" t="s">
        <v>2242</v>
      </c>
    </row>
    <row r="2170" s="15" customFormat="1">
      <c r="A2170" s="15"/>
      <c r="B2170" s="272"/>
      <c r="C2170" s="273"/>
      <c r="D2170" s="251" t="s">
        <v>260</v>
      </c>
      <c r="E2170" s="274" t="s">
        <v>1</v>
      </c>
      <c r="F2170" s="275" t="s">
        <v>1464</v>
      </c>
      <c r="G2170" s="273"/>
      <c r="H2170" s="274" t="s">
        <v>1</v>
      </c>
      <c r="I2170" s="276"/>
      <c r="J2170" s="273"/>
      <c r="K2170" s="273"/>
      <c r="L2170" s="277"/>
      <c r="M2170" s="278"/>
      <c r="N2170" s="279"/>
      <c r="O2170" s="279"/>
      <c r="P2170" s="279"/>
      <c r="Q2170" s="279"/>
      <c r="R2170" s="279"/>
      <c r="S2170" s="279"/>
      <c r="T2170" s="280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81" t="s">
        <v>260</v>
      </c>
      <c r="AU2170" s="281" t="s">
        <v>93</v>
      </c>
      <c r="AV2170" s="15" t="s">
        <v>91</v>
      </c>
      <c r="AW2170" s="15" t="s">
        <v>40</v>
      </c>
      <c r="AX2170" s="15" t="s">
        <v>84</v>
      </c>
      <c r="AY2170" s="281" t="s">
        <v>251</v>
      </c>
    </row>
    <row r="2171" s="13" customFormat="1">
      <c r="A2171" s="13"/>
      <c r="B2171" s="249"/>
      <c r="C2171" s="250"/>
      <c r="D2171" s="251" t="s">
        <v>260</v>
      </c>
      <c r="E2171" s="252" t="s">
        <v>1</v>
      </c>
      <c r="F2171" s="253" t="s">
        <v>2243</v>
      </c>
      <c r="G2171" s="250"/>
      <c r="H2171" s="254">
        <v>21</v>
      </c>
      <c r="I2171" s="255"/>
      <c r="J2171" s="250"/>
      <c r="K2171" s="250"/>
      <c r="L2171" s="256"/>
      <c r="M2171" s="257"/>
      <c r="N2171" s="258"/>
      <c r="O2171" s="258"/>
      <c r="P2171" s="258"/>
      <c r="Q2171" s="258"/>
      <c r="R2171" s="258"/>
      <c r="S2171" s="258"/>
      <c r="T2171" s="259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60" t="s">
        <v>260</v>
      </c>
      <c r="AU2171" s="260" t="s">
        <v>93</v>
      </c>
      <c r="AV2171" s="13" t="s">
        <v>93</v>
      </c>
      <c r="AW2171" s="13" t="s">
        <v>40</v>
      </c>
      <c r="AX2171" s="13" t="s">
        <v>91</v>
      </c>
      <c r="AY2171" s="260" t="s">
        <v>251</v>
      </c>
    </row>
    <row r="2172" s="2" customFormat="1" ht="44.25" customHeight="1">
      <c r="A2172" s="41"/>
      <c r="B2172" s="42"/>
      <c r="C2172" s="230" t="s">
        <v>2244</v>
      </c>
      <c r="D2172" s="230" t="s">
        <v>253</v>
      </c>
      <c r="E2172" s="231" t="s">
        <v>2245</v>
      </c>
      <c r="F2172" s="232" t="s">
        <v>2246</v>
      </c>
      <c r="G2172" s="233" t="s">
        <v>321</v>
      </c>
      <c r="H2172" s="234">
        <v>14</v>
      </c>
      <c r="I2172" s="235"/>
      <c r="J2172" s="236">
        <f>ROUND(I2172*H2172,2)</f>
        <v>0</v>
      </c>
      <c r="K2172" s="237"/>
      <c r="L2172" s="47"/>
      <c r="M2172" s="238" t="s">
        <v>1</v>
      </c>
      <c r="N2172" s="239" t="s">
        <v>49</v>
      </c>
      <c r="O2172" s="94"/>
      <c r="P2172" s="240">
        <f>O2172*H2172</f>
        <v>0</v>
      </c>
      <c r="Q2172" s="240">
        <v>0.0011900000000000001</v>
      </c>
      <c r="R2172" s="240">
        <f>Q2172*H2172</f>
        <v>0.016660000000000001</v>
      </c>
      <c r="S2172" s="240">
        <v>0</v>
      </c>
      <c r="T2172" s="241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42" t="s">
        <v>304</v>
      </c>
      <c r="AT2172" s="242" t="s">
        <v>253</v>
      </c>
      <c r="AU2172" s="242" t="s">
        <v>93</v>
      </c>
      <c r="AY2172" s="19" t="s">
        <v>251</v>
      </c>
      <c r="BE2172" s="243">
        <f>IF(N2172="základní",J2172,0)</f>
        <v>0</v>
      </c>
      <c r="BF2172" s="243">
        <f>IF(N2172="snížená",J2172,0)</f>
        <v>0</v>
      </c>
      <c r="BG2172" s="243">
        <f>IF(N2172="zákl. přenesená",J2172,0)</f>
        <v>0</v>
      </c>
      <c r="BH2172" s="243">
        <f>IF(N2172="sníž. přenesená",J2172,0)</f>
        <v>0</v>
      </c>
      <c r="BI2172" s="243">
        <f>IF(N2172="nulová",J2172,0)</f>
        <v>0</v>
      </c>
      <c r="BJ2172" s="19" t="s">
        <v>91</v>
      </c>
      <c r="BK2172" s="243">
        <f>ROUND(I2172*H2172,2)</f>
        <v>0</v>
      </c>
      <c r="BL2172" s="19" t="s">
        <v>304</v>
      </c>
      <c r="BM2172" s="242" t="s">
        <v>2247</v>
      </c>
    </row>
    <row r="2173" s="15" customFormat="1">
      <c r="A2173" s="15"/>
      <c r="B2173" s="272"/>
      <c r="C2173" s="273"/>
      <c r="D2173" s="251" t="s">
        <v>260</v>
      </c>
      <c r="E2173" s="274" t="s">
        <v>1</v>
      </c>
      <c r="F2173" s="275" t="s">
        <v>1479</v>
      </c>
      <c r="G2173" s="273"/>
      <c r="H2173" s="274" t="s">
        <v>1</v>
      </c>
      <c r="I2173" s="276"/>
      <c r="J2173" s="273"/>
      <c r="K2173" s="273"/>
      <c r="L2173" s="277"/>
      <c r="M2173" s="278"/>
      <c r="N2173" s="279"/>
      <c r="O2173" s="279"/>
      <c r="P2173" s="279"/>
      <c r="Q2173" s="279"/>
      <c r="R2173" s="279"/>
      <c r="S2173" s="279"/>
      <c r="T2173" s="280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81" t="s">
        <v>260</v>
      </c>
      <c r="AU2173" s="281" t="s">
        <v>93</v>
      </c>
      <c r="AV2173" s="15" t="s">
        <v>91</v>
      </c>
      <c r="AW2173" s="15" t="s">
        <v>40</v>
      </c>
      <c r="AX2173" s="15" t="s">
        <v>84</v>
      </c>
      <c r="AY2173" s="281" t="s">
        <v>251</v>
      </c>
    </row>
    <row r="2174" s="13" customFormat="1">
      <c r="A2174" s="13"/>
      <c r="B2174" s="249"/>
      <c r="C2174" s="250"/>
      <c r="D2174" s="251" t="s">
        <v>260</v>
      </c>
      <c r="E2174" s="252" t="s">
        <v>1</v>
      </c>
      <c r="F2174" s="253" t="s">
        <v>2248</v>
      </c>
      <c r="G2174" s="250"/>
      <c r="H2174" s="254">
        <v>14</v>
      </c>
      <c r="I2174" s="255"/>
      <c r="J2174" s="250"/>
      <c r="K2174" s="250"/>
      <c r="L2174" s="256"/>
      <c r="M2174" s="257"/>
      <c r="N2174" s="258"/>
      <c r="O2174" s="258"/>
      <c r="P2174" s="258"/>
      <c r="Q2174" s="258"/>
      <c r="R2174" s="258"/>
      <c r="S2174" s="258"/>
      <c r="T2174" s="25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60" t="s">
        <v>260</v>
      </c>
      <c r="AU2174" s="260" t="s">
        <v>93</v>
      </c>
      <c r="AV2174" s="13" t="s">
        <v>93</v>
      </c>
      <c r="AW2174" s="13" t="s">
        <v>40</v>
      </c>
      <c r="AX2174" s="13" t="s">
        <v>91</v>
      </c>
      <c r="AY2174" s="260" t="s">
        <v>251</v>
      </c>
    </row>
    <row r="2175" s="2" customFormat="1" ht="33" customHeight="1">
      <c r="A2175" s="41"/>
      <c r="B2175" s="42"/>
      <c r="C2175" s="230" t="s">
        <v>1529</v>
      </c>
      <c r="D2175" s="230" t="s">
        <v>253</v>
      </c>
      <c r="E2175" s="231" t="s">
        <v>2249</v>
      </c>
      <c r="F2175" s="232" t="s">
        <v>2250</v>
      </c>
      <c r="G2175" s="233" t="s">
        <v>571</v>
      </c>
      <c r="H2175" s="234">
        <v>24</v>
      </c>
      <c r="I2175" s="235"/>
      <c r="J2175" s="236">
        <f>ROUND(I2175*H2175,2)</f>
        <v>0</v>
      </c>
      <c r="K2175" s="237"/>
      <c r="L2175" s="47"/>
      <c r="M2175" s="238" t="s">
        <v>1</v>
      </c>
      <c r="N2175" s="239" t="s">
        <v>49</v>
      </c>
      <c r="O2175" s="94"/>
      <c r="P2175" s="240">
        <f>O2175*H2175</f>
        <v>0</v>
      </c>
      <c r="Q2175" s="240">
        <v>0.00031</v>
      </c>
      <c r="R2175" s="240">
        <f>Q2175*H2175</f>
        <v>0.0074400000000000004</v>
      </c>
      <c r="S2175" s="240">
        <v>0</v>
      </c>
      <c r="T2175" s="241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42" t="s">
        <v>304</v>
      </c>
      <c r="AT2175" s="242" t="s">
        <v>253</v>
      </c>
      <c r="AU2175" s="242" t="s">
        <v>93</v>
      </c>
      <c r="AY2175" s="19" t="s">
        <v>251</v>
      </c>
      <c r="BE2175" s="243">
        <f>IF(N2175="základní",J2175,0)</f>
        <v>0</v>
      </c>
      <c r="BF2175" s="243">
        <f>IF(N2175="snížená",J2175,0)</f>
        <v>0</v>
      </c>
      <c r="BG2175" s="243">
        <f>IF(N2175="zákl. přenesená",J2175,0)</f>
        <v>0</v>
      </c>
      <c r="BH2175" s="243">
        <f>IF(N2175="sníž. přenesená",J2175,0)</f>
        <v>0</v>
      </c>
      <c r="BI2175" s="243">
        <f>IF(N2175="nulová",J2175,0)</f>
        <v>0</v>
      </c>
      <c r="BJ2175" s="19" t="s">
        <v>91</v>
      </c>
      <c r="BK2175" s="243">
        <f>ROUND(I2175*H2175,2)</f>
        <v>0</v>
      </c>
      <c r="BL2175" s="19" t="s">
        <v>304</v>
      </c>
      <c r="BM2175" s="242" t="s">
        <v>2251</v>
      </c>
    </row>
    <row r="2176" s="15" customFormat="1">
      <c r="A2176" s="15"/>
      <c r="B2176" s="272"/>
      <c r="C2176" s="273"/>
      <c r="D2176" s="251" t="s">
        <v>260</v>
      </c>
      <c r="E2176" s="274" t="s">
        <v>1</v>
      </c>
      <c r="F2176" s="275" t="s">
        <v>1479</v>
      </c>
      <c r="G2176" s="273"/>
      <c r="H2176" s="274" t="s">
        <v>1</v>
      </c>
      <c r="I2176" s="276"/>
      <c r="J2176" s="273"/>
      <c r="K2176" s="273"/>
      <c r="L2176" s="277"/>
      <c r="M2176" s="278"/>
      <c r="N2176" s="279"/>
      <c r="O2176" s="279"/>
      <c r="P2176" s="279"/>
      <c r="Q2176" s="279"/>
      <c r="R2176" s="279"/>
      <c r="S2176" s="279"/>
      <c r="T2176" s="280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81" t="s">
        <v>260</v>
      </c>
      <c r="AU2176" s="281" t="s">
        <v>93</v>
      </c>
      <c r="AV2176" s="15" t="s">
        <v>91</v>
      </c>
      <c r="AW2176" s="15" t="s">
        <v>40</v>
      </c>
      <c r="AX2176" s="15" t="s">
        <v>84</v>
      </c>
      <c r="AY2176" s="281" t="s">
        <v>251</v>
      </c>
    </row>
    <row r="2177" s="13" customFormat="1">
      <c r="A2177" s="13"/>
      <c r="B2177" s="249"/>
      <c r="C2177" s="250"/>
      <c r="D2177" s="251" t="s">
        <v>260</v>
      </c>
      <c r="E2177" s="252" t="s">
        <v>1</v>
      </c>
      <c r="F2177" s="253" t="s">
        <v>2252</v>
      </c>
      <c r="G2177" s="250"/>
      <c r="H2177" s="254">
        <v>24</v>
      </c>
      <c r="I2177" s="255"/>
      <c r="J2177" s="250"/>
      <c r="K2177" s="250"/>
      <c r="L2177" s="256"/>
      <c r="M2177" s="257"/>
      <c r="N2177" s="258"/>
      <c r="O2177" s="258"/>
      <c r="P2177" s="258"/>
      <c r="Q2177" s="258"/>
      <c r="R2177" s="258"/>
      <c r="S2177" s="258"/>
      <c r="T2177" s="259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60" t="s">
        <v>260</v>
      </c>
      <c r="AU2177" s="260" t="s">
        <v>93</v>
      </c>
      <c r="AV2177" s="13" t="s">
        <v>93</v>
      </c>
      <c r="AW2177" s="13" t="s">
        <v>40</v>
      </c>
      <c r="AX2177" s="13" t="s">
        <v>91</v>
      </c>
      <c r="AY2177" s="260" t="s">
        <v>251</v>
      </c>
    </row>
    <row r="2178" s="2" customFormat="1" ht="44.25" customHeight="1">
      <c r="A2178" s="41"/>
      <c r="B2178" s="42"/>
      <c r="C2178" s="230" t="s">
        <v>2253</v>
      </c>
      <c r="D2178" s="230" t="s">
        <v>253</v>
      </c>
      <c r="E2178" s="231" t="s">
        <v>2254</v>
      </c>
      <c r="F2178" s="232" t="s">
        <v>2255</v>
      </c>
      <c r="G2178" s="233" t="s">
        <v>321</v>
      </c>
      <c r="H2178" s="234">
        <v>4</v>
      </c>
      <c r="I2178" s="235"/>
      <c r="J2178" s="236">
        <f>ROUND(I2178*H2178,2)</f>
        <v>0</v>
      </c>
      <c r="K2178" s="237"/>
      <c r="L2178" s="47"/>
      <c r="M2178" s="238" t="s">
        <v>1</v>
      </c>
      <c r="N2178" s="239" t="s">
        <v>49</v>
      </c>
      <c r="O2178" s="94"/>
      <c r="P2178" s="240">
        <f>O2178*H2178</f>
        <v>0</v>
      </c>
      <c r="Q2178" s="240">
        <v>0.0011900000000000001</v>
      </c>
      <c r="R2178" s="240">
        <f>Q2178*H2178</f>
        <v>0.0047600000000000003</v>
      </c>
      <c r="S2178" s="240">
        <v>0</v>
      </c>
      <c r="T2178" s="241">
        <f>S2178*H2178</f>
        <v>0</v>
      </c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R2178" s="242" t="s">
        <v>304</v>
      </c>
      <c r="AT2178" s="242" t="s">
        <v>253</v>
      </c>
      <c r="AU2178" s="242" t="s">
        <v>93</v>
      </c>
      <c r="AY2178" s="19" t="s">
        <v>251</v>
      </c>
      <c r="BE2178" s="243">
        <f>IF(N2178="základní",J2178,0)</f>
        <v>0</v>
      </c>
      <c r="BF2178" s="243">
        <f>IF(N2178="snížená",J2178,0)</f>
        <v>0</v>
      </c>
      <c r="BG2178" s="243">
        <f>IF(N2178="zákl. přenesená",J2178,0)</f>
        <v>0</v>
      </c>
      <c r="BH2178" s="243">
        <f>IF(N2178="sníž. přenesená",J2178,0)</f>
        <v>0</v>
      </c>
      <c r="BI2178" s="243">
        <f>IF(N2178="nulová",J2178,0)</f>
        <v>0</v>
      </c>
      <c r="BJ2178" s="19" t="s">
        <v>91</v>
      </c>
      <c r="BK2178" s="243">
        <f>ROUND(I2178*H2178,2)</f>
        <v>0</v>
      </c>
      <c r="BL2178" s="19" t="s">
        <v>304</v>
      </c>
      <c r="BM2178" s="242" t="s">
        <v>2256</v>
      </c>
    </row>
    <row r="2179" s="15" customFormat="1">
      <c r="A2179" s="15"/>
      <c r="B2179" s="272"/>
      <c r="C2179" s="273"/>
      <c r="D2179" s="251" t="s">
        <v>260</v>
      </c>
      <c r="E2179" s="274" t="s">
        <v>1</v>
      </c>
      <c r="F2179" s="275" t="s">
        <v>1479</v>
      </c>
      <c r="G2179" s="273"/>
      <c r="H2179" s="274" t="s">
        <v>1</v>
      </c>
      <c r="I2179" s="276"/>
      <c r="J2179" s="273"/>
      <c r="K2179" s="273"/>
      <c r="L2179" s="277"/>
      <c r="M2179" s="278"/>
      <c r="N2179" s="279"/>
      <c r="O2179" s="279"/>
      <c r="P2179" s="279"/>
      <c r="Q2179" s="279"/>
      <c r="R2179" s="279"/>
      <c r="S2179" s="279"/>
      <c r="T2179" s="280"/>
      <c r="U2179" s="15"/>
      <c r="V2179" s="15"/>
      <c r="W2179" s="15"/>
      <c r="X2179" s="15"/>
      <c r="Y2179" s="15"/>
      <c r="Z2179" s="15"/>
      <c r="AA2179" s="15"/>
      <c r="AB2179" s="15"/>
      <c r="AC2179" s="15"/>
      <c r="AD2179" s="15"/>
      <c r="AE2179" s="15"/>
      <c r="AT2179" s="281" t="s">
        <v>260</v>
      </c>
      <c r="AU2179" s="281" t="s">
        <v>93</v>
      </c>
      <c r="AV2179" s="15" t="s">
        <v>91</v>
      </c>
      <c r="AW2179" s="15" t="s">
        <v>40</v>
      </c>
      <c r="AX2179" s="15" t="s">
        <v>84</v>
      </c>
      <c r="AY2179" s="281" t="s">
        <v>251</v>
      </c>
    </row>
    <row r="2180" s="13" customFormat="1">
      <c r="A2180" s="13"/>
      <c r="B2180" s="249"/>
      <c r="C2180" s="250"/>
      <c r="D2180" s="251" t="s">
        <v>260</v>
      </c>
      <c r="E2180" s="252" t="s">
        <v>1</v>
      </c>
      <c r="F2180" s="253" t="s">
        <v>1512</v>
      </c>
      <c r="G2180" s="250"/>
      <c r="H2180" s="254">
        <v>4</v>
      </c>
      <c r="I2180" s="255"/>
      <c r="J2180" s="250"/>
      <c r="K2180" s="250"/>
      <c r="L2180" s="256"/>
      <c r="M2180" s="257"/>
      <c r="N2180" s="258"/>
      <c r="O2180" s="258"/>
      <c r="P2180" s="258"/>
      <c r="Q2180" s="258"/>
      <c r="R2180" s="258"/>
      <c r="S2180" s="258"/>
      <c r="T2180" s="25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0" t="s">
        <v>260</v>
      </c>
      <c r="AU2180" s="260" t="s">
        <v>93</v>
      </c>
      <c r="AV2180" s="13" t="s">
        <v>93</v>
      </c>
      <c r="AW2180" s="13" t="s">
        <v>40</v>
      </c>
      <c r="AX2180" s="13" t="s">
        <v>91</v>
      </c>
      <c r="AY2180" s="260" t="s">
        <v>251</v>
      </c>
    </row>
    <row r="2181" s="2" customFormat="1" ht="33" customHeight="1">
      <c r="A2181" s="41"/>
      <c r="B2181" s="42"/>
      <c r="C2181" s="230" t="s">
        <v>2257</v>
      </c>
      <c r="D2181" s="230" t="s">
        <v>253</v>
      </c>
      <c r="E2181" s="231" t="s">
        <v>2258</v>
      </c>
      <c r="F2181" s="232" t="s">
        <v>2259</v>
      </c>
      <c r="G2181" s="233" t="s">
        <v>571</v>
      </c>
      <c r="H2181" s="234">
        <v>11</v>
      </c>
      <c r="I2181" s="235"/>
      <c r="J2181" s="236">
        <f>ROUND(I2181*H2181,2)</f>
        <v>0</v>
      </c>
      <c r="K2181" s="237"/>
      <c r="L2181" s="47"/>
      <c r="M2181" s="238" t="s">
        <v>1</v>
      </c>
      <c r="N2181" s="239" t="s">
        <v>49</v>
      </c>
      <c r="O2181" s="94"/>
      <c r="P2181" s="240">
        <f>O2181*H2181</f>
        <v>0</v>
      </c>
      <c r="Q2181" s="240">
        <v>0.00031</v>
      </c>
      <c r="R2181" s="240">
        <f>Q2181*H2181</f>
        <v>0.0034099999999999998</v>
      </c>
      <c r="S2181" s="240">
        <v>0</v>
      </c>
      <c r="T2181" s="241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42" t="s">
        <v>304</v>
      </c>
      <c r="AT2181" s="242" t="s">
        <v>253</v>
      </c>
      <c r="AU2181" s="242" t="s">
        <v>93</v>
      </c>
      <c r="AY2181" s="19" t="s">
        <v>251</v>
      </c>
      <c r="BE2181" s="243">
        <f>IF(N2181="základní",J2181,0)</f>
        <v>0</v>
      </c>
      <c r="BF2181" s="243">
        <f>IF(N2181="snížená",J2181,0)</f>
        <v>0</v>
      </c>
      <c r="BG2181" s="243">
        <f>IF(N2181="zákl. přenesená",J2181,0)</f>
        <v>0</v>
      </c>
      <c r="BH2181" s="243">
        <f>IF(N2181="sníž. přenesená",J2181,0)</f>
        <v>0</v>
      </c>
      <c r="BI2181" s="243">
        <f>IF(N2181="nulová",J2181,0)</f>
        <v>0</v>
      </c>
      <c r="BJ2181" s="19" t="s">
        <v>91</v>
      </c>
      <c r="BK2181" s="243">
        <f>ROUND(I2181*H2181,2)</f>
        <v>0</v>
      </c>
      <c r="BL2181" s="19" t="s">
        <v>304</v>
      </c>
      <c r="BM2181" s="242" t="s">
        <v>2260</v>
      </c>
    </row>
    <row r="2182" s="15" customFormat="1">
      <c r="A2182" s="15"/>
      <c r="B2182" s="272"/>
      <c r="C2182" s="273"/>
      <c r="D2182" s="251" t="s">
        <v>260</v>
      </c>
      <c r="E2182" s="274" t="s">
        <v>1</v>
      </c>
      <c r="F2182" s="275" t="s">
        <v>1479</v>
      </c>
      <c r="G2182" s="273"/>
      <c r="H2182" s="274" t="s">
        <v>1</v>
      </c>
      <c r="I2182" s="276"/>
      <c r="J2182" s="273"/>
      <c r="K2182" s="273"/>
      <c r="L2182" s="277"/>
      <c r="M2182" s="278"/>
      <c r="N2182" s="279"/>
      <c r="O2182" s="279"/>
      <c r="P2182" s="279"/>
      <c r="Q2182" s="279"/>
      <c r="R2182" s="279"/>
      <c r="S2182" s="279"/>
      <c r="T2182" s="280"/>
      <c r="U2182" s="15"/>
      <c r="V2182" s="15"/>
      <c r="W2182" s="15"/>
      <c r="X2182" s="15"/>
      <c r="Y2182" s="15"/>
      <c r="Z2182" s="15"/>
      <c r="AA2182" s="15"/>
      <c r="AB2182" s="15"/>
      <c r="AC2182" s="15"/>
      <c r="AD2182" s="15"/>
      <c r="AE2182" s="15"/>
      <c r="AT2182" s="281" t="s">
        <v>260</v>
      </c>
      <c r="AU2182" s="281" t="s">
        <v>93</v>
      </c>
      <c r="AV2182" s="15" t="s">
        <v>91</v>
      </c>
      <c r="AW2182" s="15" t="s">
        <v>40</v>
      </c>
      <c r="AX2182" s="15" t="s">
        <v>84</v>
      </c>
      <c r="AY2182" s="281" t="s">
        <v>251</v>
      </c>
    </row>
    <row r="2183" s="13" customFormat="1">
      <c r="A2183" s="13"/>
      <c r="B2183" s="249"/>
      <c r="C2183" s="250"/>
      <c r="D2183" s="251" t="s">
        <v>260</v>
      </c>
      <c r="E2183" s="252" t="s">
        <v>1</v>
      </c>
      <c r="F2183" s="253" t="s">
        <v>2261</v>
      </c>
      <c r="G2183" s="250"/>
      <c r="H2183" s="254">
        <v>11</v>
      </c>
      <c r="I2183" s="255"/>
      <c r="J2183" s="250"/>
      <c r="K2183" s="250"/>
      <c r="L2183" s="256"/>
      <c r="M2183" s="257"/>
      <c r="N2183" s="258"/>
      <c r="O2183" s="258"/>
      <c r="P2183" s="258"/>
      <c r="Q2183" s="258"/>
      <c r="R2183" s="258"/>
      <c r="S2183" s="258"/>
      <c r="T2183" s="259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60" t="s">
        <v>260</v>
      </c>
      <c r="AU2183" s="260" t="s">
        <v>93</v>
      </c>
      <c r="AV2183" s="13" t="s">
        <v>93</v>
      </c>
      <c r="AW2183" s="13" t="s">
        <v>40</v>
      </c>
      <c r="AX2183" s="13" t="s">
        <v>91</v>
      </c>
      <c r="AY2183" s="260" t="s">
        <v>251</v>
      </c>
    </row>
    <row r="2184" s="2" customFormat="1" ht="49.05" customHeight="1">
      <c r="A2184" s="41"/>
      <c r="B2184" s="42"/>
      <c r="C2184" s="230" t="s">
        <v>2262</v>
      </c>
      <c r="D2184" s="230" t="s">
        <v>253</v>
      </c>
      <c r="E2184" s="231" t="s">
        <v>2263</v>
      </c>
      <c r="F2184" s="232" t="s">
        <v>2264</v>
      </c>
      <c r="G2184" s="233" t="s">
        <v>321</v>
      </c>
      <c r="H2184" s="234">
        <v>5</v>
      </c>
      <c r="I2184" s="235"/>
      <c r="J2184" s="236">
        <f>ROUND(I2184*H2184,2)</f>
        <v>0</v>
      </c>
      <c r="K2184" s="237"/>
      <c r="L2184" s="47"/>
      <c r="M2184" s="238" t="s">
        <v>1</v>
      </c>
      <c r="N2184" s="239" t="s">
        <v>49</v>
      </c>
      <c r="O2184" s="94"/>
      <c r="P2184" s="240">
        <f>O2184*H2184</f>
        <v>0</v>
      </c>
      <c r="Q2184" s="240">
        <v>0.0015200000000000001</v>
      </c>
      <c r="R2184" s="240">
        <f>Q2184*H2184</f>
        <v>0.0076000000000000009</v>
      </c>
      <c r="S2184" s="240">
        <v>0</v>
      </c>
      <c r="T2184" s="241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42" t="s">
        <v>304</v>
      </c>
      <c r="AT2184" s="242" t="s">
        <v>253</v>
      </c>
      <c r="AU2184" s="242" t="s">
        <v>93</v>
      </c>
      <c r="AY2184" s="19" t="s">
        <v>251</v>
      </c>
      <c r="BE2184" s="243">
        <f>IF(N2184="základní",J2184,0)</f>
        <v>0</v>
      </c>
      <c r="BF2184" s="243">
        <f>IF(N2184="snížená",J2184,0)</f>
        <v>0</v>
      </c>
      <c r="BG2184" s="243">
        <f>IF(N2184="zákl. přenesená",J2184,0)</f>
        <v>0</v>
      </c>
      <c r="BH2184" s="243">
        <f>IF(N2184="sníž. přenesená",J2184,0)</f>
        <v>0</v>
      </c>
      <c r="BI2184" s="243">
        <f>IF(N2184="nulová",J2184,0)</f>
        <v>0</v>
      </c>
      <c r="BJ2184" s="19" t="s">
        <v>91</v>
      </c>
      <c r="BK2184" s="243">
        <f>ROUND(I2184*H2184,2)</f>
        <v>0</v>
      </c>
      <c r="BL2184" s="19" t="s">
        <v>304</v>
      </c>
      <c r="BM2184" s="242" t="s">
        <v>2265</v>
      </c>
    </row>
    <row r="2185" s="15" customFormat="1">
      <c r="A2185" s="15"/>
      <c r="B2185" s="272"/>
      <c r="C2185" s="273"/>
      <c r="D2185" s="251" t="s">
        <v>260</v>
      </c>
      <c r="E2185" s="274" t="s">
        <v>1</v>
      </c>
      <c r="F2185" s="275" t="s">
        <v>1479</v>
      </c>
      <c r="G2185" s="273"/>
      <c r="H2185" s="274" t="s">
        <v>1</v>
      </c>
      <c r="I2185" s="276"/>
      <c r="J2185" s="273"/>
      <c r="K2185" s="273"/>
      <c r="L2185" s="277"/>
      <c r="M2185" s="278"/>
      <c r="N2185" s="279"/>
      <c r="O2185" s="279"/>
      <c r="P2185" s="279"/>
      <c r="Q2185" s="279"/>
      <c r="R2185" s="279"/>
      <c r="S2185" s="279"/>
      <c r="T2185" s="280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81" t="s">
        <v>260</v>
      </c>
      <c r="AU2185" s="281" t="s">
        <v>93</v>
      </c>
      <c r="AV2185" s="15" t="s">
        <v>91</v>
      </c>
      <c r="AW2185" s="15" t="s">
        <v>40</v>
      </c>
      <c r="AX2185" s="15" t="s">
        <v>84</v>
      </c>
      <c r="AY2185" s="281" t="s">
        <v>251</v>
      </c>
    </row>
    <row r="2186" s="13" customFormat="1">
      <c r="A2186" s="13"/>
      <c r="B2186" s="249"/>
      <c r="C2186" s="250"/>
      <c r="D2186" s="251" t="s">
        <v>260</v>
      </c>
      <c r="E2186" s="252" t="s">
        <v>1</v>
      </c>
      <c r="F2186" s="253" t="s">
        <v>2266</v>
      </c>
      <c r="G2186" s="250"/>
      <c r="H2186" s="254">
        <v>5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260</v>
      </c>
      <c r="AU2186" s="260" t="s">
        <v>93</v>
      </c>
      <c r="AV2186" s="13" t="s">
        <v>93</v>
      </c>
      <c r="AW2186" s="13" t="s">
        <v>40</v>
      </c>
      <c r="AX2186" s="13" t="s">
        <v>91</v>
      </c>
      <c r="AY2186" s="260" t="s">
        <v>251</v>
      </c>
    </row>
    <row r="2187" s="2" customFormat="1" ht="49.05" customHeight="1">
      <c r="A2187" s="41"/>
      <c r="B2187" s="42"/>
      <c r="C2187" s="230" t="s">
        <v>1536</v>
      </c>
      <c r="D2187" s="230" t="s">
        <v>253</v>
      </c>
      <c r="E2187" s="231" t="s">
        <v>2267</v>
      </c>
      <c r="F2187" s="232" t="s">
        <v>2268</v>
      </c>
      <c r="G2187" s="233" t="s">
        <v>321</v>
      </c>
      <c r="H2187" s="234">
        <v>0.5</v>
      </c>
      <c r="I2187" s="235"/>
      <c r="J2187" s="236">
        <f>ROUND(I2187*H2187,2)</f>
        <v>0</v>
      </c>
      <c r="K2187" s="237"/>
      <c r="L2187" s="47"/>
      <c r="M2187" s="238" t="s">
        <v>1</v>
      </c>
      <c r="N2187" s="239" t="s">
        <v>49</v>
      </c>
      <c r="O2187" s="94"/>
      <c r="P2187" s="240">
        <f>O2187*H2187</f>
        <v>0</v>
      </c>
      <c r="Q2187" s="240">
        <v>0.0015200000000000001</v>
      </c>
      <c r="R2187" s="240">
        <f>Q2187*H2187</f>
        <v>0.00076000000000000004</v>
      </c>
      <c r="S2187" s="240">
        <v>0</v>
      </c>
      <c r="T2187" s="241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42" t="s">
        <v>304</v>
      </c>
      <c r="AT2187" s="242" t="s">
        <v>253</v>
      </c>
      <c r="AU2187" s="242" t="s">
        <v>93</v>
      </c>
      <c r="AY2187" s="19" t="s">
        <v>251</v>
      </c>
      <c r="BE2187" s="243">
        <f>IF(N2187="základní",J2187,0)</f>
        <v>0</v>
      </c>
      <c r="BF2187" s="243">
        <f>IF(N2187="snížená",J2187,0)</f>
        <v>0</v>
      </c>
      <c r="BG2187" s="243">
        <f>IF(N2187="zákl. přenesená",J2187,0)</f>
        <v>0</v>
      </c>
      <c r="BH2187" s="243">
        <f>IF(N2187="sníž. přenesená",J2187,0)</f>
        <v>0</v>
      </c>
      <c r="BI2187" s="243">
        <f>IF(N2187="nulová",J2187,0)</f>
        <v>0</v>
      </c>
      <c r="BJ2187" s="19" t="s">
        <v>91</v>
      </c>
      <c r="BK2187" s="243">
        <f>ROUND(I2187*H2187,2)</f>
        <v>0</v>
      </c>
      <c r="BL2187" s="19" t="s">
        <v>304</v>
      </c>
      <c r="BM2187" s="242" t="s">
        <v>2269</v>
      </c>
    </row>
    <row r="2188" s="15" customFormat="1">
      <c r="A2188" s="15"/>
      <c r="B2188" s="272"/>
      <c r="C2188" s="273"/>
      <c r="D2188" s="251" t="s">
        <v>260</v>
      </c>
      <c r="E2188" s="274" t="s">
        <v>1</v>
      </c>
      <c r="F2188" s="275" t="s">
        <v>1479</v>
      </c>
      <c r="G2188" s="273"/>
      <c r="H2188" s="274" t="s">
        <v>1</v>
      </c>
      <c r="I2188" s="276"/>
      <c r="J2188" s="273"/>
      <c r="K2188" s="273"/>
      <c r="L2188" s="277"/>
      <c r="M2188" s="278"/>
      <c r="N2188" s="279"/>
      <c r="O2188" s="279"/>
      <c r="P2188" s="279"/>
      <c r="Q2188" s="279"/>
      <c r="R2188" s="279"/>
      <c r="S2188" s="279"/>
      <c r="T2188" s="280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81" t="s">
        <v>260</v>
      </c>
      <c r="AU2188" s="281" t="s">
        <v>93</v>
      </c>
      <c r="AV2188" s="15" t="s">
        <v>91</v>
      </c>
      <c r="AW2188" s="15" t="s">
        <v>40</v>
      </c>
      <c r="AX2188" s="15" t="s">
        <v>84</v>
      </c>
      <c r="AY2188" s="281" t="s">
        <v>251</v>
      </c>
    </row>
    <row r="2189" s="13" customFormat="1">
      <c r="A2189" s="13"/>
      <c r="B2189" s="249"/>
      <c r="C2189" s="250"/>
      <c r="D2189" s="251" t="s">
        <v>260</v>
      </c>
      <c r="E2189" s="252" t="s">
        <v>1</v>
      </c>
      <c r="F2189" s="253" t="s">
        <v>2270</v>
      </c>
      <c r="G2189" s="250"/>
      <c r="H2189" s="254">
        <v>0.5</v>
      </c>
      <c r="I2189" s="255"/>
      <c r="J2189" s="250"/>
      <c r="K2189" s="250"/>
      <c r="L2189" s="256"/>
      <c r="M2189" s="257"/>
      <c r="N2189" s="258"/>
      <c r="O2189" s="258"/>
      <c r="P2189" s="258"/>
      <c r="Q2189" s="258"/>
      <c r="R2189" s="258"/>
      <c r="S2189" s="258"/>
      <c r="T2189" s="25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60" t="s">
        <v>260</v>
      </c>
      <c r="AU2189" s="260" t="s">
        <v>93</v>
      </c>
      <c r="AV2189" s="13" t="s">
        <v>93</v>
      </c>
      <c r="AW2189" s="13" t="s">
        <v>40</v>
      </c>
      <c r="AX2189" s="13" t="s">
        <v>91</v>
      </c>
      <c r="AY2189" s="260" t="s">
        <v>251</v>
      </c>
    </row>
    <row r="2190" s="2" customFormat="1" ht="24.15" customHeight="1">
      <c r="A2190" s="41"/>
      <c r="B2190" s="42"/>
      <c r="C2190" s="230" t="s">
        <v>2271</v>
      </c>
      <c r="D2190" s="230" t="s">
        <v>253</v>
      </c>
      <c r="E2190" s="231" t="s">
        <v>2272</v>
      </c>
      <c r="F2190" s="232" t="s">
        <v>2273</v>
      </c>
      <c r="G2190" s="233" t="s">
        <v>1410</v>
      </c>
      <c r="H2190" s="305"/>
      <c r="I2190" s="235"/>
      <c r="J2190" s="236">
        <f>ROUND(I2190*H2190,2)</f>
        <v>0</v>
      </c>
      <c r="K2190" s="237"/>
      <c r="L2190" s="47"/>
      <c r="M2190" s="238" t="s">
        <v>1</v>
      </c>
      <c r="N2190" s="239" t="s">
        <v>49</v>
      </c>
      <c r="O2190" s="94"/>
      <c r="P2190" s="240">
        <f>O2190*H2190</f>
        <v>0</v>
      </c>
      <c r="Q2190" s="240">
        <v>0</v>
      </c>
      <c r="R2190" s="240">
        <f>Q2190*H2190</f>
        <v>0</v>
      </c>
      <c r="S2190" s="240">
        <v>0</v>
      </c>
      <c r="T2190" s="241">
        <f>S2190*H2190</f>
        <v>0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42" t="s">
        <v>304</v>
      </c>
      <c r="AT2190" s="242" t="s">
        <v>253</v>
      </c>
      <c r="AU2190" s="242" t="s">
        <v>93</v>
      </c>
      <c r="AY2190" s="19" t="s">
        <v>251</v>
      </c>
      <c r="BE2190" s="243">
        <f>IF(N2190="základní",J2190,0)</f>
        <v>0</v>
      </c>
      <c r="BF2190" s="243">
        <f>IF(N2190="snížená",J2190,0)</f>
        <v>0</v>
      </c>
      <c r="BG2190" s="243">
        <f>IF(N2190="zákl. přenesená",J2190,0)</f>
        <v>0</v>
      </c>
      <c r="BH2190" s="243">
        <f>IF(N2190="sníž. přenesená",J2190,0)</f>
        <v>0</v>
      </c>
      <c r="BI2190" s="243">
        <f>IF(N2190="nulová",J2190,0)</f>
        <v>0</v>
      </c>
      <c r="BJ2190" s="19" t="s">
        <v>91</v>
      </c>
      <c r="BK2190" s="243">
        <f>ROUND(I2190*H2190,2)</f>
        <v>0</v>
      </c>
      <c r="BL2190" s="19" t="s">
        <v>304</v>
      </c>
      <c r="BM2190" s="242" t="s">
        <v>2274</v>
      </c>
    </row>
    <row r="2191" s="2" customFormat="1">
      <c r="A2191" s="41"/>
      <c r="B2191" s="42"/>
      <c r="C2191" s="43"/>
      <c r="D2191" s="244" t="s">
        <v>258</v>
      </c>
      <c r="E2191" s="43"/>
      <c r="F2191" s="245" t="s">
        <v>2275</v>
      </c>
      <c r="G2191" s="43"/>
      <c r="H2191" s="43"/>
      <c r="I2191" s="246"/>
      <c r="J2191" s="43"/>
      <c r="K2191" s="43"/>
      <c r="L2191" s="47"/>
      <c r="M2191" s="247"/>
      <c r="N2191" s="248"/>
      <c r="O2191" s="94"/>
      <c r="P2191" s="94"/>
      <c r="Q2191" s="94"/>
      <c r="R2191" s="94"/>
      <c r="S2191" s="94"/>
      <c r="T2191" s="95"/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T2191" s="19" t="s">
        <v>258</v>
      </c>
      <c r="AU2191" s="19" t="s">
        <v>93</v>
      </c>
    </row>
    <row r="2192" s="12" customFormat="1" ht="22.8" customHeight="1">
      <c r="A2192" s="12"/>
      <c r="B2192" s="214"/>
      <c r="C2192" s="215"/>
      <c r="D2192" s="216" t="s">
        <v>83</v>
      </c>
      <c r="E2192" s="228" t="s">
        <v>2276</v>
      </c>
      <c r="F2192" s="228" t="s">
        <v>2277</v>
      </c>
      <c r="G2192" s="215"/>
      <c r="H2192" s="215"/>
      <c r="I2192" s="218"/>
      <c r="J2192" s="229">
        <f>BK2192</f>
        <v>0</v>
      </c>
      <c r="K2192" s="215"/>
      <c r="L2192" s="220"/>
      <c r="M2192" s="221"/>
      <c r="N2192" s="222"/>
      <c r="O2192" s="222"/>
      <c r="P2192" s="223">
        <f>SUM(P2193:P2631)</f>
        <v>0</v>
      </c>
      <c r="Q2192" s="222"/>
      <c r="R2192" s="223">
        <f>SUM(R2193:R2631)</f>
        <v>39.39538713000001</v>
      </c>
      <c r="S2192" s="222"/>
      <c r="T2192" s="224">
        <f>SUM(T2193:T2631)</f>
        <v>0</v>
      </c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R2192" s="225" t="s">
        <v>93</v>
      </c>
      <c r="AT2192" s="226" t="s">
        <v>83</v>
      </c>
      <c r="AU2192" s="226" t="s">
        <v>91</v>
      </c>
      <c r="AY2192" s="225" t="s">
        <v>251</v>
      </c>
      <c r="BK2192" s="227">
        <f>SUM(BK2193:BK2631)</f>
        <v>0</v>
      </c>
    </row>
    <row r="2193" s="2" customFormat="1" ht="33" customHeight="1">
      <c r="A2193" s="41"/>
      <c r="B2193" s="42"/>
      <c r="C2193" s="230" t="s">
        <v>1540</v>
      </c>
      <c r="D2193" s="230" t="s">
        <v>253</v>
      </c>
      <c r="E2193" s="231" t="s">
        <v>2278</v>
      </c>
      <c r="F2193" s="232" t="s">
        <v>2279</v>
      </c>
      <c r="G2193" s="233" t="s">
        <v>389</v>
      </c>
      <c r="H2193" s="234">
        <v>632.26800000000003</v>
      </c>
      <c r="I2193" s="235"/>
      <c r="J2193" s="236">
        <f>ROUND(I2193*H2193,2)</f>
        <v>0</v>
      </c>
      <c r="K2193" s="237"/>
      <c r="L2193" s="47"/>
      <c r="M2193" s="238" t="s">
        <v>1</v>
      </c>
      <c r="N2193" s="239" t="s">
        <v>49</v>
      </c>
      <c r="O2193" s="94"/>
      <c r="P2193" s="240">
        <f>O2193*H2193</f>
        <v>0</v>
      </c>
      <c r="Q2193" s="240">
        <v>0.00025999999999999998</v>
      </c>
      <c r="R2193" s="240">
        <f>Q2193*H2193</f>
        <v>0.16438967999999998</v>
      </c>
      <c r="S2193" s="240">
        <v>0</v>
      </c>
      <c r="T2193" s="241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42" t="s">
        <v>304</v>
      </c>
      <c r="AT2193" s="242" t="s">
        <v>253</v>
      </c>
      <c r="AU2193" s="242" t="s">
        <v>93</v>
      </c>
      <c r="AY2193" s="19" t="s">
        <v>251</v>
      </c>
      <c r="BE2193" s="243">
        <f>IF(N2193="základní",J2193,0)</f>
        <v>0</v>
      </c>
      <c r="BF2193" s="243">
        <f>IF(N2193="snížená",J2193,0)</f>
        <v>0</v>
      </c>
      <c r="BG2193" s="243">
        <f>IF(N2193="zákl. přenesená",J2193,0)</f>
        <v>0</v>
      </c>
      <c r="BH2193" s="243">
        <f>IF(N2193="sníž. přenesená",J2193,0)</f>
        <v>0</v>
      </c>
      <c r="BI2193" s="243">
        <f>IF(N2193="nulová",J2193,0)</f>
        <v>0</v>
      </c>
      <c r="BJ2193" s="19" t="s">
        <v>91</v>
      </c>
      <c r="BK2193" s="243">
        <f>ROUND(I2193*H2193,2)</f>
        <v>0</v>
      </c>
      <c r="BL2193" s="19" t="s">
        <v>304</v>
      </c>
      <c r="BM2193" s="242" t="s">
        <v>2280</v>
      </c>
    </row>
    <row r="2194" s="15" customFormat="1">
      <c r="A2194" s="15"/>
      <c r="B2194" s="272"/>
      <c r="C2194" s="273"/>
      <c r="D2194" s="251" t="s">
        <v>260</v>
      </c>
      <c r="E2194" s="274" t="s">
        <v>1</v>
      </c>
      <c r="F2194" s="275" t="s">
        <v>2281</v>
      </c>
      <c r="G2194" s="273"/>
      <c r="H2194" s="274" t="s">
        <v>1</v>
      </c>
      <c r="I2194" s="276"/>
      <c r="J2194" s="273"/>
      <c r="K2194" s="273"/>
      <c r="L2194" s="277"/>
      <c r="M2194" s="278"/>
      <c r="N2194" s="279"/>
      <c r="O2194" s="279"/>
      <c r="P2194" s="279"/>
      <c r="Q2194" s="279"/>
      <c r="R2194" s="279"/>
      <c r="S2194" s="279"/>
      <c r="T2194" s="280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81" t="s">
        <v>260</v>
      </c>
      <c r="AU2194" s="281" t="s">
        <v>93</v>
      </c>
      <c r="AV2194" s="15" t="s">
        <v>91</v>
      </c>
      <c r="AW2194" s="15" t="s">
        <v>40</v>
      </c>
      <c r="AX2194" s="15" t="s">
        <v>84</v>
      </c>
      <c r="AY2194" s="281" t="s">
        <v>251</v>
      </c>
    </row>
    <row r="2195" s="15" customFormat="1">
      <c r="A2195" s="15"/>
      <c r="B2195" s="272"/>
      <c r="C2195" s="273"/>
      <c r="D2195" s="251" t="s">
        <v>260</v>
      </c>
      <c r="E2195" s="274" t="s">
        <v>1</v>
      </c>
      <c r="F2195" s="275" t="s">
        <v>2282</v>
      </c>
      <c r="G2195" s="273"/>
      <c r="H2195" s="274" t="s">
        <v>1</v>
      </c>
      <c r="I2195" s="276"/>
      <c r="J2195" s="273"/>
      <c r="K2195" s="273"/>
      <c r="L2195" s="277"/>
      <c r="M2195" s="278"/>
      <c r="N2195" s="279"/>
      <c r="O2195" s="279"/>
      <c r="P2195" s="279"/>
      <c r="Q2195" s="279"/>
      <c r="R2195" s="279"/>
      <c r="S2195" s="279"/>
      <c r="T2195" s="280"/>
      <c r="U2195" s="15"/>
      <c r="V2195" s="15"/>
      <c r="W2195" s="15"/>
      <c r="X2195" s="15"/>
      <c r="Y2195" s="15"/>
      <c r="Z2195" s="15"/>
      <c r="AA2195" s="15"/>
      <c r="AB2195" s="15"/>
      <c r="AC2195" s="15"/>
      <c r="AD2195" s="15"/>
      <c r="AE2195" s="15"/>
      <c r="AT2195" s="281" t="s">
        <v>260</v>
      </c>
      <c r="AU2195" s="281" t="s">
        <v>93</v>
      </c>
      <c r="AV2195" s="15" t="s">
        <v>91</v>
      </c>
      <c r="AW2195" s="15" t="s">
        <v>40</v>
      </c>
      <c r="AX2195" s="15" t="s">
        <v>84</v>
      </c>
      <c r="AY2195" s="281" t="s">
        <v>251</v>
      </c>
    </row>
    <row r="2196" s="13" customFormat="1">
      <c r="A2196" s="13"/>
      <c r="B2196" s="249"/>
      <c r="C2196" s="250"/>
      <c r="D2196" s="251" t="s">
        <v>260</v>
      </c>
      <c r="E2196" s="252" t="s">
        <v>1</v>
      </c>
      <c r="F2196" s="253" t="s">
        <v>2283</v>
      </c>
      <c r="G2196" s="250"/>
      <c r="H2196" s="254">
        <v>147.231</v>
      </c>
      <c r="I2196" s="255"/>
      <c r="J2196" s="250"/>
      <c r="K2196" s="250"/>
      <c r="L2196" s="256"/>
      <c r="M2196" s="257"/>
      <c r="N2196" s="258"/>
      <c r="O2196" s="258"/>
      <c r="P2196" s="258"/>
      <c r="Q2196" s="258"/>
      <c r="R2196" s="258"/>
      <c r="S2196" s="258"/>
      <c r="T2196" s="259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60" t="s">
        <v>260</v>
      </c>
      <c r="AU2196" s="260" t="s">
        <v>93</v>
      </c>
      <c r="AV2196" s="13" t="s">
        <v>93</v>
      </c>
      <c r="AW2196" s="13" t="s">
        <v>40</v>
      </c>
      <c r="AX2196" s="13" t="s">
        <v>84</v>
      </c>
      <c r="AY2196" s="260" t="s">
        <v>251</v>
      </c>
    </row>
    <row r="2197" s="13" customFormat="1">
      <c r="A2197" s="13"/>
      <c r="B2197" s="249"/>
      <c r="C2197" s="250"/>
      <c r="D2197" s="251" t="s">
        <v>260</v>
      </c>
      <c r="E2197" s="252" t="s">
        <v>1</v>
      </c>
      <c r="F2197" s="253" t="s">
        <v>2284</v>
      </c>
      <c r="G2197" s="250"/>
      <c r="H2197" s="254">
        <v>147.231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260</v>
      </c>
      <c r="AU2197" s="260" t="s">
        <v>93</v>
      </c>
      <c r="AV2197" s="13" t="s">
        <v>93</v>
      </c>
      <c r="AW2197" s="13" t="s">
        <v>40</v>
      </c>
      <c r="AX2197" s="13" t="s">
        <v>84</v>
      </c>
      <c r="AY2197" s="260" t="s">
        <v>251</v>
      </c>
    </row>
    <row r="2198" s="13" customFormat="1">
      <c r="A2198" s="13"/>
      <c r="B2198" s="249"/>
      <c r="C2198" s="250"/>
      <c r="D2198" s="251" t="s">
        <v>260</v>
      </c>
      <c r="E2198" s="252" t="s">
        <v>1</v>
      </c>
      <c r="F2198" s="253" t="s">
        <v>2285</v>
      </c>
      <c r="G2198" s="250"/>
      <c r="H2198" s="254">
        <v>147.231</v>
      </c>
      <c r="I2198" s="255"/>
      <c r="J2198" s="250"/>
      <c r="K2198" s="250"/>
      <c r="L2198" s="256"/>
      <c r="M2198" s="257"/>
      <c r="N2198" s="258"/>
      <c r="O2198" s="258"/>
      <c r="P2198" s="258"/>
      <c r="Q2198" s="258"/>
      <c r="R2198" s="258"/>
      <c r="S2198" s="258"/>
      <c r="T2198" s="259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0" t="s">
        <v>260</v>
      </c>
      <c r="AU2198" s="260" t="s">
        <v>93</v>
      </c>
      <c r="AV2198" s="13" t="s">
        <v>93</v>
      </c>
      <c r="AW2198" s="13" t="s">
        <v>40</v>
      </c>
      <c r="AX2198" s="13" t="s">
        <v>84</v>
      </c>
      <c r="AY2198" s="260" t="s">
        <v>251</v>
      </c>
    </row>
    <row r="2199" s="13" customFormat="1">
      <c r="A2199" s="13"/>
      <c r="B2199" s="249"/>
      <c r="C2199" s="250"/>
      <c r="D2199" s="251" t="s">
        <v>260</v>
      </c>
      <c r="E2199" s="252" t="s">
        <v>1</v>
      </c>
      <c r="F2199" s="253" t="s">
        <v>2286</v>
      </c>
      <c r="G2199" s="250"/>
      <c r="H2199" s="254">
        <v>147.231</v>
      </c>
      <c r="I2199" s="255"/>
      <c r="J2199" s="250"/>
      <c r="K2199" s="250"/>
      <c r="L2199" s="256"/>
      <c r="M2199" s="257"/>
      <c r="N2199" s="258"/>
      <c r="O2199" s="258"/>
      <c r="P2199" s="258"/>
      <c r="Q2199" s="258"/>
      <c r="R2199" s="258"/>
      <c r="S2199" s="258"/>
      <c r="T2199" s="25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0" t="s">
        <v>260</v>
      </c>
      <c r="AU2199" s="260" t="s">
        <v>93</v>
      </c>
      <c r="AV2199" s="13" t="s">
        <v>93</v>
      </c>
      <c r="AW2199" s="13" t="s">
        <v>40</v>
      </c>
      <c r="AX2199" s="13" t="s">
        <v>84</v>
      </c>
      <c r="AY2199" s="260" t="s">
        <v>251</v>
      </c>
    </row>
    <row r="2200" s="16" customFormat="1">
      <c r="A2200" s="16"/>
      <c r="B2200" s="283"/>
      <c r="C2200" s="284"/>
      <c r="D2200" s="251" t="s">
        <v>260</v>
      </c>
      <c r="E2200" s="285" t="s">
        <v>1</v>
      </c>
      <c r="F2200" s="286" t="s">
        <v>329</v>
      </c>
      <c r="G2200" s="284"/>
      <c r="H2200" s="287">
        <v>588.92399999999998</v>
      </c>
      <c r="I2200" s="288"/>
      <c r="J2200" s="284"/>
      <c r="K2200" s="284"/>
      <c r="L2200" s="289"/>
      <c r="M2200" s="290"/>
      <c r="N2200" s="291"/>
      <c r="O2200" s="291"/>
      <c r="P2200" s="291"/>
      <c r="Q2200" s="291"/>
      <c r="R2200" s="291"/>
      <c r="S2200" s="291"/>
      <c r="T2200" s="292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93" t="s">
        <v>260</v>
      </c>
      <c r="AU2200" s="293" t="s">
        <v>93</v>
      </c>
      <c r="AV2200" s="16" t="s">
        <v>273</v>
      </c>
      <c r="AW2200" s="16" t="s">
        <v>40</v>
      </c>
      <c r="AX2200" s="16" t="s">
        <v>84</v>
      </c>
      <c r="AY2200" s="293" t="s">
        <v>251</v>
      </c>
    </row>
    <row r="2201" s="15" customFormat="1">
      <c r="A2201" s="15"/>
      <c r="B2201" s="272"/>
      <c r="C2201" s="273"/>
      <c r="D2201" s="251" t="s">
        <v>260</v>
      </c>
      <c r="E2201" s="274" t="s">
        <v>1</v>
      </c>
      <c r="F2201" s="275" t="s">
        <v>2287</v>
      </c>
      <c r="G2201" s="273"/>
      <c r="H2201" s="274" t="s">
        <v>1</v>
      </c>
      <c r="I2201" s="276"/>
      <c r="J2201" s="273"/>
      <c r="K2201" s="273"/>
      <c r="L2201" s="277"/>
      <c r="M2201" s="278"/>
      <c r="N2201" s="279"/>
      <c r="O2201" s="279"/>
      <c r="P2201" s="279"/>
      <c r="Q2201" s="279"/>
      <c r="R2201" s="279"/>
      <c r="S2201" s="279"/>
      <c r="T2201" s="280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81" t="s">
        <v>260</v>
      </c>
      <c r="AU2201" s="281" t="s">
        <v>93</v>
      </c>
      <c r="AV2201" s="15" t="s">
        <v>91</v>
      </c>
      <c r="AW2201" s="15" t="s">
        <v>40</v>
      </c>
      <c r="AX2201" s="15" t="s">
        <v>84</v>
      </c>
      <c r="AY2201" s="281" t="s">
        <v>251</v>
      </c>
    </row>
    <row r="2202" s="13" customFormat="1">
      <c r="A2202" s="13"/>
      <c r="B2202" s="249"/>
      <c r="C2202" s="250"/>
      <c r="D2202" s="251" t="s">
        <v>260</v>
      </c>
      <c r="E2202" s="252" t="s">
        <v>1</v>
      </c>
      <c r="F2202" s="253" t="s">
        <v>2288</v>
      </c>
      <c r="G2202" s="250"/>
      <c r="H2202" s="254">
        <v>10.836</v>
      </c>
      <c r="I2202" s="255"/>
      <c r="J2202" s="250"/>
      <c r="K2202" s="250"/>
      <c r="L2202" s="256"/>
      <c r="M2202" s="257"/>
      <c r="N2202" s="258"/>
      <c r="O2202" s="258"/>
      <c r="P2202" s="258"/>
      <c r="Q2202" s="258"/>
      <c r="R2202" s="258"/>
      <c r="S2202" s="258"/>
      <c r="T2202" s="259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0" t="s">
        <v>260</v>
      </c>
      <c r="AU2202" s="260" t="s">
        <v>93</v>
      </c>
      <c r="AV2202" s="13" t="s">
        <v>93</v>
      </c>
      <c r="AW2202" s="13" t="s">
        <v>40</v>
      </c>
      <c r="AX2202" s="13" t="s">
        <v>84</v>
      </c>
      <c r="AY2202" s="260" t="s">
        <v>251</v>
      </c>
    </row>
    <row r="2203" s="13" customFormat="1">
      <c r="A2203" s="13"/>
      <c r="B2203" s="249"/>
      <c r="C2203" s="250"/>
      <c r="D2203" s="251" t="s">
        <v>260</v>
      </c>
      <c r="E2203" s="252" t="s">
        <v>1</v>
      </c>
      <c r="F2203" s="253" t="s">
        <v>2289</v>
      </c>
      <c r="G2203" s="250"/>
      <c r="H2203" s="254">
        <v>10.836</v>
      </c>
      <c r="I2203" s="255"/>
      <c r="J2203" s="250"/>
      <c r="K2203" s="250"/>
      <c r="L2203" s="256"/>
      <c r="M2203" s="257"/>
      <c r="N2203" s="258"/>
      <c r="O2203" s="258"/>
      <c r="P2203" s="258"/>
      <c r="Q2203" s="258"/>
      <c r="R2203" s="258"/>
      <c r="S2203" s="258"/>
      <c r="T2203" s="259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60" t="s">
        <v>260</v>
      </c>
      <c r="AU2203" s="260" t="s">
        <v>93</v>
      </c>
      <c r="AV2203" s="13" t="s">
        <v>93</v>
      </c>
      <c r="AW2203" s="13" t="s">
        <v>40</v>
      </c>
      <c r="AX2203" s="13" t="s">
        <v>84</v>
      </c>
      <c r="AY2203" s="260" t="s">
        <v>251</v>
      </c>
    </row>
    <row r="2204" s="13" customFormat="1">
      <c r="A2204" s="13"/>
      <c r="B2204" s="249"/>
      <c r="C2204" s="250"/>
      <c r="D2204" s="251" t="s">
        <v>260</v>
      </c>
      <c r="E2204" s="252" t="s">
        <v>1</v>
      </c>
      <c r="F2204" s="253" t="s">
        <v>2290</v>
      </c>
      <c r="G2204" s="250"/>
      <c r="H2204" s="254">
        <v>10.836</v>
      </c>
      <c r="I2204" s="255"/>
      <c r="J2204" s="250"/>
      <c r="K2204" s="250"/>
      <c r="L2204" s="256"/>
      <c r="M2204" s="257"/>
      <c r="N2204" s="258"/>
      <c r="O2204" s="258"/>
      <c r="P2204" s="258"/>
      <c r="Q2204" s="258"/>
      <c r="R2204" s="258"/>
      <c r="S2204" s="258"/>
      <c r="T2204" s="259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60" t="s">
        <v>260</v>
      </c>
      <c r="AU2204" s="260" t="s">
        <v>93</v>
      </c>
      <c r="AV2204" s="13" t="s">
        <v>93</v>
      </c>
      <c r="AW2204" s="13" t="s">
        <v>40</v>
      </c>
      <c r="AX2204" s="13" t="s">
        <v>84</v>
      </c>
      <c r="AY2204" s="260" t="s">
        <v>251</v>
      </c>
    </row>
    <row r="2205" s="13" customFormat="1">
      <c r="A2205" s="13"/>
      <c r="B2205" s="249"/>
      <c r="C2205" s="250"/>
      <c r="D2205" s="251" t="s">
        <v>260</v>
      </c>
      <c r="E2205" s="252" t="s">
        <v>1</v>
      </c>
      <c r="F2205" s="253" t="s">
        <v>2291</v>
      </c>
      <c r="G2205" s="250"/>
      <c r="H2205" s="254">
        <v>10.836</v>
      </c>
      <c r="I2205" s="255"/>
      <c r="J2205" s="250"/>
      <c r="K2205" s="250"/>
      <c r="L2205" s="256"/>
      <c r="M2205" s="257"/>
      <c r="N2205" s="258"/>
      <c r="O2205" s="258"/>
      <c r="P2205" s="258"/>
      <c r="Q2205" s="258"/>
      <c r="R2205" s="258"/>
      <c r="S2205" s="258"/>
      <c r="T2205" s="25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60" t="s">
        <v>260</v>
      </c>
      <c r="AU2205" s="260" t="s">
        <v>93</v>
      </c>
      <c r="AV2205" s="13" t="s">
        <v>93</v>
      </c>
      <c r="AW2205" s="13" t="s">
        <v>40</v>
      </c>
      <c r="AX2205" s="13" t="s">
        <v>84</v>
      </c>
      <c r="AY2205" s="260" t="s">
        <v>251</v>
      </c>
    </row>
    <row r="2206" s="16" customFormat="1">
      <c r="A2206" s="16"/>
      <c r="B2206" s="283"/>
      <c r="C2206" s="284"/>
      <c r="D2206" s="251" t="s">
        <v>260</v>
      </c>
      <c r="E2206" s="285" t="s">
        <v>1</v>
      </c>
      <c r="F2206" s="286" t="s">
        <v>329</v>
      </c>
      <c r="G2206" s="284"/>
      <c r="H2206" s="287">
        <v>43.344000000000001</v>
      </c>
      <c r="I2206" s="288"/>
      <c r="J2206" s="284"/>
      <c r="K2206" s="284"/>
      <c r="L2206" s="289"/>
      <c r="M2206" s="290"/>
      <c r="N2206" s="291"/>
      <c r="O2206" s="291"/>
      <c r="P2206" s="291"/>
      <c r="Q2206" s="291"/>
      <c r="R2206" s="291"/>
      <c r="S2206" s="291"/>
      <c r="T2206" s="292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T2206" s="293" t="s">
        <v>260</v>
      </c>
      <c r="AU2206" s="293" t="s">
        <v>93</v>
      </c>
      <c r="AV2206" s="16" t="s">
        <v>273</v>
      </c>
      <c r="AW2206" s="16" t="s">
        <v>40</v>
      </c>
      <c r="AX2206" s="16" t="s">
        <v>84</v>
      </c>
      <c r="AY2206" s="293" t="s">
        <v>251</v>
      </c>
    </row>
    <row r="2207" s="14" customFormat="1">
      <c r="A2207" s="14"/>
      <c r="B2207" s="261"/>
      <c r="C2207" s="262"/>
      <c r="D2207" s="251" t="s">
        <v>260</v>
      </c>
      <c r="E2207" s="263" t="s">
        <v>1</v>
      </c>
      <c r="F2207" s="264" t="s">
        <v>262</v>
      </c>
      <c r="G2207" s="262"/>
      <c r="H2207" s="265">
        <v>632.26800000000003</v>
      </c>
      <c r="I2207" s="266"/>
      <c r="J2207" s="262"/>
      <c r="K2207" s="262"/>
      <c r="L2207" s="267"/>
      <c r="M2207" s="268"/>
      <c r="N2207" s="269"/>
      <c r="O2207" s="269"/>
      <c r="P2207" s="269"/>
      <c r="Q2207" s="269"/>
      <c r="R2207" s="269"/>
      <c r="S2207" s="269"/>
      <c r="T2207" s="270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1" t="s">
        <v>260</v>
      </c>
      <c r="AU2207" s="271" t="s">
        <v>93</v>
      </c>
      <c r="AV2207" s="14" t="s">
        <v>257</v>
      </c>
      <c r="AW2207" s="14" t="s">
        <v>40</v>
      </c>
      <c r="AX2207" s="14" t="s">
        <v>91</v>
      </c>
      <c r="AY2207" s="271" t="s">
        <v>251</v>
      </c>
    </row>
    <row r="2208" s="2" customFormat="1" ht="66.75" customHeight="1">
      <c r="A2208" s="41"/>
      <c r="B2208" s="42"/>
      <c r="C2208" s="294" t="s">
        <v>2292</v>
      </c>
      <c r="D2208" s="294" t="s">
        <v>338</v>
      </c>
      <c r="E2208" s="295" t="s">
        <v>2293</v>
      </c>
      <c r="F2208" s="296" t="s">
        <v>2294</v>
      </c>
      <c r="G2208" s="297" t="s">
        <v>571</v>
      </c>
      <c r="H2208" s="298">
        <v>76</v>
      </c>
      <c r="I2208" s="299"/>
      <c r="J2208" s="300">
        <f>ROUND(I2208*H2208,2)</f>
        <v>0</v>
      </c>
      <c r="K2208" s="301"/>
      <c r="L2208" s="302"/>
      <c r="M2208" s="303" t="s">
        <v>1</v>
      </c>
      <c r="N2208" s="304" t="s">
        <v>49</v>
      </c>
      <c r="O2208" s="94"/>
      <c r="P2208" s="240">
        <f>O2208*H2208</f>
        <v>0</v>
      </c>
      <c r="Q2208" s="240">
        <v>0.26611000000000001</v>
      </c>
      <c r="R2208" s="240">
        <f>Q2208*H2208</f>
        <v>20.224360000000001</v>
      </c>
      <c r="S2208" s="240">
        <v>0</v>
      </c>
      <c r="T2208" s="241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42" t="s">
        <v>364</v>
      </c>
      <c r="AT2208" s="242" t="s">
        <v>338</v>
      </c>
      <c r="AU2208" s="242" t="s">
        <v>93</v>
      </c>
      <c r="AY2208" s="19" t="s">
        <v>251</v>
      </c>
      <c r="BE2208" s="243">
        <f>IF(N2208="základní",J2208,0)</f>
        <v>0</v>
      </c>
      <c r="BF2208" s="243">
        <f>IF(N2208="snížená",J2208,0)</f>
        <v>0</v>
      </c>
      <c r="BG2208" s="243">
        <f>IF(N2208="zákl. přenesená",J2208,0)</f>
        <v>0</v>
      </c>
      <c r="BH2208" s="243">
        <f>IF(N2208="sníž. přenesená",J2208,0)</f>
        <v>0</v>
      </c>
      <c r="BI2208" s="243">
        <f>IF(N2208="nulová",J2208,0)</f>
        <v>0</v>
      </c>
      <c r="BJ2208" s="19" t="s">
        <v>91</v>
      </c>
      <c r="BK2208" s="243">
        <f>ROUND(I2208*H2208,2)</f>
        <v>0</v>
      </c>
      <c r="BL2208" s="19" t="s">
        <v>304</v>
      </c>
      <c r="BM2208" s="242" t="s">
        <v>2295</v>
      </c>
    </row>
    <row r="2209" s="15" customFormat="1">
      <c r="A2209" s="15"/>
      <c r="B2209" s="272"/>
      <c r="C2209" s="273"/>
      <c r="D2209" s="251" t="s">
        <v>260</v>
      </c>
      <c r="E2209" s="274" t="s">
        <v>1</v>
      </c>
      <c r="F2209" s="275" t="s">
        <v>2281</v>
      </c>
      <c r="G2209" s="273"/>
      <c r="H2209" s="274" t="s">
        <v>1</v>
      </c>
      <c r="I2209" s="276"/>
      <c r="J2209" s="273"/>
      <c r="K2209" s="273"/>
      <c r="L2209" s="277"/>
      <c r="M2209" s="278"/>
      <c r="N2209" s="279"/>
      <c r="O2209" s="279"/>
      <c r="P2209" s="279"/>
      <c r="Q2209" s="279"/>
      <c r="R2209" s="279"/>
      <c r="S2209" s="279"/>
      <c r="T2209" s="280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81" t="s">
        <v>260</v>
      </c>
      <c r="AU2209" s="281" t="s">
        <v>93</v>
      </c>
      <c r="AV2209" s="15" t="s">
        <v>91</v>
      </c>
      <c r="AW2209" s="15" t="s">
        <v>40</v>
      </c>
      <c r="AX2209" s="15" t="s">
        <v>84</v>
      </c>
      <c r="AY2209" s="281" t="s">
        <v>251</v>
      </c>
    </row>
    <row r="2210" s="13" customFormat="1">
      <c r="A2210" s="13"/>
      <c r="B2210" s="249"/>
      <c r="C2210" s="250"/>
      <c r="D2210" s="251" t="s">
        <v>260</v>
      </c>
      <c r="E2210" s="252" t="s">
        <v>1</v>
      </c>
      <c r="F2210" s="253" t="s">
        <v>2128</v>
      </c>
      <c r="G2210" s="250"/>
      <c r="H2210" s="254">
        <v>19</v>
      </c>
      <c r="I2210" s="255"/>
      <c r="J2210" s="250"/>
      <c r="K2210" s="250"/>
      <c r="L2210" s="256"/>
      <c r="M2210" s="257"/>
      <c r="N2210" s="258"/>
      <c r="O2210" s="258"/>
      <c r="P2210" s="258"/>
      <c r="Q2210" s="258"/>
      <c r="R2210" s="258"/>
      <c r="S2210" s="258"/>
      <c r="T2210" s="25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60" t="s">
        <v>260</v>
      </c>
      <c r="AU2210" s="260" t="s">
        <v>93</v>
      </c>
      <c r="AV2210" s="13" t="s">
        <v>93</v>
      </c>
      <c r="AW2210" s="13" t="s">
        <v>40</v>
      </c>
      <c r="AX2210" s="13" t="s">
        <v>84</v>
      </c>
      <c r="AY2210" s="260" t="s">
        <v>251</v>
      </c>
    </row>
    <row r="2211" s="13" customFormat="1">
      <c r="A2211" s="13"/>
      <c r="B2211" s="249"/>
      <c r="C2211" s="250"/>
      <c r="D2211" s="251" t="s">
        <v>260</v>
      </c>
      <c r="E2211" s="252" t="s">
        <v>1</v>
      </c>
      <c r="F2211" s="253" t="s">
        <v>2129</v>
      </c>
      <c r="G2211" s="250"/>
      <c r="H2211" s="254">
        <v>19</v>
      </c>
      <c r="I2211" s="255"/>
      <c r="J2211" s="250"/>
      <c r="K2211" s="250"/>
      <c r="L2211" s="256"/>
      <c r="M2211" s="257"/>
      <c r="N2211" s="258"/>
      <c r="O2211" s="258"/>
      <c r="P2211" s="258"/>
      <c r="Q2211" s="258"/>
      <c r="R2211" s="258"/>
      <c r="S2211" s="258"/>
      <c r="T2211" s="25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60" t="s">
        <v>260</v>
      </c>
      <c r="AU2211" s="260" t="s">
        <v>93</v>
      </c>
      <c r="AV2211" s="13" t="s">
        <v>93</v>
      </c>
      <c r="AW2211" s="13" t="s">
        <v>40</v>
      </c>
      <c r="AX2211" s="13" t="s">
        <v>84</v>
      </c>
      <c r="AY2211" s="260" t="s">
        <v>251</v>
      </c>
    </row>
    <row r="2212" s="13" customFormat="1">
      <c r="A2212" s="13"/>
      <c r="B2212" s="249"/>
      <c r="C2212" s="250"/>
      <c r="D2212" s="251" t="s">
        <v>260</v>
      </c>
      <c r="E2212" s="252" t="s">
        <v>1</v>
      </c>
      <c r="F2212" s="253" t="s">
        <v>2130</v>
      </c>
      <c r="G2212" s="250"/>
      <c r="H2212" s="254">
        <v>19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260</v>
      </c>
      <c r="AU2212" s="260" t="s">
        <v>93</v>
      </c>
      <c r="AV2212" s="13" t="s">
        <v>93</v>
      </c>
      <c r="AW2212" s="13" t="s">
        <v>40</v>
      </c>
      <c r="AX2212" s="13" t="s">
        <v>84</v>
      </c>
      <c r="AY2212" s="260" t="s">
        <v>251</v>
      </c>
    </row>
    <row r="2213" s="13" customFormat="1">
      <c r="A2213" s="13"/>
      <c r="B2213" s="249"/>
      <c r="C2213" s="250"/>
      <c r="D2213" s="251" t="s">
        <v>260</v>
      </c>
      <c r="E2213" s="252" t="s">
        <v>1</v>
      </c>
      <c r="F2213" s="253" t="s">
        <v>2131</v>
      </c>
      <c r="G2213" s="250"/>
      <c r="H2213" s="254">
        <v>19</v>
      </c>
      <c r="I2213" s="255"/>
      <c r="J2213" s="250"/>
      <c r="K2213" s="250"/>
      <c r="L2213" s="256"/>
      <c r="M2213" s="257"/>
      <c r="N2213" s="258"/>
      <c r="O2213" s="258"/>
      <c r="P2213" s="258"/>
      <c r="Q2213" s="258"/>
      <c r="R2213" s="258"/>
      <c r="S2213" s="258"/>
      <c r="T2213" s="259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60" t="s">
        <v>260</v>
      </c>
      <c r="AU2213" s="260" t="s">
        <v>93</v>
      </c>
      <c r="AV2213" s="13" t="s">
        <v>93</v>
      </c>
      <c r="AW2213" s="13" t="s">
        <v>40</v>
      </c>
      <c r="AX2213" s="13" t="s">
        <v>84</v>
      </c>
      <c r="AY2213" s="260" t="s">
        <v>251</v>
      </c>
    </row>
    <row r="2214" s="14" customFormat="1">
      <c r="A2214" s="14"/>
      <c r="B2214" s="261"/>
      <c r="C2214" s="262"/>
      <c r="D2214" s="251" t="s">
        <v>260</v>
      </c>
      <c r="E2214" s="263" t="s">
        <v>1</v>
      </c>
      <c r="F2214" s="264" t="s">
        <v>262</v>
      </c>
      <c r="G2214" s="262"/>
      <c r="H2214" s="265">
        <v>76</v>
      </c>
      <c r="I2214" s="266"/>
      <c r="J2214" s="262"/>
      <c r="K2214" s="262"/>
      <c r="L2214" s="267"/>
      <c r="M2214" s="268"/>
      <c r="N2214" s="269"/>
      <c r="O2214" s="269"/>
      <c r="P2214" s="269"/>
      <c r="Q2214" s="269"/>
      <c r="R2214" s="269"/>
      <c r="S2214" s="269"/>
      <c r="T2214" s="270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71" t="s">
        <v>260</v>
      </c>
      <c r="AU2214" s="271" t="s">
        <v>93</v>
      </c>
      <c r="AV2214" s="14" t="s">
        <v>257</v>
      </c>
      <c r="AW2214" s="14" t="s">
        <v>40</v>
      </c>
      <c r="AX2214" s="14" t="s">
        <v>91</v>
      </c>
      <c r="AY2214" s="271" t="s">
        <v>251</v>
      </c>
    </row>
    <row r="2215" s="2" customFormat="1" ht="66.75" customHeight="1">
      <c r="A2215" s="41"/>
      <c r="B2215" s="42"/>
      <c r="C2215" s="294" t="s">
        <v>1545</v>
      </c>
      <c r="D2215" s="294" t="s">
        <v>338</v>
      </c>
      <c r="E2215" s="295" t="s">
        <v>2296</v>
      </c>
      <c r="F2215" s="296" t="s">
        <v>2297</v>
      </c>
      <c r="G2215" s="297" t="s">
        <v>571</v>
      </c>
      <c r="H2215" s="298">
        <v>4</v>
      </c>
      <c r="I2215" s="299"/>
      <c r="J2215" s="300">
        <f>ROUND(I2215*H2215,2)</f>
        <v>0</v>
      </c>
      <c r="K2215" s="301"/>
      <c r="L2215" s="302"/>
      <c r="M2215" s="303" t="s">
        <v>1</v>
      </c>
      <c r="N2215" s="304" t="s">
        <v>49</v>
      </c>
      <c r="O2215" s="94"/>
      <c r="P2215" s="240">
        <f>O2215*H2215</f>
        <v>0</v>
      </c>
      <c r="Q2215" s="240">
        <v>0.37511</v>
      </c>
      <c r="R2215" s="240">
        <f>Q2215*H2215</f>
        <v>1.50044</v>
      </c>
      <c r="S2215" s="240">
        <v>0</v>
      </c>
      <c r="T2215" s="241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42" t="s">
        <v>364</v>
      </c>
      <c r="AT2215" s="242" t="s">
        <v>338</v>
      </c>
      <c r="AU2215" s="242" t="s">
        <v>93</v>
      </c>
      <c r="AY2215" s="19" t="s">
        <v>251</v>
      </c>
      <c r="BE2215" s="243">
        <f>IF(N2215="základní",J2215,0)</f>
        <v>0</v>
      </c>
      <c r="BF2215" s="243">
        <f>IF(N2215="snížená",J2215,0)</f>
        <v>0</v>
      </c>
      <c r="BG2215" s="243">
        <f>IF(N2215="zákl. přenesená",J2215,0)</f>
        <v>0</v>
      </c>
      <c r="BH2215" s="243">
        <f>IF(N2215="sníž. přenesená",J2215,0)</f>
        <v>0</v>
      </c>
      <c r="BI2215" s="243">
        <f>IF(N2215="nulová",J2215,0)</f>
        <v>0</v>
      </c>
      <c r="BJ2215" s="19" t="s">
        <v>91</v>
      </c>
      <c r="BK2215" s="243">
        <f>ROUND(I2215*H2215,2)</f>
        <v>0</v>
      </c>
      <c r="BL2215" s="19" t="s">
        <v>304</v>
      </c>
      <c r="BM2215" s="242" t="s">
        <v>2298</v>
      </c>
    </row>
    <row r="2216" s="15" customFormat="1">
      <c r="A2216" s="15"/>
      <c r="B2216" s="272"/>
      <c r="C2216" s="273"/>
      <c r="D2216" s="251" t="s">
        <v>260</v>
      </c>
      <c r="E2216" s="274" t="s">
        <v>1</v>
      </c>
      <c r="F2216" s="275" t="s">
        <v>2281</v>
      </c>
      <c r="G2216" s="273"/>
      <c r="H2216" s="274" t="s">
        <v>1</v>
      </c>
      <c r="I2216" s="276"/>
      <c r="J2216" s="273"/>
      <c r="K2216" s="273"/>
      <c r="L2216" s="277"/>
      <c r="M2216" s="278"/>
      <c r="N2216" s="279"/>
      <c r="O2216" s="279"/>
      <c r="P2216" s="279"/>
      <c r="Q2216" s="279"/>
      <c r="R2216" s="279"/>
      <c r="S2216" s="279"/>
      <c r="T2216" s="280"/>
      <c r="U2216" s="15"/>
      <c r="V2216" s="15"/>
      <c r="W2216" s="15"/>
      <c r="X2216" s="15"/>
      <c r="Y2216" s="15"/>
      <c r="Z2216" s="15"/>
      <c r="AA2216" s="15"/>
      <c r="AB2216" s="15"/>
      <c r="AC2216" s="15"/>
      <c r="AD2216" s="15"/>
      <c r="AE2216" s="15"/>
      <c r="AT2216" s="281" t="s">
        <v>260</v>
      </c>
      <c r="AU2216" s="281" t="s">
        <v>93</v>
      </c>
      <c r="AV2216" s="15" t="s">
        <v>91</v>
      </c>
      <c r="AW2216" s="15" t="s">
        <v>40</v>
      </c>
      <c r="AX2216" s="15" t="s">
        <v>84</v>
      </c>
      <c r="AY2216" s="281" t="s">
        <v>251</v>
      </c>
    </row>
    <row r="2217" s="13" customFormat="1">
      <c r="A2217" s="13"/>
      <c r="B2217" s="249"/>
      <c r="C2217" s="250"/>
      <c r="D2217" s="251" t="s">
        <v>260</v>
      </c>
      <c r="E2217" s="252" t="s">
        <v>1</v>
      </c>
      <c r="F2217" s="253" t="s">
        <v>2136</v>
      </c>
      <c r="G2217" s="250"/>
      <c r="H2217" s="254">
        <v>1</v>
      </c>
      <c r="I2217" s="255"/>
      <c r="J2217" s="250"/>
      <c r="K2217" s="250"/>
      <c r="L2217" s="256"/>
      <c r="M2217" s="257"/>
      <c r="N2217" s="258"/>
      <c r="O2217" s="258"/>
      <c r="P2217" s="258"/>
      <c r="Q2217" s="258"/>
      <c r="R2217" s="258"/>
      <c r="S2217" s="258"/>
      <c r="T2217" s="25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60" t="s">
        <v>260</v>
      </c>
      <c r="AU2217" s="260" t="s">
        <v>93</v>
      </c>
      <c r="AV2217" s="13" t="s">
        <v>93</v>
      </c>
      <c r="AW2217" s="13" t="s">
        <v>40</v>
      </c>
      <c r="AX2217" s="13" t="s">
        <v>84</v>
      </c>
      <c r="AY2217" s="260" t="s">
        <v>251</v>
      </c>
    </row>
    <row r="2218" s="13" customFormat="1">
      <c r="A2218" s="13"/>
      <c r="B2218" s="249"/>
      <c r="C2218" s="250"/>
      <c r="D2218" s="251" t="s">
        <v>260</v>
      </c>
      <c r="E2218" s="252" t="s">
        <v>1</v>
      </c>
      <c r="F2218" s="253" t="s">
        <v>2137</v>
      </c>
      <c r="G2218" s="250"/>
      <c r="H2218" s="254">
        <v>1</v>
      </c>
      <c r="I2218" s="255"/>
      <c r="J2218" s="250"/>
      <c r="K2218" s="250"/>
      <c r="L2218" s="256"/>
      <c r="M2218" s="257"/>
      <c r="N2218" s="258"/>
      <c r="O2218" s="258"/>
      <c r="P2218" s="258"/>
      <c r="Q2218" s="258"/>
      <c r="R2218" s="258"/>
      <c r="S2218" s="258"/>
      <c r="T2218" s="25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60" t="s">
        <v>260</v>
      </c>
      <c r="AU2218" s="260" t="s">
        <v>93</v>
      </c>
      <c r="AV2218" s="13" t="s">
        <v>93</v>
      </c>
      <c r="AW2218" s="13" t="s">
        <v>40</v>
      </c>
      <c r="AX2218" s="13" t="s">
        <v>84</v>
      </c>
      <c r="AY2218" s="260" t="s">
        <v>251</v>
      </c>
    </row>
    <row r="2219" s="13" customFormat="1">
      <c r="A2219" s="13"/>
      <c r="B2219" s="249"/>
      <c r="C2219" s="250"/>
      <c r="D2219" s="251" t="s">
        <v>260</v>
      </c>
      <c r="E2219" s="252" t="s">
        <v>1</v>
      </c>
      <c r="F2219" s="253" t="s">
        <v>2138</v>
      </c>
      <c r="G2219" s="250"/>
      <c r="H2219" s="254">
        <v>1</v>
      </c>
      <c r="I2219" s="255"/>
      <c r="J2219" s="250"/>
      <c r="K2219" s="250"/>
      <c r="L2219" s="256"/>
      <c r="M2219" s="257"/>
      <c r="N2219" s="258"/>
      <c r="O2219" s="258"/>
      <c r="P2219" s="258"/>
      <c r="Q2219" s="258"/>
      <c r="R2219" s="258"/>
      <c r="S2219" s="258"/>
      <c r="T2219" s="25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60" t="s">
        <v>260</v>
      </c>
      <c r="AU2219" s="260" t="s">
        <v>93</v>
      </c>
      <c r="AV2219" s="13" t="s">
        <v>93</v>
      </c>
      <c r="AW2219" s="13" t="s">
        <v>40</v>
      </c>
      <c r="AX2219" s="13" t="s">
        <v>84</v>
      </c>
      <c r="AY2219" s="260" t="s">
        <v>251</v>
      </c>
    </row>
    <row r="2220" s="13" customFormat="1">
      <c r="A2220" s="13"/>
      <c r="B2220" s="249"/>
      <c r="C2220" s="250"/>
      <c r="D2220" s="251" t="s">
        <v>260</v>
      </c>
      <c r="E2220" s="252" t="s">
        <v>1</v>
      </c>
      <c r="F2220" s="253" t="s">
        <v>2139</v>
      </c>
      <c r="G2220" s="250"/>
      <c r="H2220" s="254">
        <v>1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260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251</v>
      </c>
    </row>
    <row r="2221" s="14" customFormat="1">
      <c r="A2221" s="14"/>
      <c r="B2221" s="261"/>
      <c r="C2221" s="262"/>
      <c r="D2221" s="251" t="s">
        <v>260</v>
      </c>
      <c r="E2221" s="263" t="s">
        <v>1</v>
      </c>
      <c r="F2221" s="264" t="s">
        <v>262</v>
      </c>
      <c r="G2221" s="262"/>
      <c r="H2221" s="265">
        <v>4</v>
      </c>
      <c r="I2221" s="266"/>
      <c r="J2221" s="262"/>
      <c r="K2221" s="262"/>
      <c r="L2221" s="267"/>
      <c r="M2221" s="268"/>
      <c r="N2221" s="269"/>
      <c r="O2221" s="269"/>
      <c r="P2221" s="269"/>
      <c r="Q2221" s="269"/>
      <c r="R2221" s="269"/>
      <c r="S2221" s="269"/>
      <c r="T2221" s="270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71" t="s">
        <v>260</v>
      </c>
      <c r="AU2221" s="271" t="s">
        <v>93</v>
      </c>
      <c r="AV2221" s="14" t="s">
        <v>257</v>
      </c>
      <c r="AW2221" s="14" t="s">
        <v>40</v>
      </c>
      <c r="AX2221" s="14" t="s">
        <v>91</v>
      </c>
      <c r="AY2221" s="271" t="s">
        <v>251</v>
      </c>
    </row>
    <row r="2222" s="2" customFormat="1" ht="33" customHeight="1">
      <c r="A2222" s="41"/>
      <c r="B2222" s="42"/>
      <c r="C2222" s="230" t="s">
        <v>2299</v>
      </c>
      <c r="D2222" s="230" t="s">
        <v>253</v>
      </c>
      <c r="E2222" s="231" t="s">
        <v>2300</v>
      </c>
      <c r="F2222" s="232" t="s">
        <v>2301</v>
      </c>
      <c r="G2222" s="233" t="s">
        <v>389</v>
      </c>
      <c r="H2222" s="234">
        <v>166.185</v>
      </c>
      <c r="I2222" s="235"/>
      <c r="J2222" s="236">
        <f>ROUND(I2222*H2222,2)</f>
        <v>0</v>
      </c>
      <c r="K2222" s="237"/>
      <c r="L2222" s="47"/>
      <c r="M2222" s="238" t="s">
        <v>1</v>
      </c>
      <c r="N2222" s="239" t="s">
        <v>49</v>
      </c>
      <c r="O2222" s="94"/>
      <c r="P2222" s="240">
        <f>O2222*H2222</f>
        <v>0</v>
      </c>
      <c r="Q2222" s="240">
        <v>0.00027</v>
      </c>
      <c r="R2222" s="240">
        <f>Q2222*H2222</f>
        <v>0.044869949999999999</v>
      </c>
      <c r="S2222" s="240">
        <v>0</v>
      </c>
      <c r="T2222" s="241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42" t="s">
        <v>304</v>
      </c>
      <c r="AT2222" s="242" t="s">
        <v>253</v>
      </c>
      <c r="AU2222" s="242" t="s">
        <v>93</v>
      </c>
      <c r="AY2222" s="19" t="s">
        <v>251</v>
      </c>
      <c r="BE2222" s="243">
        <f>IF(N2222="základní",J2222,0)</f>
        <v>0</v>
      </c>
      <c r="BF2222" s="243">
        <f>IF(N2222="snížená",J2222,0)</f>
        <v>0</v>
      </c>
      <c r="BG2222" s="243">
        <f>IF(N2222="zákl. přenesená",J2222,0)</f>
        <v>0</v>
      </c>
      <c r="BH2222" s="243">
        <f>IF(N2222="sníž. přenesená",J2222,0)</f>
        <v>0</v>
      </c>
      <c r="BI2222" s="243">
        <f>IF(N2222="nulová",J2222,0)</f>
        <v>0</v>
      </c>
      <c r="BJ2222" s="19" t="s">
        <v>91</v>
      </c>
      <c r="BK2222" s="243">
        <f>ROUND(I2222*H2222,2)</f>
        <v>0</v>
      </c>
      <c r="BL2222" s="19" t="s">
        <v>304</v>
      </c>
      <c r="BM2222" s="242" t="s">
        <v>2302</v>
      </c>
    </row>
    <row r="2223" s="15" customFormat="1">
      <c r="A2223" s="15"/>
      <c r="B2223" s="272"/>
      <c r="C2223" s="273"/>
      <c r="D2223" s="251" t="s">
        <v>260</v>
      </c>
      <c r="E2223" s="274" t="s">
        <v>1</v>
      </c>
      <c r="F2223" s="275" t="s">
        <v>2281</v>
      </c>
      <c r="G2223" s="273"/>
      <c r="H2223" s="274" t="s">
        <v>1</v>
      </c>
      <c r="I2223" s="276"/>
      <c r="J2223" s="273"/>
      <c r="K2223" s="273"/>
      <c r="L2223" s="277"/>
      <c r="M2223" s="278"/>
      <c r="N2223" s="279"/>
      <c r="O2223" s="279"/>
      <c r="P2223" s="279"/>
      <c r="Q2223" s="279"/>
      <c r="R2223" s="279"/>
      <c r="S2223" s="279"/>
      <c r="T2223" s="280"/>
      <c r="U2223" s="15"/>
      <c r="V2223" s="15"/>
      <c r="W2223" s="15"/>
      <c r="X2223" s="15"/>
      <c r="Y2223" s="15"/>
      <c r="Z2223" s="15"/>
      <c r="AA2223" s="15"/>
      <c r="AB2223" s="15"/>
      <c r="AC2223" s="15"/>
      <c r="AD2223" s="15"/>
      <c r="AE2223" s="15"/>
      <c r="AT2223" s="281" t="s">
        <v>260</v>
      </c>
      <c r="AU2223" s="281" t="s">
        <v>93</v>
      </c>
      <c r="AV2223" s="15" t="s">
        <v>91</v>
      </c>
      <c r="AW2223" s="15" t="s">
        <v>40</v>
      </c>
      <c r="AX2223" s="15" t="s">
        <v>84</v>
      </c>
      <c r="AY2223" s="281" t="s">
        <v>251</v>
      </c>
    </row>
    <row r="2224" s="15" customFormat="1">
      <c r="A2224" s="15"/>
      <c r="B2224" s="272"/>
      <c r="C2224" s="273"/>
      <c r="D2224" s="251" t="s">
        <v>260</v>
      </c>
      <c r="E2224" s="274" t="s">
        <v>1</v>
      </c>
      <c r="F2224" s="275" t="s">
        <v>2303</v>
      </c>
      <c r="G2224" s="273"/>
      <c r="H2224" s="274" t="s">
        <v>1</v>
      </c>
      <c r="I2224" s="276"/>
      <c r="J2224" s="273"/>
      <c r="K2224" s="273"/>
      <c r="L2224" s="277"/>
      <c r="M2224" s="278"/>
      <c r="N2224" s="279"/>
      <c r="O2224" s="279"/>
      <c r="P2224" s="279"/>
      <c r="Q2224" s="279"/>
      <c r="R2224" s="279"/>
      <c r="S2224" s="279"/>
      <c r="T2224" s="280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81" t="s">
        <v>260</v>
      </c>
      <c r="AU2224" s="281" t="s">
        <v>93</v>
      </c>
      <c r="AV2224" s="15" t="s">
        <v>91</v>
      </c>
      <c r="AW2224" s="15" t="s">
        <v>40</v>
      </c>
      <c r="AX2224" s="15" t="s">
        <v>84</v>
      </c>
      <c r="AY2224" s="281" t="s">
        <v>251</v>
      </c>
    </row>
    <row r="2225" s="13" customFormat="1">
      <c r="A2225" s="13"/>
      <c r="B2225" s="249"/>
      <c r="C2225" s="250"/>
      <c r="D2225" s="251" t="s">
        <v>260</v>
      </c>
      <c r="E2225" s="252" t="s">
        <v>1</v>
      </c>
      <c r="F2225" s="253" t="s">
        <v>2304</v>
      </c>
      <c r="G2225" s="250"/>
      <c r="H2225" s="254">
        <v>72.509</v>
      </c>
      <c r="I2225" s="255"/>
      <c r="J2225" s="250"/>
      <c r="K2225" s="250"/>
      <c r="L2225" s="256"/>
      <c r="M2225" s="257"/>
      <c r="N2225" s="258"/>
      <c r="O2225" s="258"/>
      <c r="P2225" s="258"/>
      <c r="Q2225" s="258"/>
      <c r="R2225" s="258"/>
      <c r="S2225" s="258"/>
      <c r="T2225" s="25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60" t="s">
        <v>260</v>
      </c>
      <c r="AU2225" s="260" t="s">
        <v>93</v>
      </c>
      <c r="AV2225" s="13" t="s">
        <v>93</v>
      </c>
      <c r="AW2225" s="13" t="s">
        <v>40</v>
      </c>
      <c r="AX2225" s="13" t="s">
        <v>84</v>
      </c>
      <c r="AY2225" s="260" t="s">
        <v>251</v>
      </c>
    </row>
    <row r="2226" s="16" customFormat="1">
      <c r="A2226" s="16"/>
      <c r="B2226" s="283"/>
      <c r="C2226" s="284"/>
      <c r="D2226" s="251" t="s">
        <v>260</v>
      </c>
      <c r="E2226" s="285" t="s">
        <v>1</v>
      </c>
      <c r="F2226" s="286" t="s">
        <v>329</v>
      </c>
      <c r="G2226" s="284"/>
      <c r="H2226" s="287">
        <v>72.509</v>
      </c>
      <c r="I2226" s="288"/>
      <c r="J2226" s="284"/>
      <c r="K2226" s="284"/>
      <c r="L2226" s="289"/>
      <c r="M2226" s="290"/>
      <c r="N2226" s="291"/>
      <c r="O2226" s="291"/>
      <c r="P2226" s="291"/>
      <c r="Q2226" s="291"/>
      <c r="R2226" s="291"/>
      <c r="S2226" s="291"/>
      <c r="T2226" s="292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T2226" s="293" t="s">
        <v>260</v>
      </c>
      <c r="AU2226" s="293" t="s">
        <v>93</v>
      </c>
      <c r="AV2226" s="16" t="s">
        <v>273</v>
      </c>
      <c r="AW2226" s="16" t="s">
        <v>40</v>
      </c>
      <c r="AX2226" s="16" t="s">
        <v>84</v>
      </c>
      <c r="AY2226" s="293" t="s">
        <v>251</v>
      </c>
    </row>
    <row r="2227" s="15" customFormat="1">
      <c r="A2227" s="15"/>
      <c r="B2227" s="272"/>
      <c r="C2227" s="273"/>
      <c r="D2227" s="251" t="s">
        <v>260</v>
      </c>
      <c r="E2227" s="274" t="s">
        <v>1</v>
      </c>
      <c r="F2227" s="275" t="s">
        <v>2305</v>
      </c>
      <c r="G2227" s="273"/>
      <c r="H2227" s="274" t="s">
        <v>1</v>
      </c>
      <c r="I2227" s="276"/>
      <c r="J2227" s="273"/>
      <c r="K2227" s="273"/>
      <c r="L2227" s="277"/>
      <c r="M2227" s="278"/>
      <c r="N2227" s="279"/>
      <c r="O2227" s="279"/>
      <c r="P2227" s="279"/>
      <c r="Q2227" s="279"/>
      <c r="R2227" s="279"/>
      <c r="S2227" s="279"/>
      <c r="T2227" s="280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81" t="s">
        <v>260</v>
      </c>
      <c r="AU2227" s="281" t="s">
        <v>93</v>
      </c>
      <c r="AV2227" s="15" t="s">
        <v>91</v>
      </c>
      <c r="AW2227" s="15" t="s">
        <v>40</v>
      </c>
      <c r="AX2227" s="15" t="s">
        <v>84</v>
      </c>
      <c r="AY2227" s="281" t="s">
        <v>251</v>
      </c>
    </row>
    <row r="2228" s="13" customFormat="1">
      <c r="A2228" s="13"/>
      <c r="B2228" s="249"/>
      <c r="C2228" s="250"/>
      <c r="D2228" s="251" t="s">
        <v>260</v>
      </c>
      <c r="E2228" s="252" t="s">
        <v>1</v>
      </c>
      <c r="F2228" s="253" t="s">
        <v>2306</v>
      </c>
      <c r="G2228" s="250"/>
      <c r="H2228" s="254">
        <v>82.409999999999997</v>
      </c>
      <c r="I2228" s="255"/>
      <c r="J2228" s="250"/>
      <c r="K2228" s="250"/>
      <c r="L2228" s="256"/>
      <c r="M2228" s="257"/>
      <c r="N2228" s="258"/>
      <c r="O2228" s="258"/>
      <c r="P2228" s="258"/>
      <c r="Q2228" s="258"/>
      <c r="R2228" s="258"/>
      <c r="S2228" s="258"/>
      <c r="T2228" s="25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60" t="s">
        <v>260</v>
      </c>
      <c r="AU2228" s="260" t="s">
        <v>93</v>
      </c>
      <c r="AV2228" s="13" t="s">
        <v>93</v>
      </c>
      <c r="AW2228" s="13" t="s">
        <v>40</v>
      </c>
      <c r="AX2228" s="13" t="s">
        <v>84</v>
      </c>
      <c r="AY2228" s="260" t="s">
        <v>251</v>
      </c>
    </row>
    <row r="2229" s="16" customFormat="1">
      <c r="A2229" s="16"/>
      <c r="B2229" s="283"/>
      <c r="C2229" s="284"/>
      <c r="D2229" s="251" t="s">
        <v>260</v>
      </c>
      <c r="E2229" s="285" t="s">
        <v>1</v>
      </c>
      <c r="F2229" s="286" t="s">
        <v>329</v>
      </c>
      <c r="G2229" s="284"/>
      <c r="H2229" s="287">
        <v>82.409999999999997</v>
      </c>
      <c r="I2229" s="288"/>
      <c r="J2229" s="284"/>
      <c r="K2229" s="284"/>
      <c r="L2229" s="289"/>
      <c r="M2229" s="290"/>
      <c r="N2229" s="291"/>
      <c r="O2229" s="291"/>
      <c r="P2229" s="291"/>
      <c r="Q2229" s="291"/>
      <c r="R2229" s="291"/>
      <c r="S2229" s="291"/>
      <c r="T2229" s="292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T2229" s="293" t="s">
        <v>260</v>
      </c>
      <c r="AU2229" s="293" t="s">
        <v>93</v>
      </c>
      <c r="AV2229" s="16" t="s">
        <v>273</v>
      </c>
      <c r="AW2229" s="16" t="s">
        <v>40</v>
      </c>
      <c r="AX2229" s="16" t="s">
        <v>84</v>
      </c>
      <c r="AY2229" s="293" t="s">
        <v>251</v>
      </c>
    </row>
    <row r="2230" s="15" customFormat="1">
      <c r="A2230" s="15"/>
      <c r="B2230" s="272"/>
      <c r="C2230" s="273"/>
      <c r="D2230" s="251" t="s">
        <v>260</v>
      </c>
      <c r="E2230" s="274" t="s">
        <v>1</v>
      </c>
      <c r="F2230" s="275" t="s">
        <v>2307</v>
      </c>
      <c r="G2230" s="273"/>
      <c r="H2230" s="274" t="s">
        <v>1</v>
      </c>
      <c r="I2230" s="276"/>
      <c r="J2230" s="273"/>
      <c r="K2230" s="273"/>
      <c r="L2230" s="277"/>
      <c r="M2230" s="278"/>
      <c r="N2230" s="279"/>
      <c r="O2230" s="279"/>
      <c r="P2230" s="279"/>
      <c r="Q2230" s="279"/>
      <c r="R2230" s="279"/>
      <c r="S2230" s="279"/>
      <c r="T2230" s="280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81" t="s">
        <v>260</v>
      </c>
      <c r="AU2230" s="281" t="s">
        <v>93</v>
      </c>
      <c r="AV2230" s="15" t="s">
        <v>91</v>
      </c>
      <c r="AW2230" s="15" t="s">
        <v>40</v>
      </c>
      <c r="AX2230" s="15" t="s">
        <v>84</v>
      </c>
      <c r="AY2230" s="281" t="s">
        <v>251</v>
      </c>
    </row>
    <row r="2231" s="13" customFormat="1">
      <c r="A2231" s="13"/>
      <c r="B2231" s="249"/>
      <c r="C2231" s="250"/>
      <c r="D2231" s="251" t="s">
        <v>260</v>
      </c>
      <c r="E2231" s="252" t="s">
        <v>1</v>
      </c>
      <c r="F2231" s="253" t="s">
        <v>2308</v>
      </c>
      <c r="G2231" s="250"/>
      <c r="H2231" s="254">
        <v>11.266</v>
      </c>
      <c r="I2231" s="255"/>
      <c r="J2231" s="250"/>
      <c r="K2231" s="250"/>
      <c r="L2231" s="256"/>
      <c r="M2231" s="257"/>
      <c r="N2231" s="258"/>
      <c r="O2231" s="258"/>
      <c r="P2231" s="258"/>
      <c r="Q2231" s="258"/>
      <c r="R2231" s="258"/>
      <c r="S2231" s="258"/>
      <c r="T2231" s="25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60" t="s">
        <v>260</v>
      </c>
      <c r="AU2231" s="260" t="s">
        <v>93</v>
      </c>
      <c r="AV2231" s="13" t="s">
        <v>93</v>
      </c>
      <c r="AW2231" s="13" t="s">
        <v>40</v>
      </c>
      <c r="AX2231" s="13" t="s">
        <v>84</v>
      </c>
      <c r="AY2231" s="260" t="s">
        <v>251</v>
      </c>
    </row>
    <row r="2232" s="16" customFormat="1">
      <c r="A2232" s="16"/>
      <c r="B2232" s="283"/>
      <c r="C2232" s="284"/>
      <c r="D2232" s="251" t="s">
        <v>260</v>
      </c>
      <c r="E2232" s="285" t="s">
        <v>1</v>
      </c>
      <c r="F2232" s="286" t="s">
        <v>329</v>
      </c>
      <c r="G2232" s="284"/>
      <c r="H2232" s="287">
        <v>11.266</v>
      </c>
      <c r="I2232" s="288"/>
      <c r="J2232" s="284"/>
      <c r="K2232" s="284"/>
      <c r="L2232" s="289"/>
      <c r="M2232" s="290"/>
      <c r="N2232" s="291"/>
      <c r="O2232" s="291"/>
      <c r="P2232" s="291"/>
      <c r="Q2232" s="291"/>
      <c r="R2232" s="291"/>
      <c r="S2232" s="291"/>
      <c r="T2232" s="292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T2232" s="293" t="s">
        <v>260</v>
      </c>
      <c r="AU2232" s="293" t="s">
        <v>93</v>
      </c>
      <c r="AV2232" s="16" t="s">
        <v>273</v>
      </c>
      <c r="AW2232" s="16" t="s">
        <v>40</v>
      </c>
      <c r="AX2232" s="16" t="s">
        <v>84</v>
      </c>
      <c r="AY2232" s="293" t="s">
        <v>251</v>
      </c>
    </row>
    <row r="2233" s="14" customFormat="1">
      <c r="A2233" s="14"/>
      <c r="B2233" s="261"/>
      <c r="C2233" s="262"/>
      <c r="D2233" s="251" t="s">
        <v>260</v>
      </c>
      <c r="E2233" s="263" t="s">
        <v>1</v>
      </c>
      <c r="F2233" s="264" t="s">
        <v>262</v>
      </c>
      <c r="G2233" s="262"/>
      <c r="H2233" s="265">
        <v>166.185</v>
      </c>
      <c r="I2233" s="266"/>
      <c r="J2233" s="262"/>
      <c r="K2233" s="262"/>
      <c r="L2233" s="267"/>
      <c r="M2233" s="268"/>
      <c r="N2233" s="269"/>
      <c r="O2233" s="269"/>
      <c r="P2233" s="269"/>
      <c r="Q2233" s="269"/>
      <c r="R2233" s="269"/>
      <c r="S2233" s="269"/>
      <c r="T2233" s="270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71" t="s">
        <v>260</v>
      </c>
      <c r="AU2233" s="271" t="s">
        <v>93</v>
      </c>
      <c r="AV2233" s="14" t="s">
        <v>257</v>
      </c>
      <c r="AW2233" s="14" t="s">
        <v>40</v>
      </c>
      <c r="AX2233" s="14" t="s">
        <v>91</v>
      </c>
      <c r="AY2233" s="271" t="s">
        <v>251</v>
      </c>
    </row>
    <row r="2234" s="2" customFormat="1" ht="66.75" customHeight="1">
      <c r="A2234" s="41"/>
      <c r="B2234" s="42"/>
      <c r="C2234" s="294" t="s">
        <v>1548</v>
      </c>
      <c r="D2234" s="294" t="s">
        <v>338</v>
      </c>
      <c r="E2234" s="295" t="s">
        <v>2309</v>
      </c>
      <c r="F2234" s="296" t="s">
        <v>2310</v>
      </c>
      <c r="G2234" s="297" t="s">
        <v>571</v>
      </c>
      <c r="H2234" s="298">
        <v>9</v>
      </c>
      <c r="I2234" s="299"/>
      <c r="J2234" s="300">
        <f>ROUND(I2234*H2234,2)</f>
        <v>0</v>
      </c>
      <c r="K2234" s="301"/>
      <c r="L2234" s="302"/>
      <c r="M2234" s="303" t="s">
        <v>1</v>
      </c>
      <c r="N2234" s="304" t="s">
        <v>49</v>
      </c>
      <c r="O2234" s="94"/>
      <c r="P2234" s="240">
        <f>O2234*H2234</f>
        <v>0</v>
      </c>
      <c r="Q2234" s="240">
        <v>0.27600000000000002</v>
      </c>
      <c r="R2234" s="240">
        <f>Q2234*H2234</f>
        <v>2.484</v>
      </c>
      <c r="S2234" s="240">
        <v>0</v>
      </c>
      <c r="T2234" s="241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42" t="s">
        <v>364</v>
      </c>
      <c r="AT2234" s="242" t="s">
        <v>338</v>
      </c>
      <c r="AU2234" s="242" t="s">
        <v>93</v>
      </c>
      <c r="AY2234" s="19" t="s">
        <v>251</v>
      </c>
      <c r="BE2234" s="243">
        <f>IF(N2234="základní",J2234,0)</f>
        <v>0</v>
      </c>
      <c r="BF2234" s="243">
        <f>IF(N2234="snížená",J2234,0)</f>
        <v>0</v>
      </c>
      <c r="BG2234" s="243">
        <f>IF(N2234="zákl. přenesená",J2234,0)</f>
        <v>0</v>
      </c>
      <c r="BH2234" s="243">
        <f>IF(N2234="sníž. přenesená",J2234,0)</f>
        <v>0</v>
      </c>
      <c r="BI2234" s="243">
        <f>IF(N2234="nulová",J2234,0)</f>
        <v>0</v>
      </c>
      <c r="BJ2234" s="19" t="s">
        <v>91</v>
      </c>
      <c r="BK2234" s="243">
        <f>ROUND(I2234*H2234,2)</f>
        <v>0</v>
      </c>
      <c r="BL2234" s="19" t="s">
        <v>304</v>
      </c>
      <c r="BM2234" s="242" t="s">
        <v>2311</v>
      </c>
    </row>
    <row r="2235" s="2" customFormat="1">
      <c r="A2235" s="41"/>
      <c r="B2235" s="42"/>
      <c r="C2235" s="43"/>
      <c r="D2235" s="251" t="s">
        <v>289</v>
      </c>
      <c r="E2235" s="43"/>
      <c r="F2235" s="282" t="s">
        <v>2312</v>
      </c>
      <c r="G2235" s="43"/>
      <c r="H2235" s="43"/>
      <c r="I2235" s="246"/>
      <c r="J2235" s="43"/>
      <c r="K2235" s="43"/>
      <c r="L2235" s="47"/>
      <c r="M2235" s="247"/>
      <c r="N2235" s="248"/>
      <c r="O2235" s="94"/>
      <c r="P2235" s="94"/>
      <c r="Q2235" s="94"/>
      <c r="R2235" s="94"/>
      <c r="S2235" s="94"/>
      <c r="T2235" s="95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19" t="s">
        <v>289</v>
      </c>
      <c r="AU2235" s="19" t="s">
        <v>93</v>
      </c>
    </row>
    <row r="2236" s="15" customFormat="1">
      <c r="A2236" s="15"/>
      <c r="B2236" s="272"/>
      <c r="C2236" s="273"/>
      <c r="D2236" s="251" t="s">
        <v>260</v>
      </c>
      <c r="E2236" s="274" t="s">
        <v>1</v>
      </c>
      <c r="F2236" s="275" t="s">
        <v>2281</v>
      </c>
      <c r="G2236" s="273"/>
      <c r="H2236" s="274" t="s">
        <v>1</v>
      </c>
      <c r="I2236" s="276"/>
      <c r="J2236" s="273"/>
      <c r="K2236" s="273"/>
      <c r="L2236" s="277"/>
      <c r="M2236" s="278"/>
      <c r="N2236" s="279"/>
      <c r="O2236" s="279"/>
      <c r="P2236" s="279"/>
      <c r="Q2236" s="279"/>
      <c r="R2236" s="279"/>
      <c r="S2236" s="279"/>
      <c r="T2236" s="280"/>
      <c r="U2236" s="15"/>
      <c r="V2236" s="15"/>
      <c r="W2236" s="15"/>
      <c r="X2236" s="15"/>
      <c r="Y2236" s="15"/>
      <c r="Z2236" s="15"/>
      <c r="AA2236" s="15"/>
      <c r="AB2236" s="15"/>
      <c r="AC2236" s="15"/>
      <c r="AD2236" s="15"/>
      <c r="AE2236" s="15"/>
      <c r="AT2236" s="281" t="s">
        <v>260</v>
      </c>
      <c r="AU2236" s="281" t="s">
        <v>93</v>
      </c>
      <c r="AV2236" s="15" t="s">
        <v>91</v>
      </c>
      <c r="AW2236" s="15" t="s">
        <v>40</v>
      </c>
      <c r="AX2236" s="15" t="s">
        <v>84</v>
      </c>
      <c r="AY2236" s="281" t="s">
        <v>251</v>
      </c>
    </row>
    <row r="2237" s="13" customFormat="1">
      <c r="A2237" s="13"/>
      <c r="B2237" s="249"/>
      <c r="C2237" s="250"/>
      <c r="D2237" s="251" t="s">
        <v>260</v>
      </c>
      <c r="E2237" s="252" t="s">
        <v>1</v>
      </c>
      <c r="F2237" s="253" t="s">
        <v>2313</v>
      </c>
      <c r="G2237" s="250"/>
      <c r="H2237" s="254">
        <v>9</v>
      </c>
      <c r="I2237" s="255"/>
      <c r="J2237" s="250"/>
      <c r="K2237" s="250"/>
      <c r="L2237" s="256"/>
      <c r="M2237" s="257"/>
      <c r="N2237" s="258"/>
      <c r="O2237" s="258"/>
      <c r="P2237" s="258"/>
      <c r="Q2237" s="258"/>
      <c r="R2237" s="258"/>
      <c r="S2237" s="258"/>
      <c r="T2237" s="25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60" t="s">
        <v>260</v>
      </c>
      <c r="AU2237" s="260" t="s">
        <v>93</v>
      </c>
      <c r="AV2237" s="13" t="s">
        <v>93</v>
      </c>
      <c r="AW2237" s="13" t="s">
        <v>40</v>
      </c>
      <c r="AX2237" s="13" t="s">
        <v>91</v>
      </c>
      <c r="AY2237" s="260" t="s">
        <v>251</v>
      </c>
    </row>
    <row r="2238" s="2" customFormat="1" ht="66.75" customHeight="1">
      <c r="A2238" s="41"/>
      <c r="B2238" s="42"/>
      <c r="C2238" s="294" t="s">
        <v>2314</v>
      </c>
      <c r="D2238" s="294" t="s">
        <v>338</v>
      </c>
      <c r="E2238" s="295" t="s">
        <v>2315</v>
      </c>
      <c r="F2238" s="296" t="s">
        <v>2316</v>
      </c>
      <c r="G2238" s="297" t="s">
        <v>571</v>
      </c>
      <c r="H2238" s="298">
        <v>10</v>
      </c>
      <c r="I2238" s="299"/>
      <c r="J2238" s="300">
        <f>ROUND(I2238*H2238,2)</f>
        <v>0</v>
      </c>
      <c r="K2238" s="301"/>
      <c r="L2238" s="302"/>
      <c r="M2238" s="303" t="s">
        <v>1</v>
      </c>
      <c r="N2238" s="304" t="s">
        <v>49</v>
      </c>
      <c r="O2238" s="94"/>
      <c r="P2238" s="240">
        <f>O2238*H2238</f>
        <v>0</v>
      </c>
      <c r="Q2238" s="240">
        <v>0.27600000000000002</v>
      </c>
      <c r="R2238" s="240">
        <f>Q2238*H2238</f>
        <v>2.7600000000000002</v>
      </c>
      <c r="S2238" s="240">
        <v>0</v>
      </c>
      <c r="T2238" s="241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42" t="s">
        <v>364</v>
      </c>
      <c r="AT2238" s="242" t="s">
        <v>338</v>
      </c>
      <c r="AU2238" s="242" t="s">
        <v>93</v>
      </c>
      <c r="AY2238" s="19" t="s">
        <v>251</v>
      </c>
      <c r="BE2238" s="243">
        <f>IF(N2238="základní",J2238,0)</f>
        <v>0</v>
      </c>
      <c r="BF2238" s="243">
        <f>IF(N2238="snížená",J2238,0)</f>
        <v>0</v>
      </c>
      <c r="BG2238" s="243">
        <f>IF(N2238="zákl. přenesená",J2238,0)</f>
        <v>0</v>
      </c>
      <c r="BH2238" s="243">
        <f>IF(N2238="sníž. přenesená",J2238,0)</f>
        <v>0</v>
      </c>
      <c r="BI2238" s="243">
        <f>IF(N2238="nulová",J2238,0)</f>
        <v>0</v>
      </c>
      <c r="BJ2238" s="19" t="s">
        <v>91</v>
      </c>
      <c r="BK2238" s="243">
        <f>ROUND(I2238*H2238,2)</f>
        <v>0</v>
      </c>
      <c r="BL2238" s="19" t="s">
        <v>304</v>
      </c>
      <c r="BM2238" s="242" t="s">
        <v>2317</v>
      </c>
    </row>
    <row r="2239" s="2" customFormat="1">
      <c r="A2239" s="41"/>
      <c r="B2239" s="42"/>
      <c r="C2239" s="43"/>
      <c r="D2239" s="251" t="s">
        <v>289</v>
      </c>
      <c r="E2239" s="43"/>
      <c r="F2239" s="282" t="s">
        <v>2312</v>
      </c>
      <c r="G2239" s="43"/>
      <c r="H2239" s="43"/>
      <c r="I2239" s="246"/>
      <c r="J2239" s="43"/>
      <c r="K2239" s="43"/>
      <c r="L2239" s="47"/>
      <c r="M2239" s="247"/>
      <c r="N2239" s="248"/>
      <c r="O2239" s="94"/>
      <c r="P2239" s="94"/>
      <c r="Q2239" s="94"/>
      <c r="R2239" s="94"/>
      <c r="S2239" s="94"/>
      <c r="T2239" s="95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19" t="s">
        <v>289</v>
      </c>
      <c r="AU2239" s="19" t="s">
        <v>93</v>
      </c>
    </row>
    <row r="2240" s="15" customFormat="1">
      <c r="A2240" s="15"/>
      <c r="B2240" s="272"/>
      <c r="C2240" s="273"/>
      <c r="D2240" s="251" t="s">
        <v>260</v>
      </c>
      <c r="E2240" s="274" t="s">
        <v>1</v>
      </c>
      <c r="F2240" s="275" t="s">
        <v>2281</v>
      </c>
      <c r="G2240" s="273"/>
      <c r="H2240" s="274" t="s">
        <v>1</v>
      </c>
      <c r="I2240" s="276"/>
      <c r="J2240" s="273"/>
      <c r="K2240" s="273"/>
      <c r="L2240" s="277"/>
      <c r="M2240" s="278"/>
      <c r="N2240" s="279"/>
      <c r="O2240" s="279"/>
      <c r="P2240" s="279"/>
      <c r="Q2240" s="279"/>
      <c r="R2240" s="279"/>
      <c r="S2240" s="279"/>
      <c r="T2240" s="280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81" t="s">
        <v>260</v>
      </c>
      <c r="AU2240" s="281" t="s">
        <v>93</v>
      </c>
      <c r="AV2240" s="15" t="s">
        <v>91</v>
      </c>
      <c r="AW2240" s="15" t="s">
        <v>40</v>
      </c>
      <c r="AX2240" s="15" t="s">
        <v>84</v>
      </c>
      <c r="AY2240" s="281" t="s">
        <v>251</v>
      </c>
    </row>
    <row r="2241" s="13" customFormat="1">
      <c r="A2241" s="13"/>
      <c r="B2241" s="249"/>
      <c r="C2241" s="250"/>
      <c r="D2241" s="251" t="s">
        <v>260</v>
      </c>
      <c r="E2241" s="252" t="s">
        <v>1</v>
      </c>
      <c r="F2241" s="253" t="s">
        <v>2318</v>
      </c>
      <c r="G2241" s="250"/>
      <c r="H2241" s="254">
        <v>10</v>
      </c>
      <c r="I2241" s="255"/>
      <c r="J2241" s="250"/>
      <c r="K2241" s="250"/>
      <c r="L2241" s="256"/>
      <c r="M2241" s="257"/>
      <c r="N2241" s="258"/>
      <c r="O2241" s="258"/>
      <c r="P2241" s="258"/>
      <c r="Q2241" s="258"/>
      <c r="R2241" s="258"/>
      <c r="S2241" s="258"/>
      <c r="T2241" s="25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60" t="s">
        <v>260</v>
      </c>
      <c r="AU2241" s="260" t="s">
        <v>93</v>
      </c>
      <c r="AV2241" s="13" t="s">
        <v>93</v>
      </c>
      <c r="AW2241" s="13" t="s">
        <v>40</v>
      </c>
      <c r="AX2241" s="13" t="s">
        <v>91</v>
      </c>
      <c r="AY2241" s="260" t="s">
        <v>251</v>
      </c>
    </row>
    <row r="2242" s="2" customFormat="1" ht="66.75" customHeight="1">
      <c r="A2242" s="41"/>
      <c r="B2242" s="42"/>
      <c r="C2242" s="294" t="s">
        <v>1553</v>
      </c>
      <c r="D2242" s="294" t="s">
        <v>338</v>
      </c>
      <c r="E2242" s="295" t="s">
        <v>2319</v>
      </c>
      <c r="F2242" s="296" t="s">
        <v>2320</v>
      </c>
      <c r="G2242" s="297" t="s">
        <v>571</v>
      </c>
      <c r="H2242" s="298">
        <v>1</v>
      </c>
      <c r="I2242" s="299"/>
      <c r="J2242" s="300">
        <f>ROUND(I2242*H2242,2)</f>
        <v>0</v>
      </c>
      <c r="K2242" s="301"/>
      <c r="L2242" s="302"/>
      <c r="M2242" s="303" t="s">
        <v>1</v>
      </c>
      <c r="N2242" s="304" t="s">
        <v>49</v>
      </c>
      <c r="O2242" s="94"/>
      <c r="P2242" s="240">
        <f>O2242*H2242</f>
        <v>0</v>
      </c>
      <c r="Q2242" s="240">
        <v>0.37511</v>
      </c>
      <c r="R2242" s="240">
        <f>Q2242*H2242</f>
        <v>0.37511</v>
      </c>
      <c r="S2242" s="240">
        <v>0</v>
      </c>
      <c r="T2242" s="241">
        <f>S2242*H2242</f>
        <v>0</v>
      </c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R2242" s="242" t="s">
        <v>364</v>
      </c>
      <c r="AT2242" s="242" t="s">
        <v>338</v>
      </c>
      <c r="AU2242" s="242" t="s">
        <v>93</v>
      </c>
      <c r="AY2242" s="19" t="s">
        <v>251</v>
      </c>
      <c r="BE2242" s="243">
        <f>IF(N2242="základní",J2242,0)</f>
        <v>0</v>
      </c>
      <c r="BF2242" s="243">
        <f>IF(N2242="snížená",J2242,0)</f>
        <v>0</v>
      </c>
      <c r="BG2242" s="243">
        <f>IF(N2242="zákl. přenesená",J2242,0)</f>
        <v>0</v>
      </c>
      <c r="BH2242" s="243">
        <f>IF(N2242="sníž. přenesená",J2242,0)</f>
        <v>0</v>
      </c>
      <c r="BI2242" s="243">
        <f>IF(N2242="nulová",J2242,0)</f>
        <v>0</v>
      </c>
      <c r="BJ2242" s="19" t="s">
        <v>91</v>
      </c>
      <c r="BK2242" s="243">
        <f>ROUND(I2242*H2242,2)</f>
        <v>0</v>
      </c>
      <c r="BL2242" s="19" t="s">
        <v>304</v>
      </c>
      <c r="BM2242" s="242" t="s">
        <v>2321</v>
      </c>
    </row>
    <row r="2243" s="2" customFormat="1">
      <c r="A2243" s="41"/>
      <c r="B2243" s="42"/>
      <c r="C2243" s="43"/>
      <c r="D2243" s="251" t="s">
        <v>289</v>
      </c>
      <c r="E2243" s="43"/>
      <c r="F2243" s="282" t="s">
        <v>2312</v>
      </c>
      <c r="G2243" s="43"/>
      <c r="H2243" s="43"/>
      <c r="I2243" s="246"/>
      <c r="J2243" s="43"/>
      <c r="K2243" s="43"/>
      <c r="L2243" s="47"/>
      <c r="M2243" s="247"/>
      <c r="N2243" s="248"/>
      <c r="O2243" s="94"/>
      <c r="P2243" s="94"/>
      <c r="Q2243" s="94"/>
      <c r="R2243" s="94"/>
      <c r="S2243" s="94"/>
      <c r="T2243" s="95"/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T2243" s="19" t="s">
        <v>289</v>
      </c>
      <c r="AU2243" s="19" t="s">
        <v>93</v>
      </c>
    </row>
    <row r="2244" s="15" customFormat="1">
      <c r="A2244" s="15"/>
      <c r="B2244" s="272"/>
      <c r="C2244" s="273"/>
      <c r="D2244" s="251" t="s">
        <v>260</v>
      </c>
      <c r="E2244" s="274" t="s">
        <v>1</v>
      </c>
      <c r="F2244" s="275" t="s">
        <v>2281</v>
      </c>
      <c r="G2244" s="273"/>
      <c r="H2244" s="274" t="s">
        <v>1</v>
      </c>
      <c r="I2244" s="276"/>
      <c r="J2244" s="273"/>
      <c r="K2244" s="273"/>
      <c r="L2244" s="277"/>
      <c r="M2244" s="278"/>
      <c r="N2244" s="279"/>
      <c r="O2244" s="279"/>
      <c r="P2244" s="279"/>
      <c r="Q2244" s="279"/>
      <c r="R2244" s="279"/>
      <c r="S2244" s="279"/>
      <c r="T2244" s="280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81" t="s">
        <v>260</v>
      </c>
      <c r="AU2244" s="281" t="s">
        <v>93</v>
      </c>
      <c r="AV2244" s="15" t="s">
        <v>91</v>
      </c>
      <c r="AW2244" s="15" t="s">
        <v>40</v>
      </c>
      <c r="AX2244" s="15" t="s">
        <v>84</v>
      </c>
      <c r="AY2244" s="281" t="s">
        <v>251</v>
      </c>
    </row>
    <row r="2245" s="13" customFormat="1">
      <c r="A2245" s="13"/>
      <c r="B2245" s="249"/>
      <c r="C2245" s="250"/>
      <c r="D2245" s="251" t="s">
        <v>260</v>
      </c>
      <c r="E2245" s="252" t="s">
        <v>1</v>
      </c>
      <c r="F2245" s="253" t="s">
        <v>1155</v>
      </c>
      <c r="G2245" s="250"/>
      <c r="H2245" s="254">
        <v>1</v>
      </c>
      <c r="I2245" s="255"/>
      <c r="J2245" s="250"/>
      <c r="K2245" s="250"/>
      <c r="L2245" s="256"/>
      <c r="M2245" s="257"/>
      <c r="N2245" s="258"/>
      <c r="O2245" s="258"/>
      <c r="P2245" s="258"/>
      <c r="Q2245" s="258"/>
      <c r="R2245" s="258"/>
      <c r="S2245" s="258"/>
      <c r="T2245" s="25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0" t="s">
        <v>260</v>
      </c>
      <c r="AU2245" s="260" t="s">
        <v>93</v>
      </c>
      <c r="AV2245" s="13" t="s">
        <v>93</v>
      </c>
      <c r="AW2245" s="13" t="s">
        <v>40</v>
      </c>
      <c r="AX2245" s="13" t="s">
        <v>91</v>
      </c>
      <c r="AY2245" s="260" t="s">
        <v>251</v>
      </c>
    </row>
    <row r="2246" s="2" customFormat="1" ht="24.15" customHeight="1">
      <c r="A2246" s="41"/>
      <c r="B2246" s="42"/>
      <c r="C2246" s="230" t="s">
        <v>2322</v>
      </c>
      <c r="D2246" s="230" t="s">
        <v>253</v>
      </c>
      <c r="E2246" s="231" t="s">
        <v>2323</v>
      </c>
      <c r="F2246" s="232" t="s">
        <v>2324</v>
      </c>
      <c r="G2246" s="233" t="s">
        <v>321</v>
      </c>
      <c r="H2246" s="234">
        <v>1127.25</v>
      </c>
      <c r="I2246" s="235"/>
      <c r="J2246" s="236">
        <f>ROUND(I2246*H2246,2)</f>
        <v>0</v>
      </c>
      <c r="K2246" s="237"/>
      <c r="L2246" s="47"/>
      <c r="M2246" s="238" t="s">
        <v>1</v>
      </c>
      <c r="N2246" s="239" t="s">
        <v>49</v>
      </c>
      <c r="O2246" s="94"/>
      <c r="P2246" s="240">
        <f>O2246*H2246</f>
        <v>0</v>
      </c>
      <c r="Q2246" s="240">
        <v>0.00014999999999999999</v>
      </c>
      <c r="R2246" s="240">
        <f>Q2246*H2246</f>
        <v>0.16908749999999997</v>
      </c>
      <c r="S2246" s="240">
        <v>0</v>
      </c>
      <c r="T2246" s="241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42" t="s">
        <v>304</v>
      </c>
      <c r="AT2246" s="242" t="s">
        <v>253</v>
      </c>
      <c r="AU2246" s="242" t="s">
        <v>93</v>
      </c>
      <c r="AY2246" s="19" t="s">
        <v>251</v>
      </c>
      <c r="BE2246" s="243">
        <f>IF(N2246="základní",J2246,0)</f>
        <v>0</v>
      </c>
      <c r="BF2246" s="243">
        <f>IF(N2246="snížená",J2246,0)</f>
        <v>0</v>
      </c>
      <c r="BG2246" s="243">
        <f>IF(N2246="zákl. přenesená",J2246,0)</f>
        <v>0</v>
      </c>
      <c r="BH2246" s="243">
        <f>IF(N2246="sníž. přenesená",J2246,0)</f>
        <v>0</v>
      </c>
      <c r="BI2246" s="243">
        <f>IF(N2246="nulová",J2246,0)</f>
        <v>0</v>
      </c>
      <c r="BJ2246" s="19" t="s">
        <v>91</v>
      </c>
      <c r="BK2246" s="243">
        <f>ROUND(I2246*H2246,2)</f>
        <v>0</v>
      </c>
      <c r="BL2246" s="19" t="s">
        <v>304</v>
      </c>
      <c r="BM2246" s="242" t="s">
        <v>2325</v>
      </c>
    </row>
    <row r="2247" s="2" customFormat="1">
      <c r="A2247" s="41"/>
      <c r="B2247" s="42"/>
      <c r="C2247" s="43"/>
      <c r="D2247" s="244" t="s">
        <v>258</v>
      </c>
      <c r="E2247" s="43"/>
      <c r="F2247" s="245" t="s">
        <v>2326</v>
      </c>
      <c r="G2247" s="43"/>
      <c r="H2247" s="43"/>
      <c r="I2247" s="246"/>
      <c r="J2247" s="43"/>
      <c r="K2247" s="43"/>
      <c r="L2247" s="47"/>
      <c r="M2247" s="247"/>
      <c r="N2247" s="248"/>
      <c r="O2247" s="94"/>
      <c r="P2247" s="94"/>
      <c r="Q2247" s="94"/>
      <c r="R2247" s="94"/>
      <c r="S2247" s="94"/>
      <c r="T2247" s="95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19" t="s">
        <v>258</v>
      </c>
      <c r="AU2247" s="19" t="s">
        <v>93</v>
      </c>
    </row>
    <row r="2248" s="2" customFormat="1">
      <c r="A2248" s="41"/>
      <c r="B2248" s="42"/>
      <c r="C2248" s="43"/>
      <c r="D2248" s="251" t="s">
        <v>289</v>
      </c>
      <c r="E2248" s="43"/>
      <c r="F2248" s="282" t="s">
        <v>2327</v>
      </c>
      <c r="G2248" s="43"/>
      <c r="H2248" s="43"/>
      <c r="I2248" s="246"/>
      <c r="J2248" s="43"/>
      <c r="K2248" s="43"/>
      <c r="L2248" s="47"/>
      <c r="M2248" s="247"/>
      <c r="N2248" s="248"/>
      <c r="O2248" s="94"/>
      <c r="P2248" s="94"/>
      <c r="Q2248" s="94"/>
      <c r="R2248" s="94"/>
      <c r="S2248" s="94"/>
      <c r="T2248" s="95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19" t="s">
        <v>289</v>
      </c>
      <c r="AU2248" s="19" t="s">
        <v>93</v>
      </c>
    </row>
    <row r="2249" s="15" customFormat="1">
      <c r="A2249" s="15"/>
      <c r="B2249" s="272"/>
      <c r="C2249" s="273"/>
      <c r="D2249" s="251" t="s">
        <v>260</v>
      </c>
      <c r="E2249" s="274" t="s">
        <v>1</v>
      </c>
      <c r="F2249" s="275" t="s">
        <v>2281</v>
      </c>
      <c r="G2249" s="273"/>
      <c r="H2249" s="274" t="s">
        <v>1</v>
      </c>
      <c r="I2249" s="276"/>
      <c r="J2249" s="273"/>
      <c r="K2249" s="273"/>
      <c r="L2249" s="277"/>
      <c r="M2249" s="278"/>
      <c r="N2249" s="279"/>
      <c r="O2249" s="279"/>
      <c r="P2249" s="279"/>
      <c r="Q2249" s="279"/>
      <c r="R2249" s="279"/>
      <c r="S2249" s="279"/>
      <c r="T2249" s="280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81" t="s">
        <v>260</v>
      </c>
      <c r="AU2249" s="281" t="s">
        <v>93</v>
      </c>
      <c r="AV2249" s="15" t="s">
        <v>91</v>
      </c>
      <c r="AW2249" s="15" t="s">
        <v>40</v>
      </c>
      <c r="AX2249" s="15" t="s">
        <v>84</v>
      </c>
      <c r="AY2249" s="281" t="s">
        <v>251</v>
      </c>
    </row>
    <row r="2250" s="15" customFormat="1">
      <c r="A2250" s="15"/>
      <c r="B2250" s="272"/>
      <c r="C2250" s="273"/>
      <c r="D2250" s="251" t="s">
        <v>260</v>
      </c>
      <c r="E2250" s="274" t="s">
        <v>1</v>
      </c>
      <c r="F2250" s="275" t="s">
        <v>2282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260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251</v>
      </c>
    </row>
    <row r="2251" s="13" customFormat="1">
      <c r="A2251" s="13"/>
      <c r="B2251" s="249"/>
      <c r="C2251" s="250"/>
      <c r="D2251" s="251" t="s">
        <v>260</v>
      </c>
      <c r="E2251" s="252" t="s">
        <v>1</v>
      </c>
      <c r="F2251" s="253" t="s">
        <v>2328</v>
      </c>
      <c r="G2251" s="250"/>
      <c r="H2251" s="254">
        <v>211.09</v>
      </c>
      <c r="I2251" s="255"/>
      <c r="J2251" s="250"/>
      <c r="K2251" s="250"/>
      <c r="L2251" s="256"/>
      <c r="M2251" s="257"/>
      <c r="N2251" s="258"/>
      <c r="O2251" s="258"/>
      <c r="P2251" s="258"/>
      <c r="Q2251" s="258"/>
      <c r="R2251" s="258"/>
      <c r="S2251" s="258"/>
      <c r="T2251" s="259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0" t="s">
        <v>260</v>
      </c>
      <c r="AU2251" s="260" t="s">
        <v>93</v>
      </c>
      <c r="AV2251" s="13" t="s">
        <v>93</v>
      </c>
      <c r="AW2251" s="13" t="s">
        <v>40</v>
      </c>
      <c r="AX2251" s="13" t="s">
        <v>84</v>
      </c>
      <c r="AY2251" s="260" t="s">
        <v>251</v>
      </c>
    </row>
    <row r="2252" s="13" customFormat="1">
      <c r="A2252" s="13"/>
      <c r="B2252" s="249"/>
      <c r="C2252" s="250"/>
      <c r="D2252" s="251" t="s">
        <v>260</v>
      </c>
      <c r="E2252" s="252" t="s">
        <v>1</v>
      </c>
      <c r="F2252" s="253" t="s">
        <v>2329</v>
      </c>
      <c r="G2252" s="250"/>
      <c r="H2252" s="254">
        <v>211.09</v>
      </c>
      <c r="I2252" s="255"/>
      <c r="J2252" s="250"/>
      <c r="K2252" s="250"/>
      <c r="L2252" s="256"/>
      <c r="M2252" s="257"/>
      <c r="N2252" s="258"/>
      <c r="O2252" s="258"/>
      <c r="P2252" s="258"/>
      <c r="Q2252" s="258"/>
      <c r="R2252" s="258"/>
      <c r="S2252" s="258"/>
      <c r="T2252" s="25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0" t="s">
        <v>260</v>
      </c>
      <c r="AU2252" s="260" t="s">
        <v>93</v>
      </c>
      <c r="AV2252" s="13" t="s">
        <v>93</v>
      </c>
      <c r="AW2252" s="13" t="s">
        <v>40</v>
      </c>
      <c r="AX2252" s="13" t="s">
        <v>84</v>
      </c>
      <c r="AY2252" s="260" t="s">
        <v>251</v>
      </c>
    </row>
    <row r="2253" s="13" customFormat="1">
      <c r="A2253" s="13"/>
      <c r="B2253" s="249"/>
      <c r="C2253" s="250"/>
      <c r="D2253" s="251" t="s">
        <v>260</v>
      </c>
      <c r="E2253" s="252" t="s">
        <v>1</v>
      </c>
      <c r="F2253" s="253" t="s">
        <v>2330</v>
      </c>
      <c r="G2253" s="250"/>
      <c r="H2253" s="254">
        <v>211.09</v>
      </c>
      <c r="I2253" s="255"/>
      <c r="J2253" s="250"/>
      <c r="K2253" s="250"/>
      <c r="L2253" s="256"/>
      <c r="M2253" s="257"/>
      <c r="N2253" s="258"/>
      <c r="O2253" s="258"/>
      <c r="P2253" s="258"/>
      <c r="Q2253" s="258"/>
      <c r="R2253" s="258"/>
      <c r="S2253" s="258"/>
      <c r="T2253" s="25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0" t="s">
        <v>260</v>
      </c>
      <c r="AU2253" s="260" t="s">
        <v>93</v>
      </c>
      <c r="AV2253" s="13" t="s">
        <v>93</v>
      </c>
      <c r="AW2253" s="13" t="s">
        <v>40</v>
      </c>
      <c r="AX2253" s="13" t="s">
        <v>84</v>
      </c>
      <c r="AY2253" s="260" t="s">
        <v>251</v>
      </c>
    </row>
    <row r="2254" s="13" customFormat="1">
      <c r="A2254" s="13"/>
      <c r="B2254" s="249"/>
      <c r="C2254" s="250"/>
      <c r="D2254" s="251" t="s">
        <v>260</v>
      </c>
      <c r="E2254" s="252" t="s">
        <v>1</v>
      </c>
      <c r="F2254" s="253" t="s">
        <v>2331</v>
      </c>
      <c r="G2254" s="250"/>
      <c r="H2254" s="254">
        <v>211.09</v>
      </c>
      <c r="I2254" s="255"/>
      <c r="J2254" s="250"/>
      <c r="K2254" s="250"/>
      <c r="L2254" s="256"/>
      <c r="M2254" s="257"/>
      <c r="N2254" s="258"/>
      <c r="O2254" s="258"/>
      <c r="P2254" s="258"/>
      <c r="Q2254" s="258"/>
      <c r="R2254" s="258"/>
      <c r="S2254" s="258"/>
      <c r="T2254" s="25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60" t="s">
        <v>260</v>
      </c>
      <c r="AU2254" s="260" t="s">
        <v>93</v>
      </c>
      <c r="AV2254" s="13" t="s">
        <v>93</v>
      </c>
      <c r="AW2254" s="13" t="s">
        <v>40</v>
      </c>
      <c r="AX2254" s="13" t="s">
        <v>84</v>
      </c>
      <c r="AY2254" s="260" t="s">
        <v>251</v>
      </c>
    </row>
    <row r="2255" s="16" customFormat="1">
      <c r="A2255" s="16"/>
      <c r="B2255" s="283"/>
      <c r="C2255" s="284"/>
      <c r="D2255" s="251" t="s">
        <v>260</v>
      </c>
      <c r="E2255" s="285" t="s">
        <v>1</v>
      </c>
      <c r="F2255" s="286" t="s">
        <v>329</v>
      </c>
      <c r="G2255" s="284"/>
      <c r="H2255" s="287">
        <v>844.36000000000001</v>
      </c>
      <c r="I2255" s="288"/>
      <c r="J2255" s="284"/>
      <c r="K2255" s="284"/>
      <c r="L2255" s="289"/>
      <c r="M2255" s="290"/>
      <c r="N2255" s="291"/>
      <c r="O2255" s="291"/>
      <c r="P2255" s="291"/>
      <c r="Q2255" s="291"/>
      <c r="R2255" s="291"/>
      <c r="S2255" s="291"/>
      <c r="T2255" s="292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T2255" s="293" t="s">
        <v>260</v>
      </c>
      <c r="AU2255" s="293" t="s">
        <v>93</v>
      </c>
      <c r="AV2255" s="16" t="s">
        <v>273</v>
      </c>
      <c r="AW2255" s="16" t="s">
        <v>40</v>
      </c>
      <c r="AX2255" s="16" t="s">
        <v>84</v>
      </c>
      <c r="AY2255" s="293" t="s">
        <v>251</v>
      </c>
    </row>
    <row r="2256" s="15" customFormat="1">
      <c r="A2256" s="15"/>
      <c r="B2256" s="272"/>
      <c r="C2256" s="273"/>
      <c r="D2256" s="251" t="s">
        <v>260</v>
      </c>
      <c r="E2256" s="274" t="s">
        <v>1</v>
      </c>
      <c r="F2256" s="275" t="s">
        <v>2287</v>
      </c>
      <c r="G2256" s="273"/>
      <c r="H2256" s="274" t="s">
        <v>1</v>
      </c>
      <c r="I2256" s="276"/>
      <c r="J2256" s="273"/>
      <c r="K2256" s="273"/>
      <c r="L2256" s="277"/>
      <c r="M2256" s="278"/>
      <c r="N2256" s="279"/>
      <c r="O2256" s="279"/>
      <c r="P2256" s="279"/>
      <c r="Q2256" s="279"/>
      <c r="R2256" s="279"/>
      <c r="S2256" s="279"/>
      <c r="T2256" s="280"/>
      <c r="U2256" s="15"/>
      <c r="V2256" s="15"/>
      <c r="W2256" s="15"/>
      <c r="X2256" s="15"/>
      <c r="Y2256" s="15"/>
      <c r="Z2256" s="15"/>
      <c r="AA2256" s="15"/>
      <c r="AB2256" s="15"/>
      <c r="AC2256" s="15"/>
      <c r="AD2256" s="15"/>
      <c r="AE2256" s="15"/>
      <c r="AT2256" s="281" t="s">
        <v>260</v>
      </c>
      <c r="AU2256" s="281" t="s">
        <v>93</v>
      </c>
      <c r="AV2256" s="15" t="s">
        <v>91</v>
      </c>
      <c r="AW2256" s="15" t="s">
        <v>40</v>
      </c>
      <c r="AX2256" s="15" t="s">
        <v>84</v>
      </c>
      <c r="AY2256" s="281" t="s">
        <v>251</v>
      </c>
    </row>
    <row r="2257" s="13" customFormat="1">
      <c r="A2257" s="13"/>
      <c r="B2257" s="249"/>
      <c r="C2257" s="250"/>
      <c r="D2257" s="251" t="s">
        <v>260</v>
      </c>
      <c r="E2257" s="252" t="s">
        <v>1</v>
      </c>
      <c r="F2257" s="253" t="s">
        <v>2332</v>
      </c>
      <c r="G2257" s="250"/>
      <c r="H2257" s="254">
        <v>13.560000000000001</v>
      </c>
      <c r="I2257" s="255"/>
      <c r="J2257" s="250"/>
      <c r="K2257" s="250"/>
      <c r="L2257" s="256"/>
      <c r="M2257" s="257"/>
      <c r="N2257" s="258"/>
      <c r="O2257" s="258"/>
      <c r="P2257" s="258"/>
      <c r="Q2257" s="258"/>
      <c r="R2257" s="258"/>
      <c r="S2257" s="258"/>
      <c r="T2257" s="25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60" t="s">
        <v>260</v>
      </c>
      <c r="AU2257" s="260" t="s">
        <v>93</v>
      </c>
      <c r="AV2257" s="13" t="s">
        <v>93</v>
      </c>
      <c r="AW2257" s="13" t="s">
        <v>40</v>
      </c>
      <c r="AX2257" s="13" t="s">
        <v>84</v>
      </c>
      <c r="AY2257" s="260" t="s">
        <v>251</v>
      </c>
    </row>
    <row r="2258" s="13" customFormat="1">
      <c r="A2258" s="13"/>
      <c r="B2258" s="249"/>
      <c r="C2258" s="250"/>
      <c r="D2258" s="251" t="s">
        <v>260</v>
      </c>
      <c r="E2258" s="252" t="s">
        <v>1</v>
      </c>
      <c r="F2258" s="253" t="s">
        <v>2333</v>
      </c>
      <c r="G2258" s="250"/>
      <c r="H2258" s="254">
        <v>13.560000000000001</v>
      </c>
      <c r="I2258" s="255"/>
      <c r="J2258" s="250"/>
      <c r="K2258" s="250"/>
      <c r="L2258" s="256"/>
      <c r="M2258" s="257"/>
      <c r="N2258" s="258"/>
      <c r="O2258" s="258"/>
      <c r="P2258" s="258"/>
      <c r="Q2258" s="258"/>
      <c r="R2258" s="258"/>
      <c r="S2258" s="258"/>
      <c r="T2258" s="25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60" t="s">
        <v>260</v>
      </c>
      <c r="AU2258" s="260" t="s">
        <v>93</v>
      </c>
      <c r="AV2258" s="13" t="s">
        <v>93</v>
      </c>
      <c r="AW2258" s="13" t="s">
        <v>40</v>
      </c>
      <c r="AX2258" s="13" t="s">
        <v>84</v>
      </c>
      <c r="AY2258" s="260" t="s">
        <v>251</v>
      </c>
    </row>
    <row r="2259" s="13" customFormat="1">
      <c r="A2259" s="13"/>
      <c r="B2259" s="249"/>
      <c r="C2259" s="250"/>
      <c r="D2259" s="251" t="s">
        <v>260</v>
      </c>
      <c r="E2259" s="252" t="s">
        <v>1</v>
      </c>
      <c r="F2259" s="253" t="s">
        <v>2334</v>
      </c>
      <c r="G2259" s="250"/>
      <c r="H2259" s="254">
        <v>13.560000000000001</v>
      </c>
      <c r="I2259" s="255"/>
      <c r="J2259" s="250"/>
      <c r="K2259" s="250"/>
      <c r="L2259" s="256"/>
      <c r="M2259" s="257"/>
      <c r="N2259" s="258"/>
      <c r="O2259" s="258"/>
      <c r="P2259" s="258"/>
      <c r="Q2259" s="258"/>
      <c r="R2259" s="258"/>
      <c r="S2259" s="258"/>
      <c r="T2259" s="25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60" t="s">
        <v>260</v>
      </c>
      <c r="AU2259" s="260" t="s">
        <v>93</v>
      </c>
      <c r="AV2259" s="13" t="s">
        <v>93</v>
      </c>
      <c r="AW2259" s="13" t="s">
        <v>40</v>
      </c>
      <c r="AX2259" s="13" t="s">
        <v>84</v>
      </c>
      <c r="AY2259" s="260" t="s">
        <v>251</v>
      </c>
    </row>
    <row r="2260" s="13" customFormat="1">
      <c r="A2260" s="13"/>
      <c r="B2260" s="249"/>
      <c r="C2260" s="250"/>
      <c r="D2260" s="251" t="s">
        <v>260</v>
      </c>
      <c r="E2260" s="252" t="s">
        <v>1</v>
      </c>
      <c r="F2260" s="253" t="s">
        <v>2335</v>
      </c>
      <c r="G2260" s="250"/>
      <c r="H2260" s="254">
        <v>13.560000000000001</v>
      </c>
      <c r="I2260" s="255"/>
      <c r="J2260" s="250"/>
      <c r="K2260" s="250"/>
      <c r="L2260" s="256"/>
      <c r="M2260" s="257"/>
      <c r="N2260" s="258"/>
      <c r="O2260" s="258"/>
      <c r="P2260" s="258"/>
      <c r="Q2260" s="258"/>
      <c r="R2260" s="258"/>
      <c r="S2260" s="258"/>
      <c r="T2260" s="259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60" t="s">
        <v>260</v>
      </c>
      <c r="AU2260" s="260" t="s">
        <v>93</v>
      </c>
      <c r="AV2260" s="13" t="s">
        <v>93</v>
      </c>
      <c r="AW2260" s="13" t="s">
        <v>40</v>
      </c>
      <c r="AX2260" s="13" t="s">
        <v>84</v>
      </c>
      <c r="AY2260" s="260" t="s">
        <v>251</v>
      </c>
    </row>
    <row r="2261" s="16" customFormat="1">
      <c r="A2261" s="16"/>
      <c r="B2261" s="283"/>
      <c r="C2261" s="284"/>
      <c r="D2261" s="251" t="s">
        <v>260</v>
      </c>
      <c r="E2261" s="285" t="s">
        <v>1</v>
      </c>
      <c r="F2261" s="286" t="s">
        <v>329</v>
      </c>
      <c r="G2261" s="284"/>
      <c r="H2261" s="287">
        <v>54.240000000000002</v>
      </c>
      <c r="I2261" s="288"/>
      <c r="J2261" s="284"/>
      <c r="K2261" s="284"/>
      <c r="L2261" s="289"/>
      <c r="M2261" s="290"/>
      <c r="N2261" s="291"/>
      <c r="O2261" s="291"/>
      <c r="P2261" s="291"/>
      <c r="Q2261" s="291"/>
      <c r="R2261" s="291"/>
      <c r="S2261" s="291"/>
      <c r="T2261" s="292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T2261" s="293" t="s">
        <v>260</v>
      </c>
      <c r="AU2261" s="293" t="s">
        <v>93</v>
      </c>
      <c r="AV2261" s="16" t="s">
        <v>273</v>
      </c>
      <c r="AW2261" s="16" t="s">
        <v>40</v>
      </c>
      <c r="AX2261" s="16" t="s">
        <v>84</v>
      </c>
      <c r="AY2261" s="293" t="s">
        <v>251</v>
      </c>
    </row>
    <row r="2262" s="15" customFormat="1">
      <c r="A2262" s="15"/>
      <c r="B2262" s="272"/>
      <c r="C2262" s="273"/>
      <c r="D2262" s="251" t="s">
        <v>260</v>
      </c>
      <c r="E2262" s="274" t="s">
        <v>1</v>
      </c>
      <c r="F2262" s="275" t="s">
        <v>2336</v>
      </c>
      <c r="G2262" s="273"/>
      <c r="H2262" s="274" t="s">
        <v>1</v>
      </c>
      <c r="I2262" s="276"/>
      <c r="J2262" s="273"/>
      <c r="K2262" s="273"/>
      <c r="L2262" s="277"/>
      <c r="M2262" s="278"/>
      <c r="N2262" s="279"/>
      <c r="O2262" s="279"/>
      <c r="P2262" s="279"/>
      <c r="Q2262" s="279"/>
      <c r="R2262" s="279"/>
      <c r="S2262" s="279"/>
      <c r="T2262" s="280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81" t="s">
        <v>260</v>
      </c>
      <c r="AU2262" s="281" t="s">
        <v>93</v>
      </c>
      <c r="AV2262" s="15" t="s">
        <v>91</v>
      </c>
      <c r="AW2262" s="15" t="s">
        <v>40</v>
      </c>
      <c r="AX2262" s="15" t="s">
        <v>84</v>
      </c>
      <c r="AY2262" s="281" t="s">
        <v>251</v>
      </c>
    </row>
    <row r="2263" s="13" customFormat="1">
      <c r="A2263" s="13"/>
      <c r="B2263" s="249"/>
      <c r="C2263" s="250"/>
      <c r="D2263" s="251" t="s">
        <v>260</v>
      </c>
      <c r="E2263" s="252" t="s">
        <v>1</v>
      </c>
      <c r="F2263" s="253" t="s">
        <v>2337</v>
      </c>
      <c r="G2263" s="250"/>
      <c r="H2263" s="254">
        <v>214.88999999999999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260</v>
      </c>
      <c r="AU2263" s="260" t="s">
        <v>93</v>
      </c>
      <c r="AV2263" s="13" t="s">
        <v>93</v>
      </c>
      <c r="AW2263" s="13" t="s">
        <v>40</v>
      </c>
      <c r="AX2263" s="13" t="s">
        <v>84</v>
      </c>
      <c r="AY2263" s="260" t="s">
        <v>251</v>
      </c>
    </row>
    <row r="2264" s="16" customFormat="1">
      <c r="A2264" s="16"/>
      <c r="B2264" s="283"/>
      <c r="C2264" s="284"/>
      <c r="D2264" s="251" t="s">
        <v>260</v>
      </c>
      <c r="E2264" s="285" t="s">
        <v>1</v>
      </c>
      <c r="F2264" s="286" t="s">
        <v>329</v>
      </c>
      <c r="G2264" s="284"/>
      <c r="H2264" s="287">
        <v>214.88999999999999</v>
      </c>
      <c r="I2264" s="288"/>
      <c r="J2264" s="284"/>
      <c r="K2264" s="284"/>
      <c r="L2264" s="289"/>
      <c r="M2264" s="290"/>
      <c r="N2264" s="291"/>
      <c r="O2264" s="291"/>
      <c r="P2264" s="291"/>
      <c r="Q2264" s="291"/>
      <c r="R2264" s="291"/>
      <c r="S2264" s="291"/>
      <c r="T2264" s="292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93" t="s">
        <v>260</v>
      </c>
      <c r="AU2264" s="293" t="s">
        <v>93</v>
      </c>
      <c r="AV2264" s="16" t="s">
        <v>273</v>
      </c>
      <c r="AW2264" s="16" t="s">
        <v>40</v>
      </c>
      <c r="AX2264" s="16" t="s">
        <v>84</v>
      </c>
      <c r="AY2264" s="293" t="s">
        <v>251</v>
      </c>
    </row>
    <row r="2265" s="15" customFormat="1">
      <c r="A2265" s="15"/>
      <c r="B2265" s="272"/>
      <c r="C2265" s="273"/>
      <c r="D2265" s="251" t="s">
        <v>260</v>
      </c>
      <c r="E2265" s="274" t="s">
        <v>1</v>
      </c>
      <c r="F2265" s="275" t="s">
        <v>2307</v>
      </c>
      <c r="G2265" s="273"/>
      <c r="H2265" s="274" t="s">
        <v>1</v>
      </c>
      <c r="I2265" s="276"/>
      <c r="J2265" s="273"/>
      <c r="K2265" s="273"/>
      <c r="L2265" s="277"/>
      <c r="M2265" s="278"/>
      <c r="N2265" s="279"/>
      <c r="O2265" s="279"/>
      <c r="P2265" s="279"/>
      <c r="Q2265" s="279"/>
      <c r="R2265" s="279"/>
      <c r="S2265" s="279"/>
      <c r="T2265" s="280"/>
      <c r="U2265" s="15"/>
      <c r="V2265" s="15"/>
      <c r="W2265" s="15"/>
      <c r="X2265" s="15"/>
      <c r="Y2265" s="15"/>
      <c r="Z2265" s="15"/>
      <c r="AA2265" s="15"/>
      <c r="AB2265" s="15"/>
      <c r="AC2265" s="15"/>
      <c r="AD2265" s="15"/>
      <c r="AE2265" s="15"/>
      <c r="AT2265" s="281" t="s">
        <v>260</v>
      </c>
      <c r="AU2265" s="281" t="s">
        <v>93</v>
      </c>
      <c r="AV2265" s="15" t="s">
        <v>91</v>
      </c>
      <c r="AW2265" s="15" t="s">
        <v>40</v>
      </c>
      <c r="AX2265" s="15" t="s">
        <v>84</v>
      </c>
      <c r="AY2265" s="281" t="s">
        <v>251</v>
      </c>
    </row>
    <row r="2266" s="13" customFormat="1">
      <c r="A2266" s="13"/>
      <c r="B2266" s="249"/>
      <c r="C2266" s="250"/>
      <c r="D2266" s="251" t="s">
        <v>260</v>
      </c>
      <c r="E2266" s="252" t="s">
        <v>1</v>
      </c>
      <c r="F2266" s="253" t="s">
        <v>2338</v>
      </c>
      <c r="G2266" s="250"/>
      <c r="H2266" s="254">
        <v>13.76</v>
      </c>
      <c r="I2266" s="255"/>
      <c r="J2266" s="250"/>
      <c r="K2266" s="250"/>
      <c r="L2266" s="256"/>
      <c r="M2266" s="257"/>
      <c r="N2266" s="258"/>
      <c r="O2266" s="258"/>
      <c r="P2266" s="258"/>
      <c r="Q2266" s="258"/>
      <c r="R2266" s="258"/>
      <c r="S2266" s="258"/>
      <c r="T2266" s="259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60" t="s">
        <v>260</v>
      </c>
      <c r="AU2266" s="260" t="s">
        <v>93</v>
      </c>
      <c r="AV2266" s="13" t="s">
        <v>93</v>
      </c>
      <c r="AW2266" s="13" t="s">
        <v>40</v>
      </c>
      <c r="AX2266" s="13" t="s">
        <v>84</v>
      </c>
      <c r="AY2266" s="260" t="s">
        <v>251</v>
      </c>
    </row>
    <row r="2267" s="16" customFormat="1">
      <c r="A2267" s="16"/>
      <c r="B2267" s="283"/>
      <c r="C2267" s="284"/>
      <c r="D2267" s="251" t="s">
        <v>260</v>
      </c>
      <c r="E2267" s="285" t="s">
        <v>1</v>
      </c>
      <c r="F2267" s="286" t="s">
        <v>329</v>
      </c>
      <c r="G2267" s="284"/>
      <c r="H2267" s="287">
        <v>13.76</v>
      </c>
      <c r="I2267" s="288"/>
      <c r="J2267" s="284"/>
      <c r="K2267" s="284"/>
      <c r="L2267" s="289"/>
      <c r="M2267" s="290"/>
      <c r="N2267" s="291"/>
      <c r="O2267" s="291"/>
      <c r="P2267" s="291"/>
      <c r="Q2267" s="291"/>
      <c r="R2267" s="291"/>
      <c r="S2267" s="291"/>
      <c r="T2267" s="292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T2267" s="293" t="s">
        <v>260</v>
      </c>
      <c r="AU2267" s="293" t="s">
        <v>93</v>
      </c>
      <c r="AV2267" s="16" t="s">
        <v>273</v>
      </c>
      <c r="AW2267" s="16" t="s">
        <v>40</v>
      </c>
      <c r="AX2267" s="16" t="s">
        <v>84</v>
      </c>
      <c r="AY2267" s="293" t="s">
        <v>251</v>
      </c>
    </row>
    <row r="2268" s="14" customFormat="1">
      <c r="A2268" s="14"/>
      <c r="B2268" s="261"/>
      <c r="C2268" s="262"/>
      <c r="D2268" s="251" t="s">
        <v>260</v>
      </c>
      <c r="E2268" s="263" t="s">
        <v>1</v>
      </c>
      <c r="F2268" s="264" t="s">
        <v>262</v>
      </c>
      <c r="G2268" s="262"/>
      <c r="H2268" s="265">
        <v>1127.25</v>
      </c>
      <c r="I2268" s="266"/>
      <c r="J2268" s="262"/>
      <c r="K2268" s="262"/>
      <c r="L2268" s="267"/>
      <c r="M2268" s="268"/>
      <c r="N2268" s="269"/>
      <c r="O2268" s="269"/>
      <c r="P2268" s="269"/>
      <c r="Q2268" s="269"/>
      <c r="R2268" s="269"/>
      <c r="S2268" s="269"/>
      <c r="T2268" s="270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71" t="s">
        <v>260</v>
      </c>
      <c r="AU2268" s="271" t="s">
        <v>93</v>
      </c>
      <c r="AV2268" s="14" t="s">
        <v>257</v>
      </c>
      <c r="AW2268" s="14" t="s">
        <v>40</v>
      </c>
      <c r="AX2268" s="14" t="s">
        <v>91</v>
      </c>
      <c r="AY2268" s="271" t="s">
        <v>251</v>
      </c>
    </row>
    <row r="2269" s="2" customFormat="1" ht="24.15" customHeight="1">
      <c r="A2269" s="41"/>
      <c r="B2269" s="42"/>
      <c r="C2269" s="230" t="s">
        <v>1558</v>
      </c>
      <c r="D2269" s="230" t="s">
        <v>253</v>
      </c>
      <c r="E2269" s="231" t="s">
        <v>2339</v>
      </c>
      <c r="F2269" s="232" t="s">
        <v>2340</v>
      </c>
      <c r="G2269" s="233" t="s">
        <v>571</v>
      </c>
      <c r="H2269" s="234">
        <v>2</v>
      </c>
      <c r="I2269" s="235"/>
      <c r="J2269" s="236">
        <f>ROUND(I2269*H2269,2)</f>
        <v>0</v>
      </c>
      <c r="K2269" s="237"/>
      <c r="L2269" s="47"/>
      <c r="M2269" s="238" t="s">
        <v>1</v>
      </c>
      <c r="N2269" s="239" t="s">
        <v>49</v>
      </c>
      <c r="O2269" s="94"/>
      <c r="P2269" s="240">
        <f>O2269*H2269</f>
        <v>0</v>
      </c>
      <c r="Q2269" s="240">
        <v>0</v>
      </c>
      <c r="R2269" s="240">
        <f>Q2269*H2269</f>
        <v>0</v>
      </c>
      <c r="S2269" s="240">
        <v>0</v>
      </c>
      <c r="T2269" s="241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42" t="s">
        <v>304</v>
      </c>
      <c r="AT2269" s="242" t="s">
        <v>253</v>
      </c>
      <c r="AU2269" s="242" t="s">
        <v>93</v>
      </c>
      <c r="AY2269" s="19" t="s">
        <v>251</v>
      </c>
      <c r="BE2269" s="243">
        <f>IF(N2269="základní",J2269,0)</f>
        <v>0</v>
      </c>
      <c r="BF2269" s="243">
        <f>IF(N2269="snížená",J2269,0)</f>
        <v>0</v>
      </c>
      <c r="BG2269" s="243">
        <f>IF(N2269="zákl. přenesená",J2269,0)</f>
        <v>0</v>
      </c>
      <c r="BH2269" s="243">
        <f>IF(N2269="sníž. přenesená",J2269,0)</f>
        <v>0</v>
      </c>
      <c r="BI2269" s="243">
        <f>IF(N2269="nulová",J2269,0)</f>
        <v>0</v>
      </c>
      <c r="BJ2269" s="19" t="s">
        <v>91</v>
      </c>
      <c r="BK2269" s="243">
        <f>ROUND(I2269*H2269,2)</f>
        <v>0</v>
      </c>
      <c r="BL2269" s="19" t="s">
        <v>304</v>
      </c>
      <c r="BM2269" s="242" t="s">
        <v>2341</v>
      </c>
    </row>
    <row r="2270" s="2" customFormat="1">
      <c r="A2270" s="41"/>
      <c r="B2270" s="42"/>
      <c r="C2270" s="43"/>
      <c r="D2270" s="244" t="s">
        <v>258</v>
      </c>
      <c r="E2270" s="43"/>
      <c r="F2270" s="245" t="s">
        <v>2342</v>
      </c>
      <c r="G2270" s="43"/>
      <c r="H2270" s="43"/>
      <c r="I2270" s="246"/>
      <c r="J2270" s="43"/>
      <c r="K2270" s="43"/>
      <c r="L2270" s="47"/>
      <c r="M2270" s="247"/>
      <c r="N2270" s="248"/>
      <c r="O2270" s="94"/>
      <c r="P2270" s="94"/>
      <c r="Q2270" s="94"/>
      <c r="R2270" s="94"/>
      <c r="S2270" s="94"/>
      <c r="T2270" s="95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19" t="s">
        <v>258</v>
      </c>
      <c r="AU2270" s="19" t="s">
        <v>93</v>
      </c>
    </row>
    <row r="2271" s="15" customFormat="1">
      <c r="A2271" s="15"/>
      <c r="B2271" s="272"/>
      <c r="C2271" s="273"/>
      <c r="D2271" s="251" t="s">
        <v>260</v>
      </c>
      <c r="E2271" s="274" t="s">
        <v>1</v>
      </c>
      <c r="F2271" s="275" t="s">
        <v>1027</v>
      </c>
      <c r="G2271" s="273"/>
      <c r="H2271" s="274" t="s">
        <v>1</v>
      </c>
      <c r="I2271" s="276"/>
      <c r="J2271" s="273"/>
      <c r="K2271" s="273"/>
      <c r="L2271" s="277"/>
      <c r="M2271" s="278"/>
      <c r="N2271" s="279"/>
      <c r="O2271" s="279"/>
      <c r="P2271" s="279"/>
      <c r="Q2271" s="279"/>
      <c r="R2271" s="279"/>
      <c r="S2271" s="279"/>
      <c r="T2271" s="280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81" t="s">
        <v>260</v>
      </c>
      <c r="AU2271" s="281" t="s">
        <v>93</v>
      </c>
      <c r="AV2271" s="15" t="s">
        <v>91</v>
      </c>
      <c r="AW2271" s="15" t="s">
        <v>40</v>
      </c>
      <c r="AX2271" s="15" t="s">
        <v>84</v>
      </c>
      <c r="AY2271" s="281" t="s">
        <v>251</v>
      </c>
    </row>
    <row r="2272" s="15" customFormat="1">
      <c r="A2272" s="15"/>
      <c r="B2272" s="272"/>
      <c r="C2272" s="273"/>
      <c r="D2272" s="251" t="s">
        <v>260</v>
      </c>
      <c r="E2272" s="274" t="s">
        <v>1</v>
      </c>
      <c r="F2272" s="275" t="s">
        <v>1032</v>
      </c>
      <c r="G2272" s="273"/>
      <c r="H2272" s="274" t="s">
        <v>1</v>
      </c>
      <c r="I2272" s="276"/>
      <c r="J2272" s="273"/>
      <c r="K2272" s="273"/>
      <c r="L2272" s="277"/>
      <c r="M2272" s="278"/>
      <c r="N2272" s="279"/>
      <c r="O2272" s="279"/>
      <c r="P2272" s="279"/>
      <c r="Q2272" s="279"/>
      <c r="R2272" s="279"/>
      <c r="S2272" s="279"/>
      <c r="T2272" s="280"/>
      <c r="U2272" s="15"/>
      <c r="V2272" s="15"/>
      <c r="W2272" s="15"/>
      <c r="X2272" s="15"/>
      <c r="Y2272" s="15"/>
      <c r="Z2272" s="15"/>
      <c r="AA2272" s="15"/>
      <c r="AB2272" s="15"/>
      <c r="AC2272" s="15"/>
      <c r="AD2272" s="15"/>
      <c r="AE2272" s="15"/>
      <c r="AT2272" s="281" t="s">
        <v>260</v>
      </c>
      <c r="AU2272" s="281" t="s">
        <v>93</v>
      </c>
      <c r="AV2272" s="15" t="s">
        <v>91</v>
      </c>
      <c r="AW2272" s="15" t="s">
        <v>40</v>
      </c>
      <c r="AX2272" s="15" t="s">
        <v>84</v>
      </c>
      <c r="AY2272" s="281" t="s">
        <v>251</v>
      </c>
    </row>
    <row r="2273" s="13" customFormat="1">
      <c r="A2273" s="13"/>
      <c r="B2273" s="249"/>
      <c r="C2273" s="250"/>
      <c r="D2273" s="251" t="s">
        <v>260</v>
      </c>
      <c r="E2273" s="252" t="s">
        <v>1</v>
      </c>
      <c r="F2273" s="253" t="s">
        <v>1033</v>
      </c>
      <c r="G2273" s="250"/>
      <c r="H2273" s="254">
        <v>2</v>
      </c>
      <c r="I2273" s="255"/>
      <c r="J2273" s="250"/>
      <c r="K2273" s="250"/>
      <c r="L2273" s="256"/>
      <c r="M2273" s="257"/>
      <c r="N2273" s="258"/>
      <c r="O2273" s="258"/>
      <c r="P2273" s="258"/>
      <c r="Q2273" s="258"/>
      <c r="R2273" s="258"/>
      <c r="S2273" s="258"/>
      <c r="T2273" s="25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0" t="s">
        <v>260</v>
      </c>
      <c r="AU2273" s="260" t="s">
        <v>93</v>
      </c>
      <c r="AV2273" s="13" t="s">
        <v>93</v>
      </c>
      <c r="AW2273" s="13" t="s">
        <v>40</v>
      </c>
      <c r="AX2273" s="13" t="s">
        <v>91</v>
      </c>
      <c r="AY2273" s="260" t="s">
        <v>251</v>
      </c>
    </row>
    <row r="2274" s="2" customFormat="1" ht="24.15" customHeight="1">
      <c r="A2274" s="41"/>
      <c r="B2274" s="42"/>
      <c r="C2274" s="230" t="s">
        <v>2343</v>
      </c>
      <c r="D2274" s="230" t="s">
        <v>253</v>
      </c>
      <c r="E2274" s="231" t="s">
        <v>2344</v>
      </c>
      <c r="F2274" s="232" t="s">
        <v>2345</v>
      </c>
      <c r="G2274" s="233" t="s">
        <v>571</v>
      </c>
      <c r="H2274" s="234">
        <v>191</v>
      </c>
      <c r="I2274" s="235"/>
      <c r="J2274" s="236">
        <f>ROUND(I2274*H2274,2)</f>
        <v>0</v>
      </c>
      <c r="K2274" s="237"/>
      <c r="L2274" s="47"/>
      <c r="M2274" s="238" t="s">
        <v>1</v>
      </c>
      <c r="N2274" s="239" t="s">
        <v>49</v>
      </c>
      <c r="O2274" s="94"/>
      <c r="P2274" s="240">
        <f>O2274*H2274</f>
        <v>0</v>
      </c>
      <c r="Q2274" s="240">
        <v>0</v>
      </c>
      <c r="R2274" s="240">
        <f>Q2274*H2274</f>
        <v>0</v>
      </c>
      <c r="S2274" s="240">
        <v>0</v>
      </c>
      <c r="T2274" s="241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42" t="s">
        <v>304</v>
      </c>
      <c r="AT2274" s="242" t="s">
        <v>253</v>
      </c>
      <c r="AU2274" s="242" t="s">
        <v>93</v>
      </c>
      <c r="AY2274" s="19" t="s">
        <v>251</v>
      </c>
      <c r="BE2274" s="243">
        <f>IF(N2274="základní",J2274,0)</f>
        <v>0</v>
      </c>
      <c r="BF2274" s="243">
        <f>IF(N2274="snížená",J2274,0)</f>
        <v>0</v>
      </c>
      <c r="BG2274" s="243">
        <f>IF(N2274="zákl. přenesená",J2274,0)</f>
        <v>0</v>
      </c>
      <c r="BH2274" s="243">
        <f>IF(N2274="sníž. přenesená",J2274,0)</f>
        <v>0</v>
      </c>
      <c r="BI2274" s="243">
        <f>IF(N2274="nulová",J2274,0)</f>
        <v>0</v>
      </c>
      <c r="BJ2274" s="19" t="s">
        <v>91</v>
      </c>
      <c r="BK2274" s="243">
        <f>ROUND(I2274*H2274,2)</f>
        <v>0</v>
      </c>
      <c r="BL2274" s="19" t="s">
        <v>304</v>
      </c>
      <c r="BM2274" s="242" t="s">
        <v>2346</v>
      </c>
    </row>
    <row r="2275" s="2" customFormat="1">
      <c r="A2275" s="41"/>
      <c r="B2275" s="42"/>
      <c r="C2275" s="43"/>
      <c r="D2275" s="244" t="s">
        <v>258</v>
      </c>
      <c r="E2275" s="43"/>
      <c r="F2275" s="245" t="s">
        <v>2347</v>
      </c>
      <c r="G2275" s="43"/>
      <c r="H2275" s="43"/>
      <c r="I2275" s="246"/>
      <c r="J2275" s="43"/>
      <c r="K2275" s="43"/>
      <c r="L2275" s="47"/>
      <c r="M2275" s="247"/>
      <c r="N2275" s="248"/>
      <c r="O2275" s="94"/>
      <c r="P2275" s="94"/>
      <c r="Q2275" s="94"/>
      <c r="R2275" s="94"/>
      <c r="S2275" s="94"/>
      <c r="T2275" s="95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19" t="s">
        <v>258</v>
      </c>
      <c r="AU2275" s="19" t="s">
        <v>93</v>
      </c>
    </row>
    <row r="2276" s="15" customFormat="1">
      <c r="A2276" s="15"/>
      <c r="B2276" s="272"/>
      <c r="C2276" s="273"/>
      <c r="D2276" s="251" t="s">
        <v>260</v>
      </c>
      <c r="E2276" s="274" t="s">
        <v>1</v>
      </c>
      <c r="F2276" s="275" t="s">
        <v>1027</v>
      </c>
      <c r="G2276" s="273"/>
      <c r="H2276" s="274" t="s">
        <v>1</v>
      </c>
      <c r="I2276" s="276"/>
      <c r="J2276" s="273"/>
      <c r="K2276" s="273"/>
      <c r="L2276" s="277"/>
      <c r="M2276" s="278"/>
      <c r="N2276" s="279"/>
      <c r="O2276" s="279"/>
      <c r="P2276" s="279"/>
      <c r="Q2276" s="279"/>
      <c r="R2276" s="279"/>
      <c r="S2276" s="279"/>
      <c r="T2276" s="280"/>
      <c r="U2276" s="15"/>
      <c r="V2276" s="15"/>
      <c r="W2276" s="15"/>
      <c r="X2276" s="15"/>
      <c r="Y2276" s="15"/>
      <c r="Z2276" s="15"/>
      <c r="AA2276" s="15"/>
      <c r="AB2276" s="15"/>
      <c r="AC2276" s="15"/>
      <c r="AD2276" s="15"/>
      <c r="AE2276" s="15"/>
      <c r="AT2276" s="281" t="s">
        <v>260</v>
      </c>
      <c r="AU2276" s="281" t="s">
        <v>93</v>
      </c>
      <c r="AV2276" s="15" t="s">
        <v>91</v>
      </c>
      <c r="AW2276" s="15" t="s">
        <v>40</v>
      </c>
      <c r="AX2276" s="15" t="s">
        <v>84</v>
      </c>
      <c r="AY2276" s="281" t="s">
        <v>251</v>
      </c>
    </row>
    <row r="2277" s="15" customFormat="1">
      <c r="A2277" s="15"/>
      <c r="B2277" s="272"/>
      <c r="C2277" s="273"/>
      <c r="D2277" s="251" t="s">
        <v>260</v>
      </c>
      <c r="E2277" s="274" t="s">
        <v>1</v>
      </c>
      <c r="F2277" s="275" t="s">
        <v>2126</v>
      </c>
      <c r="G2277" s="273"/>
      <c r="H2277" s="274" t="s">
        <v>1</v>
      </c>
      <c r="I2277" s="276"/>
      <c r="J2277" s="273"/>
      <c r="K2277" s="273"/>
      <c r="L2277" s="277"/>
      <c r="M2277" s="278"/>
      <c r="N2277" s="279"/>
      <c r="O2277" s="279"/>
      <c r="P2277" s="279"/>
      <c r="Q2277" s="279"/>
      <c r="R2277" s="279"/>
      <c r="S2277" s="279"/>
      <c r="T2277" s="280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81" t="s">
        <v>260</v>
      </c>
      <c r="AU2277" s="281" t="s">
        <v>93</v>
      </c>
      <c r="AV2277" s="15" t="s">
        <v>91</v>
      </c>
      <c r="AW2277" s="15" t="s">
        <v>40</v>
      </c>
      <c r="AX2277" s="15" t="s">
        <v>84</v>
      </c>
      <c r="AY2277" s="281" t="s">
        <v>251</v>
      </c>
    </row>
    <row r="2278" s="13" customFormat="1">
      <c r="A2278" s="13"/>
      <c r="B2278" s="249"/>
      <c r="C2278" s="250"/>
      <c r="D2278" s="251" t="s">
        <v>260</v>
      </c>
      <c r="E2278" s="252" t="s">
        <v>1</v>
      </c>
      <c r="F2278" s="253" t="s">
        <v>2127</v>
      </c>
      <c r="G2278" s="250"/>
      <c r="H2278" s="254">
        <v>20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260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251</v>
      </c>
    </row>
    <row r="2279" s="13" customFormat="1">
      <c r="A2279" s="13"/>
      <c r="B2279" s="249"/>
      <c r="C2279" s="250"/>
      <c r="D2279" s="251" t="s">
        <v>260</v>
      </c>
      <c r="E2279" s="252" t="s">
        <v>1</v>
      </c>
      <c r="F2279" s="253" t="s">
        <v>2128</v>
      </c>
      <c r="G2279" s="250"/>
      <c r="H2279" s="254">
        <v>19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260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251</v>
      </c>
    </row>
    <row r="2280" s="13" customFormat="1">
      <c r="A2280" s="13"/>
      <c r="B2280" s="249"/>
      <c r="C2280" s="250"/>
      <c r="D2280" s="251" t="s">
        <v>260</v>
      </c>
      <c r="E2280" s="252" t="s">
        <v>1</v>
      </c>
      <c r="F2280" s="253" t="s">
        <v>2129</v>
      </c>
      <c r="G2280" s="250"/>
      <c r="H2280" s="254">
        <v>19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260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251</v>
      </c>
    </row>
    <row r="2281" s="13" customFormat="1">
      <c r="A2281" s="13"/>
      <c r="B2281" s="249"/>
      <c r="C2281" s="250"/>
      <c r="D2281" s="251" t="s">
        <v>260</v>
      </c>
      <c r="E2281" s="252" t="s">
        <v>1</v>
      </c>
      <c r="F2281" s="253" t="s">
        <v>2130</v>
      </c>
      <c r="G2281" s="250"/>
      <c r="H2281" s="254">
        <v>19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260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251</v>
      </c>
    </row>
    <row r="2282" s="13" customFormat="1">
      <c r="A2282" s="13"/>
      <c r="B2282" s="249"/>
      <c r="C2282" s="250"/>
      <c r="D2282" s="251" t="s">
        <v>260</v>
      </c>
      <c r="E2282" s="252" t="s">
        <v>1</v>
      </c>
      <c r="F2282" s="253" t="s">
        <v>2131</v>
      </c>
      <c r="G2282" s="250"/>
      <c r="H2282" s="254">
        <v>19</v>
      </c>
      <c r="I2282" s="255"/>
      <c r="J2282" s="250"/>
      <c r="K2282" s="250"/>
      <c r="L2282" s="256"/>
      <c r="M2282" s="257"/>
      <c r="N2282" s="258"/>
      <c r="O2282" s="258"/>
      <c r="P2282" s="258"/>
      <c r="Q2282" s="258"/>
      <c r="R2282" s="258"/>
      <c r="S2282" s="258"/>
      <c r="T2282" s="25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60" t="s">
        <v>260</v>
      </c>
      <c r="AU2282" s="260" t="s">
        <v>93</v>
      </c>
      <c r="AV2282" s="13" t="s">
        <v>93</v>
      </c>
      <c r="AW2282" s="13" t="s">
        <v>40</v>
      </c>
      <c r="AX2282" s="13" t="s">
        <v>84</v>
      </c>
      <c r="AY2282" s="260" t="s">
        <v>251</v>
      </c>
    </row>
    <row r="2283" s="16" customFormat="1">
      <c r="A2283" s="16"/>
      <c r="B2283" s="283"/>
      <c r="C2283" s="284"/>
      <c r="D2283" s="251" t="s">
        <v>260</v>
      </c>
      <c r="E2283" s="285" t="s">
        <v>1</v>
      </c>
      <c r="F2283" s="286" t="s">
        <v>329</v>
      </c>
      <c r="G2283" s="284"/>
      <c r="H2283" s="287">
        <v>96</v>
      </c>
      <c r="I2283" s="288"/>
      <c r="J2283" s="284"/>
      <c r="K2283" s="284"/>
      <c r="L2283" s="289"/>
      <c r="M2283" s="290"/>
      <c r="N2283" s="291"/>
      <c r="O2283" s="291"/>
      <c r="P2283" s="291"/>
      <c r="Q2283" s="291"/>
      <c r="R2283" s="291"/>
      <c r="S2283" s="291"/>
      <c r="T2283" s="292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93" t="s">
        <v>260</v>
      </c>
      <c r="AU2283" s="293" t="s">
        <v>93</v>
      </c>
      <c r="AV2283" s="16" t="s">
        <v>273</v>
      </c>
      <c r="AW2283" s="16" t="s">
        <v>40</v>
      </c>
      <c r="AX2283" s="16" t="s">
        <v>84</v>
      </c>
      <c r="AY2283" s="293" t="s">
        <v>251</v>
      </c>
    </row>
    <row r="2284" s="15" customFormat="1">
      <c r="A2284" s="15"/>
      <c r="B2284" s="272"/>
      <c r="C2284" s="273"/>
      <c r="D2284" s="251" t="s">
        <v>260</v>
      </c>
      <c r="E2284" s="274" t="s">
        <v>1</v>
      </c>
      <c r="F2284" s="275" t="s">
        <v>2132</v>
      </c>
      <c r="G2284" s="273"/>
      <c r="H2284" s="274" t="s">
        <v>1</v>
      </c>
      <c r="I2284" s="276"/>
      <c r="J2284" s="273"/>
      <c r="K2284" s="273"/>
      <c r="L2284" s="277"/>
      <c r="M2284" s="278"/>
      <c r="N2284" s="279"/>
      <c r="O2284" s="279"/>
      <c r="P2284" s="279"/>
      <c r="Q2284" s="279"/>
      <c r="R2284" s="279"/>
      <c r="S2284" s="279"/>
      <c r="T2284" s="280"/>
      <c r="U2284" s="15"/>
      <c r="V2284" s="15"/>
      <c r="W2284" s="15"/>
      <c r="X2284" s="15"/>
      <c r="Y2284" s="15"/>
      <c r="Z2284" s="15"/>
      <c r="AA2284" s="15"/>
      <c r="AB2284" s="15"/>
      <c r="AC2284" s="15"/>
      <c r="AD2284" s="15"/>
      <c r="AE2284" s="15"/>
      <c r="AT2284" s="281" t="s">
        <v>260</v>
      </c>
      <c r="AU2284" s="281" t="s">
        <v>93</v>
      </c>
      <c r="AV2284" s="15" t="s">
        <v>91</v>
      </c>
      <c r="AW2284" s="15" t="s">
        <v>40</v>
      </c>
      <c r="AX2284" s="15" t="s">
        <v>84</v>
      </c>
      <c r="AY2284" s="281" t="s">
        <v>251</v>
      </c>
    </row>
    <row r="2285" s="13" customFormat="1">
      <c r="A2285" s="13"/>
      <c r="B2285" s="249"/>
      <c r="C2285" s="250"/>
      <c r="D2285" s="251" t="s">
        <v>260</v>
      </c>
      <c r="E2285" s="252" t="s">
        <v>1</v>
      </c>
      <c r="F2285" s="253" t="s">
        <v>2133</v>
      </c>
      <c r="G2285" s="250"/>
      <c r="H2285" s="254">
        <v>19</v>
      </c>
      <c r="I2285" s="255"/>
      <c r="J2285" s="250"/>
      <c r="K2285" s="250"/>
      <c r="L2285" s="256"/>
      <c r="M2285" s="257"/>
      <c r="N2285" s="258"/>
      <c r="O2285" s="258"/>
      <c r="P2285" s="258"/>
      <c r="Q2285" s="258"/>
      <c r="R2285" s="258"/>
      <c r="S2285" s="258"/>
      <c r="T2285" s="259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0" t="s">
        <v>260</v>
      </c>
      <c r="AU2285" s="260" t="s">
        <v>93</v>
      </c>
      <c r="AV2285" s="13" t="s">
        <v>93</v>
      </c>
      <c r="AW2285" s="13" t="s">
        <v>40</v>
      </c>
      <c r="AX2285" s="13" t="s">
        <v>84</v>
      </c>
      <c r="AY2285" s="260" t="s">
        <v>251</v>
      </c>
    </row>
    <row r="2286" s="13" customFormat="1">
      <c r="A2286" s="13"/>
      <c r="B2286" s="249"/>
      <c r="C2286" s="250"/>
      <c r="D2286" s="251" t="s">
        <v>260</v>
      </c>
      <c r="E2286" s="252" t="s">
        <v>1</v>
      </c>
      <c r="F2286" s="253" t="s">
        <v>2128</v>
      </c>
      <c r="G2286" s="250"/>
      <c r="H2286" s="254">
        <v>19</v>
      </c>
      <c r="I2286" s="255"/>
      <c r="J2286" s="250"/>
      <c r="K2286" s="250"/>
      <c r="L2286" s="256"/>
      <c r="M2286" s="257"/>
      <c r="N2286" s="258"/>
      <c r="O2286" s="258"/>
      <c r="P2286" s="258"/>
      <c r="Q2286" s="258"/>
      <c r="R2286" s="258"/>
      <c r="S2286" s="258"/>
      <c r="T2286" s="25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60" t="s">
        <v>260</v>
      </c>
      <c r="AU2286" s="260" t="s">
        <v>93</v>
      </c>
      <c r="AV2286" s="13" t="s">
        <v>93</v>
      </c>
      <c r="AW2286" s="13" t="s">
        <v>40</v>
      </c>
      <c r="AX2286" s="13" t="s">
        <v>84</v>
      </c>
      <c r="AY2286" s="260" t="s">
        <v>251</v>
      </c>
    </row>
    <row r="2287" s="13" customFormat="1">
      <c r="A2287" s="13"/>
      <c r="B2287" s="249"/>
      <c r="C2287" s="250"/>
      <c r="D2287" s="251" t="s">
        <v>260</v>
      </c>
      <c r="E2287" s="252" t="s">
        <v>1</v>
      </c>
      <c r="F2287" s="253" t="s">
        <v>2129</v>
      </c>
      <c r="G2287" s="250"/>
      <c r="H2287" s="254">
        <v>19</v>
      </c>
      <c r="I2287" s="255"/>
      <c r="J2287" s="250"/>
      <c r="K2287" s="250"/>
      <c r="L2287" s="256"/>
      <c r="M2287" s="257"/>
      <c r="N2287" s="258"/>
      <c r="O2287" s="258"/>
      <c r="P2287" s="258"/>
      <c r="Q2287" s="258"/>
      <c r="R2287" s="258"/>
      <c r="S2287" s="258"/>
      <c r="T2287" s="259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0" t="s">
        <v>260</v>
      </c>
      <c r="AU2287" s="260" t="s">
        <v>93</v>
      </c>
      <c r="AV2287" s="13" t="s">
        <v>93</v>
      </c>
      <c r="AW2287" s="13" t="s">
        <v>40</v>
      </c>
      <c r="AX2287" s="13" t="s">
        <v>84</v>
      </c>
      <c r="AY2287" s="260" t="s">
        <v>251</v>
      </c>
    </row>
    <row r="2288" s="13" customFormat="1">
      <c r="A2288" s="13"/>
      <c r="B2288" s="249"/>
      <c r="C2288" s="250"/>
      <c r="D2288" s="251" t="s">
        <v>260</v>
      </c>
      <c r="E2288" s="252" t="s">
        <v>1</v>
      </c>
      <c r="F2288" s="253" t="s">
        <v>2130</v>
      </c>
      <c r="G2288" s="250"/>
      <c r="H2288" s="254">
        <v>19</v>
      </c>
      <c r="I2288" s="255"/>
      <c r="J2288" s="250"/>
      <c r="K2288" s="250"/>
      <c r="L2288" s="256"/>
      <c r="M2288" s="257"/>
      <c r="N2288" s="258"/>
      <c r="O2288" s="258"/>
      <c r="P2288" s="258"/>
      <c r="Q2288" s="258"/>
      <c r="R2288" s="258"/>
      <c r="S2288" s="258"/>
      <c r="T2288" s="25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60" t="s">
        <v>260</v>
      </c>
      <c r="AU2288" s="260" t="s">
        <v>93</v>
      </c>
      <c r="AV2288" s="13" t="s">
        <v>93</v>
      </c>
      <c r="AW2288" s="13" t="s">
        <v>40</v>
      </c>
      <c r="AX2288" s="13" t="s">
        <v>84</v>
      </c>
      <c r="AY2288" s="260" t="s">
        <v>251</v>
      </c>
    </row>
    <row r="2289" s="13" customFormat="1">
      <c r="A2289" s="13"/>
      <c r="B2289" s="249"/>
      <c r="C2289" s="250"/>
      <c r="D2289" s="251" t="s">
        <v>260</v>
      </c>
      <c r="E2289" s="252" t="s">
        <v>1</v>
      </c>
      <c r="F2289" s="253" t="s">
        <v>2131</v>
      </c>
      <c r="G2289" s="250"/>
      <c r="H2289" s="254">
        <v>19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260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251</v>
      </c>
    </row>
    <row r="2290" s="16" customFormat="1">
      <c r="A2290" s="16"/>
      <c r="B2290" s="283"/>
      <c r="C2290" s="284"/>
      <c r="D2290" s="251" t="s">
        <v>260</v>
      </c>
      <c r="E2290" s="285" t="s">
        <v>1</v>
      </c>
      <c r="F2290" s="286" t="s">
        <v>329</v>
      </c>
      <c r="G2290" s="284"/>
      <c r="H2290" s="287">
        <v>95</v>
      </c>
      <c r="I2290" s="288"/>
      <c r="J2290" s="284"/>
      <c r="K2290" s="284"/>
      <c r="L2290" s="289"/>
      <c r="M2290" s="290"/>
      <c r="N2290" s="291"/>
      <c r="O2290" s="291"/>
      <c r="P2290" s="291"/>
      <c r="Q2290" s="291"/>
      <c r="R2290" s="291"/>
      <c r="S2290" s="291"/>
      <c r="T2290" s="292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93" t="s">
        <v>260</v>
      </c>
      <c r="AU2290" s="293" t="s">
        <v>93</v>
      </c>
      <c r="AV2290" s="16" t="s">
        <v>273</v>
      </c>
      <c r="AW2290" s="16" t="s">
        <v>40</v>
      </c>
      <c r="AX2290" s="16" t="s">
        <v>84</v>
      </c>
      <c r="AY2290" s="293" t="s">
        <v>251</v>
      </c>
    </row>
    <row r="2291" s="14" customFormat="1">
      <c r="A2291" s="14"/>
      <c r="B2291" s="261"/>
      <c r="C2291" s="262"/>
      <c r="D2291" s="251" t="s">
        <v>260</v>
      </c>
      <c r="E2291" s="263" t="s">
        <v>1</v>
      </c>
      <c r="F2291" s="264" t="s">
        <v>262</v>
      </c>
      <c r="G2291" s="262"/>
      <c r="H2291" s="265">
        <v>191</v>
      </c>
      <c r="I2291" s="266"/>
      <c r="J2291" s="262"/>
      <c r="K2291" s="262"/>
      <c r="L2291" s="267"/>
      <c r="M2291" s="268"/>
      <c r="N2291" s="269"/>
      <c r="O2291" s="269"/>
      <c r="P2291" s="269"/>
      <c r="Q2291" s="269"/>
      <c r="R2291" s="269"/>
      <c r="S2291" s="269"/>
      <c r="T2291" s="270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71" t="s">
        <v>260</v>
      </c>
      <c r="AU2291" s="271" t="s">
        <v>93</v>
      </c>
      <c r="AV2291" s="14" t="s">
        <v>257</v>
      </c>
      <c r="AW2291" s="14" t="s">
        <v>40</v>
      </c>
      <c r="AX2291" s="14" t="s">
        <v>91</v>
      </c>
      <c r="AY2291" s="271" t="s">
        <v>251</v>
      </c>
    </row>
    <row r="2292" s="2" customFormat="1" ht="33" customHeight="1">
      <c r="A2292" s="41"/>
      <c r="B2292" s="42"/>
      <c r="C2292" s="294" t="s">
        <v>1563</v>
      </c>
      <c r="D2292" s="294" t="s">
        <v>338</v>
      </c>
      <c r="E2292" s="295" t="s">
        <v>2348</v>
      </c>
      <c r="F2292" s="296" t="s">
        <v>2349</v>
      </c>
      <c r="G2292" s="297" t="s">
        <v>571</v>
      </c>
      <c r="H2292" s="298">
        <v>98</v>
      </c>
      <c r="I2292" s="299"/>
      <c r="J2292" s="300">
        <f>ROUND(I2292*H2292,2)</f>
        <v>0</v>
      </c>
      <c r="K2292" s="301"/>
      <c r="L2292" s="302"/>
      <c r="M2292" s="303" t="s">
        <v>1</v>
      </c>
      <c r="N2292" s="304" t="s">
        <v>49</v>
      </c>
      <c r="O2292" s="94"/>
      <c r="P2292" s="240">
        <f>O2292*H2292</f>
        <v>0</v>
      </c>
      <c r="Q2292" s="240">
        <v>0.017500000000000002</v>
      </c>
      <c r="R2292" s="240">
        <f>Q2292*H2292</f>
        <v>1.7150000000000001</v>
      </c>
      <c r="S2292" s="240">
        <v>0</v>
      </c>
      <c r="T2292" s="241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42" t="s">
        <v>364</v>
      </c>
      <c r="AT2292" s="242" t="s">
        <v>338</v>
      </c>
      <c r="AU2292" s="242" t="s">
        <v>93</v>
      </c>
      <c r="AY2292" s="19" t="s">
        <v>251</v>
      </c>
      <c r="BE2292" s="243">
        <f>IF(N2292="základní",J2292,0)</f>
        <v>0</v>
      </c>
      <c r="BF2292" s="243">
        <f>IF(N2292="snížená",J2292,0)</f>
        <v>0</v>
      </c>
      <c r="BG2292" s="243">
        <f>IF(N2292="zákl. přenesená",J2292,0)</f>
        <v>0</v>
      </c>
      <c r="BH2292" s="243">
        <f>IF(N2292="sníž. přenesená",J2292,0)</f>
        <v>0</v>
      </c>
      <c r="BI2292" s="243">
        <f>IF(N2292="nulová",J2292,0)</f>
        <v>0</v>
      </c>
      <c r="BJ2292" s="19" t="s">
        <v>91</v>
      </c>
      <c r="BK2292" s="243">
        <f>ROUND(I2292*H2292,2)</f>
        <v>0</v>
      </c>
      <c r="BL2292" s="19" t="s">
        <v>304</v>
      </c>
      <c r="BM2292" s="242" t="s">
        <v>2350</v>
      </c>
    </row>
    <row r="2293" s="15" customFormat="1">
      <c r="A2293" s="15"/>
      <c r="B2293" s="272"/>
      <c r="C2293" s="273"/>
      <c r="D2293" s="251" t="s">
        <v>260</v>
      </c>
      <c r="E2293" s="274" t="s">
        <v>1</v>
      </c>
      <c r="F2293" s="275" t="s">
        <v>1027</v>
      </c>
      <c r="G2293" s="273"/>
      <c r="H2293" s="274" t="s">
        <v>1</v>
      </c>
      <c r="I2293" s="276"/>
      <c r="J2293" s="273"/>
      <c r="K2293" s="273"/>
      <c r="L2293" s="277"/>
      <c r="M2293" s="278"/>
      <c r="N2293" s="279"/>
      <c r="O2293" s="279"/>
      <c r="P2293" s="279"/>
      <c r="Q2293" s="279"/>
      <c r="R2293" s="279"/>
      <c r="S2293" s="279"/>
      <c r="T2293" s="280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81" t="s">
        <v>260</v>
      </c>
      <c r="AU2293" s="281" t="s">
        <v>93</v>
      </c>
      <c r="AV2293" s="15" t="s">
        <v>91</v>
      </c>
      <c r="AW2293" s="15" t="s">
        <v>40</v>
      </c>
      <c r="AX2293" s="15" t="s">
        <v>84</v>
      </c>
      <c r="AY2293" s="281" t="s">
        <v>251</v>
      </c>
    </row>
    <row r="2294" s="15" customFormat="1">
      <c r="A2294" s="15"/>
      <c r="B2294" s="272"/>
      <c r="C2294" s="273"/>
      <c r="D2294" s="251" t="s">
        <v>260</v>
      </c>
      <c r="E2294" s="274" t="s">
        <v>1</v>
      </c>
      <c r="F2294" s="275" t="s">
        <v>2126</v>
      </c>
      <c r="G2294" s="273"/>
      <c r="H2294" s="274" t="s">
        <v>1</v>
      </c>
      <c r="I2294" s="276"/>
      <c r="J2294" s="273"/>
      <c r="K2294" s="273"/>
      <c r="L2294" s="277"/>
      <c r="M2294" s="278"/>
      <c r="N2294" s="279"/>
      <c r="O2294" s="279"/>
      <c r="P2294" s="279"/>
      <c r="Q2294" s="279"/>
      <c r="R2294" s="279"/>
      <c r="S2294" s="279"/>
      <c r="T2294" s="280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81" t="s">
        <v>260</v>
      </c>
      <c r="AU2294" s="281" t="s">
        <v>93</v>
      </c>
      <c r="AV2294" s="15" t="s">
        <v>91</v>
      </c>
      <c r="AW2294" s="15" t="s">
        <v>40</v>
      </c>
      <c r="AX2294" s="15" t="s">
        <v>84</v>
      </c>
      <c r="AY2294" s="281" t="s">
        <v>251</v>
      </c>
    </row>
    <row r="2295" s="13" customFormat="1">
      <c r="A2295" s="13"/>
      <c r="B2295" s="249"/>
      <c r="C2295" s="250"/>
      <c r="D2295" s="251" t="s">
        <v>260</v>
      </c>
      <c r="E2295" s="252" t="s">
        <v>1</v>
      </c>
      <c r="F2295" s="253" t="s">
        <v>2127</v>
      </c>
      <c r="G2295" s="250"/>
      <c r="H2295" s="254">
        <v>20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260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251</v>
      </c>
    </row>
    <row r="2296" s="13" customFormat="1">
      <c r="A2296" s="13"/>
      <c r="B2296" s="249"/>
      <c r="C2296" s="250"/>
      <c r="D2296" s="251" t="s">
        <v>260</v>
      </c>
      <c r="E2296" s="252" t="s">
        <v>1</v>
      </c>
      <c r="F2296" s="253" t="s">
        <v>2128</v>
      </c>
      <c r="G2296" s="250"/>
      <c r="H2296" s="254">
        <v>19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260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251</v>
      </c>
    </row>
    <row r="2297" s="13" customFormat="1">
      <c r="A2297" s="13"/>
      <c r="B2297" s="249"/>
      <c r="C2297" s="250"/>
      <c r="D2297" s="251" t="s">
        <v>260</v>
      </c>
      <c r="E2297" s="252" t="s">
        <v>1</v>
      </c>
      <c r="F2297" s="253" t="s">
        <v>2129</v>
      </c>
      <c r="G2297" s="250"/>
      <c r="H2297" s="254">
        <v>19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260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251</v>
      </c>
    </row>
    <row r="2298" s="13" customFormat="1">
      <c r="A2298" s="13"/>
      <c r="B2298" s="249"/>
      <c r="C2298" s="250"/>
      <c r="D2298" s="251" t="s">
        <v>260</v>
      </c>
      <c r="E2298" s="252" t="s">
        <v>1</v>
      </c>
      <c r="F2298" s="253" t="s">
        <v>2130</v>
      </c>
      <c r="G2298" s="250"/>
      <c r="H2298" s="254">
        <v>19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260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251</v>
      </c>
    </row>
    <row r="2299" s="13" customFormat="1">
      <c r="A2299" s="13"/>
      <c r="B2299" s="249"/>
      <c r="C2299" s="250"/>
      <c r="D2299" s="251" t="s">
        <v>260</v>
      </c>
      <c r="E2299" s="252" t="s">
        <v>1</v>
      </c>
      <c r="F2299" s="253" t="s">
        <v>2131</v>
      </c>
      <c r="G2299" s="250"/>
      <c r="H2299" s="254">
        <v>19</v>
      </c>
      <c r="I2299" s="255"/>
      <c r="J2299" s="250"/>
      <c r="K2299" s="250"/>
      <c r="L2299" s="256"/>
      <c r="M2299" s="257"/>
      <c r="N2299" s="258"/>
      <c r="O2299" s="258"/>
      <c r="P2299" s="258"/>
      <c r="Q2299" s="258"/>
      <c r="R2299" s="258"/>
      <c r="S2299" s="258"/>
      <c r="T2299" s="25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60" t="s">
        <v>260</v>
      </c>
      <c r="AU2299" s="260" t="s">
        <v>93</v>
      </c>
      <c r="AV2299" s="13" t="s">
        <v>93</v>
      </c>
      <c r="AW2299" s="13" t="s">
        <v>40</v>
      </c>
      <c r="AX2299" s="13" t="s">
        <v>84</v>
      </c>
      <c r="AY2299" s="260" t="s">
        <v>251</v>
      </c>
    </row>
    <row r="2300" s="16" customFormat="1">
      <c r="A2300" s="16"/>
      <c r="B2300" s="283"/>
      <c r="C2300" s="284"/>
      <c r="D2300" s="251" t="s">
        <v>260</v>
      </c>
      <c r="E2300" s="285" t="s">
        <v>1</v>
      </c>
      <c r="F2300" s="286" t="s">
        <v>329</v>
      </c>
      <c r="G2300" s="284"/>
      <c r="H2300" s="287">
        <v>96</v>
      </c>
      <c r="I2300" s="288"/>
      <c r="J2300" s="284"/>
      <c r="K2300" s="284"/>
      <c r="L2300" s="289"/>
      <c r="M2300" s="290"/>
      <c r="N2300" s="291"/>
      <c r="O2300" s="291"/>
      <c r="P2300" s="291"/>
      <c r="Q2300" s="291"/>
      <c r="R2300" s="291"/>
      <c r="S2300" s="291"/>
      <c r="T2300" s="292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93" t="s">
        <v>260</v>
      </c>
      <c r="AU2300" s="293" t="s">
        <v>93</v>
      </c>
      <c r="AV2300" s="16" t="s">
        <v>273</v>
      </c>
      <c r="AW2300" s="16" t="s">
        <v>40</v>
      </c>
      <c r="AX2300" s="16" t="s">
        <v>84</v>
      </c>
      <c r="AY2300" s="293" t="s">
        <v>251</v>
      </c>
    </row>
    <row r="2301" s="15" customFormat="1">
      <c r="A2301" s="15"/>
      <c r="B2301" s="272"/>
      <c r="C2301" s="273"/>
      <c r="D2301" s="251" t="s">
        <v>260</v>
      </c>
      <c r="E2301" s="274" t="s">
        <v>1</v>
      </c>
      <c r="F2301" s="275" t="s">
        <v>1032</v>
      </c>
      <c r="G2301" s="273"/>
      <c r="H2301" s="274" t="s">
        <v>1</v>
      </c>
      <c r="I2301" s="276"/>
      <c r="J2301" s="273"/>
      <c r="K2301" s="273"/>
      <c r="L2301" s="277"/>
      <c r="M2301" s="278"/>
      <c r="N2301" s="279"/>
      <c r="O2301" s="279"/>
      <c r="P2301" s="279"/>
      <c r="Q2301" s="279"/>
      <c r="R2301" s="279"/>
      <c r="S2301" s="279"/>
      <c r="T2301" s="280"/>
      <c r="U2301" s="15"/>
      <c r="V2301" s="15"/>
      <c r="W2301" s="15"/>
      <c r="X2301" s="15"/>
      <c r="Y2301" s="15"/>
      <c r="Z2301" s="15"/>
      <c r="AA2301" s="15"/>
      <c r="AB2301" s="15"/>
      <c r="AC2301" s="15"/>
      <c r="AD2301" s="15"/>
      <c r="AE2301" s="15"/>
      <c r="AT2301" s="281" t="s">
        <v>260</v>
      </c>
      <c r="AU2301" s="281" t="s">
        <v>93</v>
      </c>
      <c r="AV2301" s="15" t="s">
        <v>91</v>
      </c>
      <c r="AW2301" s="15" t="s">
        <v>40</v>
      </c>
      <c r="AX2301" s="15" t="s">
        <v>84</v>
      </c>
      <c r="AY2301" s="281" t="s">
        <v>251</v>
      </c>
    </row>
    <row r="2302" s="13" customFormat="1">
      <c r="A2302" s="13"/>
      <c r="B2302" s="249"/>
      <c r="C2302" s="250"/>
      <c r="D2302" s="251" t="s">
        <v>260</v>
      </c>
      <c r="E2302" s="252" t="s">
        <v>1</v>
      </c>
      <c r="F2302" s="253" t="s">
        <v>1033</v>
      </c>
      <c r="G2302" s="250"/>
      <c r="H2302" s="254">
        <v>2</v>
      </c>
      <c r="I2302" s="255"/>
      <c r="J2302" s="250"/>
      <c r="K2302" s="250"/>
      <c r="L2302" s="256"/>
      <c r="M2302" s="257"/>
      <c r="N2302" s="258"/>
      <c r="O2302" s="258"/>
      <c r="P2302" s="258"/>
      <c r="Q2302" s="258"/>
      <c r="R2302" s="258"/>
      <c r="S2302" s="258"/>
      <c r="T2302" s="25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60" t="s">
        <v>260</v>
      </c>
      <c r="AU2302" s="260" t="s">
        <v>93</v>
      </c>
      <c r="AV2302" s="13" t="s">
        <v>93</v>
      </c>
      <c r="AW2302" s="13" t="s">
        <v>40</v>
      </c>
      <c r="AX2302" s="13" t="s">
        <v>84</v>
      </c>
      <c r="AY2302" s="260" t="s">
        <v>251</v>
      </c>
    </row>
    <row r="2303" s="16" customFormat="1">
      <c r="A2303" s="16"/>
      <c r="B2303" s="283"/>
      <c r="C2303" s="284"/>
      <c r="D2303" s="251" t="s">
        <v>260</v>
      </c>
      <c r="E2303" s="285" t="s">
        <v>1</v>
      </c>
      <c r="F2303" s="286" t="s">
        <v>329</v>
      </c>
      <c r="G2303" s="284"/>
      <c r="H2303" s="287">
        <v>2</v>
      </c>
      <c r="I2303" s="288"/>
      <c r="J2303" s="284"/>
      <c r="K2303" s="284"/>
      <c r="L2303" s="289"/>
      <c r="M2303" s="290"/>
      <c r="N2303" s="291"/>
      <c r="O2303" s="291"/>
      <c r="P2303" s="291"/>
      <c r="Q2303" s="291"/>
      <c r="R2303" s="291"/>
      <c r="S2303" s="291"/>
      <c r="T2303" s="292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T2303" s="293" t="s">
        <v>260</v>
      </c>
      <c r="AU2303" s="293" t="s">
        <v>93</v>
      </c>
      <c r="AV2303" s="16" t="s">
        <v>273</v>
      </c>
      <c r="AW2303" s="16" t="s">
        <v>40</v>
      </c>
      <c r="AX2303" s="16" t="s">
        <v>84</v>
      </c>
      <c r="AY2303" s="293" t="s">
        <v>251</v>
      </c>
    </row>
    <row r="2304" s="14" customFormat="1">
      <c r="A2304" s="14"/>
      <c r="B2304" s="261"/>
      <c r="C2304" s="262"/>
      <c r="D2304" s="251" t="s">
        <v>260</v>
      </c>
      <c r="E2304" s="263" t="s">
        <v>1</v>
      </c>
      <c r="F2304" s="264" t="s">
        <v>262</v>
      </c>
      <c r="G2304" s="262"/>
      <c r="H2304" s="265">
        <v>98</v>
      </c>
      <c r="I2304" s="266"/>
      <c r="J2304" s="262"/>
      <c r="K2304" s="262"/>
      <c r="L2304" s="267"/>
      <c r="M2304" s="268"/>
      <c r="N2304" s="269"/>
      <c r="O2304" s="269"/>
      <c r="P2304" s="269"/>
      <c r="Q2304" s="269"/>
      <c r="R2304" s="269"/>
      <c r="S2304" s="269"/>
      <c r="T2304" s="270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71" t="s">
        <v>260</v>
      </c>
      <c r="AU2304" s="271" t="s">
        <v>93</v>
      </c>
      <c r="AV2304" s="14" t="s">
        <v>257</v>
      </c>
      <c r="AW2304" s="14" t="s">
        <v>40</v>
      </c>
      <c r="AX2304" s="14" t="s">
        <v>91</v>
      </c>
      <c r="AY2304" s="271" t="s">
        <v>251</v>
      </c>
    </row>
    <row r="2305" s="2" customFormat="1" ht="33" customHeight="1">
      <c r="A2305" s="41"/>
      <c r="B2305" s="42"/>
      <c r="C2305" s="294" t="s">
        <v>2351</v>
      </c>
      <c r="D2305" s="294" t="s">
        <v>338</v>
      </c>
      <c r="E2305" s="295" t="s">
        <v>2352</v>
      </c>
      <c r="F2305" s="296" t="s">
        <v>2353</v>
      </c>
      <c r="G2305" s="297" t="s">
        <v>571</v>
      </c>
      <c r="H2305" s="298">
        <v>95</v>
      </c>
      <c r="I2305" s="299"/>
      <c r="J2305" s="300">
        <f>ROUND(I2305*H2305,2)</f>
        <v>0</v>
      </c>
      <c r="K2305" s="301"/>
      <c r="L2305" s="302"/>
      <c r="M2305" s="303" t="s">
        <v>1</v>
      </c>
      <c r="N2305" s="304" t="s">
        <v>49</v>
      </c>
      <c r="O2305" s="94"/>
      <c r="P2305" s="240">
        <f>O2305*H2305</f>
        <v>0</v>
      </c>
      <c r="Q2305" s="240">
        <v>0.0195</v>
      </c>
      <c r="R2305" s="240">
        <f>Q2305*H2305</f>
        <v>1.8525</v>
      </c>
      <c r="S2305" s="240">
        <v>0</v>
      </c>
      <c r="T2305" s="241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42" t="s">
        <v>364</v>
      </c>
      <c r="AT2305" s="242" t="s">
        <v>338</v>
      </c>
      <c r="AU2305" s="242" t="s">
        <v>93</v>
      </c>
      <c r="AY2305" s="19" t="s">
        <v>251</v>
      </c>
      <c r="BE2305" s="243">
        <f>IF(N2305="základní",J2305,0)</f>
        <v>0</v>
      </c>
      <c r="BF2305" s="243">
        <f>IF(N2305="snížená",J2305,0)</f>
        <v>0</v>
      </c>
      <c r="BG2305" s="243">
        <f>IF(N2305="zákl. přenesená",J2305,0)</f>
        <v>0</v>
      </c>
      <c r="BH2305" s="243">
        <f>IF(N2305="sníž. přenesená",J2305,0)</f>
        <v>0</v>
      </c>
      <c r="BI2305" s="243">
        <f>IF(N2305="nulová",J2305,0)</f>
        <v>0</v>
      </c>
      <c r="BJ2305" s="19" t="s">
        <v>91</v>
      </c>
      <c r="BK2305" s="243">
        <f>ROUND(I2305*H2305,2)</f>
        <v>0</v>
      </c>
      <c r="BL2305" s="19" t="s">
        <v>304</v>
      </c>
      <c r="BM2305" s="242" t="s">
        <v>2354</v>
      </c>
    </row>
    <row r="2306" s="15" customFormat="1">
      <c r="A2306" s="15"/>
      <c r="B2306" s="272"/>
      <c r="C2306" s="273"/>
      <c r="D2306" s="251" t="s">
        <v>260</v>
      </c>
      <c r="E2306" s="274" t="s">
        <v>1</v>
      </c>
      <c r="F2306" s="275" t="s">
        <v>1027</v>
      </c>
      <c r="G2306" s="273"/>
      <c r="H2306" s="274" t="s">
        <v>1</v>
      </c>
      <c r="I2306" s="276"/>
      <c r="J2306" s="273"/>
      <c r="K2306" s="273"/>
      <c r="L2306" s="277"/>
      <c r="M2306" s="278"/>
      <c r="N2306" s="279"/>
      <c r="O2306" s="279"/>
      <c r="P2306" s="279"/>
      <c r="Q2306" s="279"/>
      <c r="R2306" s="279"/>
      <c r="S2306" s="279"/>
      <c r="T2306" s="280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81" t="s">
        <v>260</v>
      </c>
      <c r="AU2306" s="281" t="s">
        <v>93</v>
      </c>
      <c r="AV2306" s="15" t="s">
        <v>91</v>
      </c>
      <c r="AW2306" s="15" t="s">
        <v>40</v>
      </c>
      <c r="AX2306" s="15" t="s">
        <v>84</v>
      </c>
      <c r="AY2306" s="281" t="s">
        <v>251</v>
      </c>
    </row>
    <row r="2307" s="15" customFormat="1">
      <c r="A2307" s="15"/>
      <c r="B2307" s="272"/>
      <c r="C2307" s="273"/>
      <c r="D2307" s="251" t="s">
        <v>260</v>
      </c>
      <c r="E2307" s="274" t="s">
        <v>1</v>
      </c>
      <c r="F2307" s="275" t="s">
        <v>2132</v>
      </c>
      <c r="G2307" s="273"/>
      <c r="H2307" s="274" t="s">
        <v>1</v>
      </c>
      <c r="I2307" s="276"/>
      <c r="J2307" s="273"/>
      <c r="K2307" s="273"/>
      <c r="L2307" s="277"/>
      <c r="M2307" s="278"/>
      <c r="N2307" s="279"/>
      <c r="O2307" s="279"/>
      <c r="P2307" s="279"/>
      <c r="Q2307" s="279"/>
      <c r="R2307" s="279"/>
      <c r="S2307" s="279"/>
      <c r="T2307" s="280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81" t="s">
        <v>260</v>
      </c>
      <c r="AU2307" s="281" t="s">
        <v>93</v>
      </c>
      <c r="AV2307" s="15" t="s">
        <v>91</v>
      </c>
      <c r="AW2307" s="15" t="s">
        <v>40</v>
      </c>
      <c r="AX2307" s="15" t="s">
        <v>84</v>
      </c>
      <c r="AY2307" s="281" t="s">
        <v>251</v>
      </c>
    </row>
    <row r="2308" s="13" customFormat="1">
      <c r="A2308" s="13"/>
      <c r="B2308" s="249"/>
      <c r="C2308" s="250"/>
      <c r="D2308" s="251" t="s">
        <v>260</v>
      </c>
      <c r="E2308" s="252" t="s">
        <v>1</v>
      </c>
      <c r="F2308" s="253" t="s">
        <v>2133</v>
      </c>
      <c r="G2308" s="250"/>
      <c r="H2308" s="254">
        <v>19</v>
      </c>
      <c r="I2308" s="255"/>
      <c r="J2308" s="250"/>
      <c r="K2308" s="250"/>
      <c r="L2308" s="256"/>
      <c r="M2308" s="257"/>
      <c r="N2308" s="258"/>
      <c r="O2308" s="258"/>
      <c r="P2308" s="258"/>
      <c r="Q2308" s="258"/>
      <c r="R2308" s="258"/>
      <c r="S2308" s="258"/>
      <c r="T2308" s="25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0" t="s">
        <v>260</v>
      </c>
      <c r="AU2308" s="260" t="s">
        <v>93</v>
      </c>
      <c r="AV2308" s="13" t="s">
        <v>93</v>
      </c>
      <c r="AW2308" s="13" t="s">
        <v>40</v>
      </c>
      <c r="AX2308" s="13" t="s">
        <v>84</v>
      </c>
      <c r="AY2308" s="260" t="s">
        <v>251</v>
      </c>
    </row>
    <row r="2309" s="13" customFormat="1">
      <c r="A2309" s="13"/>
      <c r="B2309" s="249"/>
      <c r="C2309" s="250"/>
      <c r="D2309" s="251" t="s">
        <v>260</v>
      </c>
      <c r="E2309" s="252" t="s">
        <v>1</v>
      </c>
      <c r="F2309" s="253" t="s">
        <v>2128</v>
      </c>
      <c r="G2309" s="250"/>
      <c r="H2309" s="254">
        <v>19</v>
      </c>
      <c r="I2309" s="255"/>
      <c r="J2309" s="250"/>
      <c r="K2309" s="250"/>
      <c r="L2309" s="256"/>
      <c r="M2309" s="257"/>
      <c r="N2309" s="258"/>
      <c r="O2309" s="258"/>
      <c r="P2309" s="258"/>
      <c r="Q2309" s="258"/>
      <c r="R2309" s="258"/>
      <c r="S2309" s="258"/>
      <c r="T2309" s="259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0" t="s">
        <v>260</v>
      </c>
      <c r="AU2309" s="260" t="s">
        <v>93</v>
      </c>
      <c r="AV2309" s="13" t="s">
        <v>93</v>
      </c>
      <c r="AW2309" s="13" t="s">
        <v>40</v>
      </c>
      <c r="AX2309" s="13" t="s">
        <v>84</v>
      </c>
      <c r="AY2309" s="260" t="s">
        <v>251</v>
      </c>
    </row>
    <row r="2310" s="13" customFormat="1">
      <c r="A2310" s="13"/>
      <c r="B2310" s="249"/>
      <c r="C2310" s="250"/>
      <c r="D2310" s="251" t="s">
        <v>260</v>
      </c>
      <c r="E2310" s="252" t="s">
        <v>1</v>
      </c>
      <c r="F2310" s="253" t="s">
        <v>2129</v>
      </c>
      <c r="G2310" s="250"/>
      <c r="H2310" s="254">
        <v>19</v>
      </c>
      <c r="I2310" s="255"/>
      <c r="J2310" s="250"/>
      <c r="K2310" s="250"/>
      <c r="L2310" s="256"/>
      <c r="M2310" s="257"/>
      <c r="N2310" s="258"/>
      <c r="O2310" s="258"/>
      <c r="P2310" s="258"/>
      <c r="Q2310" s="258"/>
      <c r="R2310" s="258"/>
      <c r="S2310" s="258"/>
      <c r="T2310" s="25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60" t="s">
        <v>260</v>
      </c>
      <c r="AU2310" s="260" t="s">
        <v>93</v>
      </c>
      <c r="AV2310" s="13" t="s">
        <v>93</v>
      </c>
      <c r="AW2310" s="13" t="s">
        <v>40</v>
      </c>
      <c r="AX2310" s="13" t="s">
        <v>84</v>
      </c>
      <c r="AY2310" s="260" t="s">
        <v>251</v>
      </c>
    </row>
    <row r="2311" s="13" customFormat="1">
      <c r="A2311" s="13"/>
      <c r="B2311" s="249"/>
      <c r="C2311" s="250"/>
      <c r="D2311" s="251" t="s">
        <v>260</v>
      </c>
      <c r="E2311" s="252" t="s">
        <v>1</v>
      </c>
      <c r="F2311" s="253" t="s">
        <v>2130</v>
      </c>
      <c r="G2311" s="250"/>
      <c r="H2311" s="254">
        <v>19</v>
      </c>
      <c r="I2311" s="255"/>
      <c r="J2311" s="250"/>
      <c r="K2311" s="250"/>
      <c r="L2311" s="256"/>
      <c r="M2311" s="257"/>
      <c r="N2311" s="258"/>
      <c r="O2311" s="258"/>
      <c r="P2311" s="258"/>
      <c r="Q2311" s="258"/>
      <c r="R2311" s="258"/>
      <c r="S2311" s="258"/>
      <c r="T2311" s="259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60" t="s">
        <v>260</v>
      </c>
      <c r="AU2311" s="260" t="s">
        <v>93</v>
      </c>
      <c r="AV2311" s="13" t="s">
        <v>93</v>
      </c>
      <c r="AW2311" s="13" t="s">
        <v>40</v>
      </c>
      <c r="AX2311" s="13" t="s">
        <v>84</v>
      </c>
      <c r="AY2311" s="260" t="s">
        <v>251</v>
      </c>
    </row>
    <row r="2312" s="13" customFormat="1">
      <c r="A2312" s="13"/>
      <c r="B2312" s="249"/>
      <c r="C2312" s="250"/>
      <c r="D2312" s="251" t="s">
        <v>260</v>
      </c>
      <c r="E2312" s="252" t="s">
        <v>1</v>
      </c>
      <c r="F2312" s="253" t="s">
        <v>2131</v>
      </c>
      <c r="G2312" s="250"/>
      <c r="H2312" s="254">
        <v>19</v>
      </c>
      <c r="I2312" s="255"/>
      <c r="J2312" s="250"/>
      <c r="K2312" s="250"/>
      <c r="L2312" s="256"/>
      <c r="M2312" s="257"/>
      <c r="N2312" s="258"/>
      <c r="O2312" s="258"/>
      <c r="P2312" s="258"/>
      <c r="Q2312" s="258"/>
      <c r="R2312" s="258"/>
      <c r="S2312" s="258"/>
      <c r="T2312" s="25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60" t="s">
        <v>260</v>
      </c>
      <c r="AU2312" s="260" t="s">
        <v>93</v>
      </c>
      <c r="AV2312" s="13" t="s">
        <v>93</v>
      </c>
      <c r="AW2312" s="13" t="s">
        <v>40</v>
      </c>
      <c r="AX2312" s="13" t="s">
        <v>84</v>
      </c>
      <c r="AY2312" s="260" t="s">
        <v>251</v>
      </c>
    </row>
    <row r="2313" s="14" customFormat="1">
      <c r="A2313" s="14"/>
      <c r="B2313" s="261"/>
      <c r="C2313" s="262"/>
      <c r="D2313" s="251" t="s">
        <v>260</v>
      </c>
      <c r="E2313" s="263" t="s">
        <v>1</v>
      </c>
      <c r="F2313" s="264" t="s">
        <v>262</v>
      </c>
      <c r="G2313" s="262"/>
      <c r="H2313" s="265">
        <v>95</v>
      </c>
      <c r="I2313" s="266"/>
      <c r="J2313" s="262"/>
      <c r="K2313" s="262"/>
      <c r="L2313" s="267"/>
      <c r="M2313" s="268"/>
      <c r="N2313" s="269"/>
      <c r="O2313" s="269"/>
      <c r="P2313" s="269"/>
      <c r="Q2313" s="269"/>
      <c r="R2313" s="269"/>
      <c r="S2313" s="269"/>
      <c r="T2313" s="270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71" t="s">
        <v>260</v>
      </c>
      <c r="AU2313" s="271" t="s">
        <v>93</v>
      </c>
      <c r="AV2313" s="14" t="s">
        <v>257</v>
      </c>
      <c r="AW2313" s="14" t="s">
        <v>40</v>
      </c>
      <c r="AX2313" s="14" t="s">
        <v>91</v>
      </c>
      <c r="AY2313" s="271" t="s">
        <v>251</v>
      </c>
    </row>
    <row r="2314" s="2" customFormat="1" ht="24.15" customHeight="1">
      <c r="A2314" s="41"/>
      <c r="B2314" s="42"/>
      <c r="C2314" s="230" t="s">
        <v>1567</v>
      </c>
      <c r="D2314" s="230" t="s">
        <v>253</v>
      </c>
      <c r="E2314" s="231" t="s">
        <v>2355</v>
      </c>
      <c r="F2314" s="232" t="s">
        <v>2356</v>
      </c>
      <c r="G2314" s="233" t="s">
        <v>571</v>
      </c>
      <c r="H2314" s="234">
        <v>95</v>
      </c>
      <c r="I2314" s="235"/>
      <c r="J2314" s="236">
        <f>ROUND(I2314*H2314,2)</f>
        <v>0</v>
      </c>
      <c r="K2314" s="237"/>
      <c r="L2314" s="47"/>
      <c r="M2314" s="238" t="s">
        <v>1</v>
      </c>
      <c r="N2314" s="239" t="s">
        <v>49</v>
      </c>
      <c r="O2314" s="94"/>
      <c r="P2314" s="240">
        <f>O2314*H2314</f>
        <v>0</v>
      </c>
      <c r="Q2314" s="240">
        <v>0</v>
      </c>
      <c r="R2314" s="240">
        <f>Q2314*H2314</f>
        <v>0</v>
      </c>
      <c r="S2314" s="240">
        <v>0</v>
      </c>
      <c r="T2314" s="241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42" t="s">
        <v>304</v>
      </c>
      <c r="AT2314" s="242" t="s">
        <v>253</v>
      </c>
      <c r="AU2314" s="242" t="s">
        <v>93</v>
      </c>
      <c r="AY2314" s="19" t="s">
        <v>251</v>
      </c>
      <c r="BE2314" s="243">
        <f>IF(N2314="základní",J2314,0)</f>
        <v>0</v>
      </c>
      <c r="BF2314" s="243">
        <f>IF(N2314="snížená",J2314,0)</f>
        <v>0</v>
      </c>
      <c r="BG2314" s="243">
        <f>IF(N2314="zákl. přenesená",J2314,0)</f>
        <v>0</v>
      </c>
      <c r="BH2314" s="243">
        <f>IF(N2314="sníž. přenesená",J2314,0)</f>
        <v>0</v>
      </c>
      <c r="BI2314" s="243">
        <f>IF(N2314="nulová",J2314,0)</f>
        <v>0</v>
      </c>
      <c r="BJ2314" s="19" t="s">
        <v>91</v>
      </c>
      <c r="BK2314" s="243">
        <f>ROUND(I2314*H2314,2)</f>
        <v>0</v>
      </c>
      <c r="BL2314" s="19" t="s">
        <v>304</v>
      </c>
      <c r="BM2314" s="242" t="s">
        <v>2357</v>
      </c>
    </row>
    <row r="2315" s="2" customFormat="1">
      <c r="A2315" s="41"/>
      <c r="B2315" s="42"/>
      <c r="C2315" s="43"/>
      <c r="D2315" s="244" t="s">
        <v>258</v>
      </c>
      <c r="E2315" s="43"/>
      <c r="F2315" s="245" t="s">
        <v>2358</v>
      </c>
      <c r="G2315" s="43"/>
      <c r="H2315" s="43"/>
      <c r="I2315" s="246"/>
      <c r="J2315" s="43"/>
      <c r="K2315" s="43"/>
      <c r="L2315" s="47"/>
      <c r="M2315" s="247"/>
      <c r="N2315" s="248"/>
      <c r="O2315" s="94"/>
      <c r="P2315" s="94"/>
      <c r="Q2315" s="94"/>
      <c r="R2315" s="94"/>
      <c r="S2315" s="94"/>
      <c r="T2315" s="95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19" t="s">
        <v>258</v>
      </c>
      <c r="AU2315" s="19" t="s">
        <v>93</v>
      </c>
    </row>
    <row r="2316" s="15" customFormat="1">
      <c r="A2316" s="15"/>
      <c r="B2316" s="272"/>
      <c r="C2316" s="273"/>
      <c r="D2316" s="251" t="s">
        <v>260</v>
      </c>
      <c r="E2316" s="274" t="s">
        <v>1</v>
      </c>
      <c r="F2316" s="275" t="s">
        <v>1027</v>
      </c>
      <c r="G2316" s="273"/>
      <c r="H2316" s="274" t="s">
        <v>1</v>
      </c>
      <c r="I2316" s="276"/>
      <c r="J2316" s="273"/>
      <c r="K2316" s="273"/>
      <c r="L2316" s="277"/>
      <c r="M2316" s="278"/>
      <c r="N2316" s="279"/>
      <c r="O2316" s="279"/>
      <c r="P2316" s="279"/>
      <c r="Q2316" s="279"/>
      <c r="R2316" s="279"/>
      <c r="S2316" s="279"/>
      <c r="T2316" s="280"/>
      <c r="U2316" s="15"/>
      <c r="V2316" s="15"/>
      <c r="W2316" s="15"/>
      <c r="X2316" s="15"/>
      <c r="Y2316" s="15"/>
      <c r="Z2316" s="15"/>
      <c r="AA2316" s="15"/>
      <c r="AB2316" s="15"/>
      <c r="AC2316" s="15"/>
      <c r="AD2316" s="15"/>
      <c r="AE2316" s="15"/>
      <c r="AT2316" s="281" t="s">
        <v>260</v>
      </c>
      <c r="AU2316" s="281" t="s">
        <v>93</v>
      </c>
      <c r="AV2316" s="15" t="s">
        <v>91</v>
      </c>
      <c r="AW2316" s="15" t="s">
        <v>40</v>
      </c>
      <c r="AX2316" s="15" t="s">
        <v>84</v>
      </c>
      <c r="AY2316" s="281" t="s">
        <v>251</v>
      </c>
    </row>
    <row r="2317" s="15" customFormat="1">
      <c r="A2317" s="15"/>
      <c r="B2317" s="272"/>
      <c r="C2317" s="273"/>
      <c r="D2317" s="251" t="s">
        <v>260</v>
      </c>
      <c r="E2317" s="274" t="s">
        <v>1</v>
      </c>
      <c r="F2317" s="275" t="s">
        <v>2134</v>
      </c>
      <c r="G2317" s="273"/>
      <c r="H2317" s="274" t="s">
        <v>1</v>
      </c>
      <c r="I2317" s="276"/>
      <c r="J2317" s="273"/>
      <c r="K2317" s="273"/>
      <c r="L2317" s="277"/>
      <c r="M2317" s="278"/>
      <c r="N2317" s="279"/>
      <c r="O2317" s="279"/>
      <c r="P2317" s="279"/>
      <c r="Q2317" s="279"/>
      <c r="R2317" s="279"/>
      <c r="S2317" s="279"/>
      <c r="T2317" s="280"/>
      <c r="U2317" s="15"/>
      <c r="V2317" s="15"/>
      <c r="W2317" s="15"/>
      <c r="X2317" s="15"/>
      <c r="Y2317" s="15"/>
      <c r="Z2317" s="15"/>
      <c r="AA2317" s="15"/>
      <c r="AB2317" s="15"/>
      <c r="AC2317" s="15"/>
      <c r="AD2317" s="15"/>
      <c r="AE2317" s="15"/>
      <c r="AT2317" s="281" t="s">
        <v>260</v>
      </c>
      <c r="AU2317" s="281" t="s">
        <v>93</v>
      </c>
      <c r="AV2317" s="15" t="s">
        <v>91</v>
      </c>
      <c r="AW2317" s="15" t="s">
        <v>40</v>
      </c>
      <c r="AX2317" s="15" t="s">
        <v>84</v>
      </c>
      <c r="AY2317" s="281" t="s">
        <v>251</v>
      </c>
    </row>
    <row r="2318" s="13" customFormat="1">
      <c r="A2318" s="13"/>
      <c r="B2318" s="249"/>
      <c r="C2318" s="250"/>
      <c r="D2318" s="251" t="s">
        <v>260</v>
      </c>
      <c r="E2318" s="252" t="s">
        <v>1</v>
      </c>
      <c r="F2318" s="253" t="s">
        <v>2133</v>
      </c>
      <c r="G2318" s="250"/>
      <c r="H2318" s="254">
        <v>19</v>
      </c>
      <c r="I2318" s="255"/>
      <c r="J2318" s="250"/>
      <c r="K2318" s="250"/>
      <c r="L2318" s="256"/>
      <c r="M2318" s="257"/>
      <c r="N2318" s="258"/>
      <c r="O2318" s="258"/>
      <c r="P2318" s="258"/>
      <c r="Q2318" s="258"/>
      <c r="R2318" s="258"/>
      <c r="S2318" s="258"/>
      <c r="T2318" s="25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60" t="s">
        <v>260</v>
      </c>
      <c r="AU2318" s="260" t="s">
        <v>93</v>
      </c>
      <c r="AV2318" s="13" t="s">
        <v>93</v>
      </c>
      <c r="AW2318" s="13" t="s">
        <v>40</v>
      </c>
      <c r="AX2318" s="13" t="s">
        <v>84</v>
      </c>
      <c r="AY2318" s="260" t="s">
        <v>251</v>
      </c>
    </row>
    <row r="2319" s="13" customFormat="1">
      <c r="A2319" s="13"/>
      <c r="B2319" s="249"/>
      <c r="C2319" s="250"/>
      <c r="D2319" s="251" t="s">
        <v>260</v>
      </c>
      <c r="E2319" s="252" t="s">
        <v>1</v>
      </c>
      <c r="F2319" s="253" t="s">
        <v>2128</v>
      </c>
      <c r="G2319" s="250"/>
      <c r="H2319" s="254">
        <v>19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260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251</v>
      </c>
    </row>
    <row r="2320" s="13" customFormat="1">
      <c r="A2320" s="13"/>
      <c r="B2320" s="249"/>
      <c r="C2320" s="250"/>
      <c r="D2320" s="251" t="s">
        <v>260</v>
      </c>
      <c r="E2320" s="252" t="s">
        <v>1</v>
      </c>
      <c r="F2320" s="253" t="s">
        <v>2129</v>
      </c>
      <c r="G2320" s="250"/>
      <c r="H2320" s="254">
        <v>19</v>
      </c>
      <c r="I2320" s="255"/>
      <c r="J2320" s="250"/>
      <c r="K2320" s="250"/>
      <c r="L2320" s="256"/>
      <c r="M2320" s="257"/>
      <c r="N2320" s="258"/>
      <c r="O2320" s="258"/>
      <c r="P2320" s="258"/>
      <c r="Q2320" s="258"/>
      <c r="R2320" s="258"/>
      <c r="S2320" s="258"/>
      <c r="T2320" s="25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0" t="s">
        <v>260</v>
      </c>
      <c r="AU2320" s="260" t="s">
        <v>93</v>
      </c>
      <c r="AV2320" s="13" t="s">
        <v>93</v>
      </c>
      <c r="AW2320" s="13" t="s">
        <v>40</v>
      </c>
      <c r="AX2320" s="13" t="s">
        <v>84</v>
      </c>
      <c r="AY2320" s="260" t="s">
        <v>251</v>
      </c>
    </row>
    <row r="2321" s="13" customFormat="1">
      <c r="A2321" s="13"/>
      <c r="B2321" s="249"/>
      <c r="C2321" s="250"/>
      <c r="D2321" s="251" t="s">
        <v>260</v>
      </c>
      <c r="E2321" s="252" t="s">
        <v>1</v>
      </c>
      <c r="F2321" s="253" t="s">
        <v>2130</v>
      </c>
      <c r="G2321" s="250"/>
      <c r="H2321" s="254">
        <v>19</v>
      </c>
      <c r="I2321" s="255"/>
      <c r="J2321" s="250"/>
      <c r="K2321" s="250"/>
      <c r="L2321" s="256"/>
      <c r="M2321" s="257"/>
      <c r="N2321" s="258"/>
      <c r="O2321" s="258"/>
      <c r="P2321" s="258"/>
      <c r="Q2321" s="258"/>
      <c r="R2321" s="258"/>
      <c r="S2321" s="258"/>
      <c r="T2321" s="25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60" t="s">
        <v>260</v>
      </c>
      <c r="AU2321" s="260" t="s">
        <v>93</v>
      </c>
      <c r="AV2321" s="13" t="s">
        <v>93</v>
      </c>
      <c r="AW2321" s="13" t="s">
        <v>40</v>
      </c>
      <c r="AX2321" s="13" t="s">
        <v>84</v>
      </c>
      <c r="AY2321" s="260" t="s">
        <v>251</v>
      </c>
    </row>
    <row r="2322" s="13" customFormat="1">
      <c r="A2322" s="13"/>
      <c r="B2322" s="249"/>
      <c r="C2322" s="250"/>
      <c r="D2322" s="251" t="s">
        <v>260</v>
      </c>
      <c r="E2322" s="252" t="s">
        <v>1</v>
      </c>
      <c r="F2322" s="253" t="s">
        <v>2131</v>
      </c>
      <c r="G2322" s="250"/>
      <c r="H2322" s="254">
        <v>19</v>
      </c>
      <c r="I2322" s="255"/>
      <c r="J2322" s="250"/>
      <c r="K2322" s="250"/>
      <c r="L2322" s="256"/>
      <c r="M2322" s="257"/>
      <c r="N2322" s="258"/>
      <c r="O2322" s="258"/>
      <c r="P2322" s="258"/>
      <c r="Q2322" s="258"/>
      <c r="R2322" s="258"/>
      <c r="S2322" s="258"/>
      <c r="T2322" s="25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60" t="s">
        <v>260</v>
      </c>
      <c r="AU2322" s="260" t="s">
        <v>93</v>
      </c>
      <c r="AV2322" s="13" t="s">
        <v>93</v>
      </c>
      <c r="AW2322" s="13" t="s">
        <v>40</v>
      </c>
      <c r="AX2322" s="13" t="s">
        <v>84</v>
      </c>
      <c r="AY2322" s="260" t="s">
        <v>251</v>
      </c>
    </row>
    <row r="2323" s="14" customFormat="1">
      <c r="A2323" s="14"/>
      <c r="B2323" s="261"/>
      <c r="C2323" s="262"/>
      <c r="D2323" s="251" t="s">
        <v>260</v>
      </c>
      <c r="E2323" s="263" t="s">
        <v>1</v>
      </c>
      <c r="F2323" s="264" t="s">
        <v>262</v>
      </c>
      <c r="G2323" s="262"/>
      <c r="H2323" s="265">
        <v>95</v>
      </c>
      <c r="I2323" s="266"/>
      <c r="J2323" s="262"/>
      <c r="K2323" s="262"/>
      <c r="L2323" s="267"/>
      <c r="M2323" s="268"/>
      <c r="N2323" s="269"/>
      <c r="O2323" s="269"/>
      <c r="P2323" s="269"/>
      <c r="Q2323" s="269"/>
      <c r="R2323" s="269"/>
      <c r="S2323" s="269"/>
      <c r="T2323" s="270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71" t="s">
        <v>260</v>
      </c>
      <c r="AU2323" s="271" t="s">
        <v>93</v>
      </c>
      <c r="AV2323" s="14" t="s">
        <v>257</v>
      </c>
      <c r="AW2323" s="14" t="s">
        <v>40</v>
      </c>
      <c r="AX2323" s="14" t="s">
        <v>91</v>
      </c>
      <c r="AY2323" s="271" t="s">
        <v>251</v>
      </c>
    </row>
    <row r="2324" s="2" customFormat="1" ht="37.8" customHeight="1">
      <c r="A2324" s="41"/>
      <c r="B2324" s="42"/>
      <c r="C2324" s="294" t="s">
        <v>2359</v>
      </c>
      <c r="D2324" s="294" t="s">
        <v>338</v>
      </c>
      <c r="E2324" s="295" t="s">
        <v>2360</v>
      </c>
      <c r="F2324" s="296" t="s">
        <v>2361</v>
      </c>
      <c r="G2324" s="297" t="s">
        <v>571</v>
      </c>
      <c r="H2324" s="298">
        <v>95</v>
      </c>
      <c r="I2324" s="299"/>
      <c r="J2324" s="300">
        <f>ROUND(I2324*H2324,2)</f>
        <v>0</v>
      </c>
      <c r="K2324" s="301"/>
      <c r="L2324" s="302"/>
      <c r="M2324" s="303" t="s">
        <v>1</v>
      </c>
      <c r="N2324" s="304" t="s">
        <v>49</v>
      </c>
      <c r="O2324" s="94"/>
      <c r="P2324" s="240">
        <f>O2324*H2324</f>
        <v>0</v>
      </c>
      <c r="Q2324" s="240">
        <v>0.020500000000000001</v>
      </c>
      <c r="R2324" s="240">
        <f>Q2324*H2324</f>
        <v>1.9475</v>
      </c>
      <c r="S2324" s="240">
        <v>0</v>
      </c>
      <c r="T2324" s="241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42" t="s">
        <v>364</v>
      </c>
      <c r="AT2324" s="242" t="s">
        <v>338</v>
      </c>
      <c r="AU2324" s="242" t="s">
        <v>93</v>
      </c>
      <c r="AY2324" s="19" t="s">
        <v>251</v>
      </c>
      <c r="BE2324" s="243">
        <f>IF(N2324="základní",J2324,0)</f>
        <v>0</v>
      </c>
      <c r="BF2324" s="243">
        <f>IF(N2324="snížená",J2324,0)</f>
        <v>0</v>
      </c>
      <c r="BG2324" s="243">
        <f>IF(N2324="zákl. přenesená",J2324,0)</f>
        <v>0</v>
      </c>
      <c r="BH2324" s="243">
        <f>IF(N2324="sníž. přenesená",J2324,0)</f>
        <v>0</v>
      </c>
      <c r="BI2324" s="243">
        <f>IF(N2324="nulová",J2324,0)</f>
        <v>0</v>
      </c>
      <c r="BJ2324" s="19" t="s">
        <v>91</v>
      </c>
      <c r="BK2324" s="243">
        <f>ROUND(I2324*H2324,2)</f>
        <v>0</v>
      </c>
      <c r="BL2324" s="19" t="s">
        <v>304</v>
      </c>
      <c r="BM2324" s="242" t="s">
        <v>2362</v>
      </c>
    </row>
    <row r="2325" s="15" customFormat="1">
      <c r="A2325" s="15"/>
      <c r="B2325" s="272"/>
      <c r="C2325" s="273"/>
      <c r="D2325" s="251" t="s">
        <v>260</v>
      </c>
      <c r="E2325" s="274" t="s">
        <v>1</v>
      </c>
      <c r="F2325" s="275" t="s">
        <v>1027</v>
      </c>
      <c r="G2325" s="273"/>
      <c r="H2325" s="274" t="s">
        <v>1</v>
      </c>
      <c r="I2325" s="276"/>
      <c r="J2325" s="273"/>
      <c r="K2325" s="273"/>
      <c r="L2325" s="277"/>
      <c r="M2325" s="278"/>
      <c r="N2325" s="279"/>
      <c r="O2325" s="279"/>
      <c r="P2325" s="279"/>
      <c r="Q2325" s="279"/>
      <c r="R2325" s="279"/>
      <c r="S2325" s="279"/>
      <c r="T2325" s="280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81" t="s">
        <v>260</v>
      </c>
      <c r="AU2325" s="281" t="s">
        <v>93</v>
      </c>
      <c r="AV2325" s="15" t="s">
        <v>91</v>
      </c>
      <c r="AW2325" s="15" t="s">
        <v>40</v>
      </c>
      <c r="AX2325" s="15" t="s">
        <v>84</v>
      </c>
      <c r="AY2325" s="281" t="s">
        <v>251</v>
      </c>
    </row>
    <row r="2326" s="15" customFormat="1">
      <c r="A2326" s="15"/>
      <c r="B2326" s="272"/>
      <c r="C2326" s="273"/>
      <c r="D2326" s="251" t="s">
        <v>260</v>
      </c>
      <c r="E2326" s="274" t="s">
        <v>1</v>
      </c>
      <c r="F2326" s="275" t="s">
        <v>2134</v>
      </c>
      <c r="G2326" s="273"/>
      <c r="H2326" s="274" t="s">
        <v>1</v>
      </c>
      <c r="I2326" s="276"/>
      <c r="J2326" s="273"/>
      <c r="K2326" s="273"/>
      <c r="L2326" s="277"/>
      <c r="M2326" s="278"/>
      <c r="N2326" s="279"/>
      <c r="O2326" s="279"/>
      <c r="P2326" s="279"/>
      <c r="Q2326" s="279"/>
      <c r="R2326" s="279"/>
      <c r="S2326" s="279"/>
      <c r="T2326" s="280"/>
      <c r="U2326" s="15"/>
      <c r="V2326" s="15"/>
      <c r="W2326" s="15"/>
      <c r="X2326" s="15"/>
      <c r="Y2326" s="15"/>
      <c r="Z2326" s="15"/>
      <c r="AA2326" s="15"/>
      <c r="AB2326" s="15"/>
      <c r="AC2326" s="15"/>
      <c r="AD2326" s="15"/>
      <c r="AE2326" s="15"/>
      <c r="AT2326" s="281" t="s">
        <v>260</v>
      </c>
      <c r="AU2326" s="281" t="s">
        <v>93</v>
      </c>
      <c r="AV2326" s="15" t="s">
        <v>91</v>
      </c>
      <c r="AW2326" s="15" t="s">
        <v>40</v>
      </c>
      <c r="AX2326" s="15" t="s">
        <v>84</v>
      </c>
      <c r="AY2326" s="281" t="s">
        <v>251</v>
      </c>
    </row>
    <row r="2327" s="13" customFormat="1">
      <c r="A2327" s="13"/>
      <c r="B2327" s="249"/>
      <c r="C2327" s="250"/>
      <c r="D2327" s="251" t="s">
        <v>260</v>
      </c>
      <c r="E2327" s="252" t="s">
        <v>1</v>
      </c>
      <c r="F2327" s="253" t="s">
        <v>2133</v>
      </c>
      <c r="G2327" s="250"/>
      <c r="H2327" s="254">
        <v>19</v>
      </c>
      <c r="I2327" s="255"/>
      <c r="J2327" s="250"/>
      <c r="K2327" s="250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0" t="s">
        <v>260</v>
      </c>
      <c r="AU2327" s="260" t="s">
        <v>93</v>
      </c>
      <c r="AV2327" s="13" t="s">
        <v>93</v>
      </c>
      <c r="AW2327" s="13" t="s">
        <v>40</v>
      </c>
      <c r="AX2327" s="13" t="s">
        <v>84</v>
      </c>
      <c r="AY2327" s="260" t="s">
        <v>251</v>
      </c>
    </row>
    <row r="2328" s="13" customFormat="1">
      <c r="A2328" s="13"/>
      <c r="B2328" s="249"/>
      <c r="C2328" s="250"/>
      <c r="D2328" s="251" t="s">
        <v>260</v>
      </c>
      <c r="E2328" s="252" t="s">
        <v>1</v>
      </c>
      <c r="F2328" s="253" t="s">
        <v>2128</v>
      </c>
      <c r="G2328" s="250"/>
      <c r="H2328" s="254">
        <v>19</v>
      </c>
      <c r="I2328" s="255"/>
      <c r="J2328" s="250"/>
      <c r="K2328" s="250"/>
      <c r="L2328" s="256"/>
      <c r="M2328" s="257"/>
      <c r="N2328" s="258"/>
      <c r="O2328" s="258"/>
      <c r="P2328" s="258"/>
      <c r="Q2328" s="258"/>
      <c r="R2328" s="258"/>
      <c r="S2328" s="258"/>
      <c r="T2328" s="259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60" t="s">
        <v>260</v>
      </c>
      <c r="AU2328" s="260" t="s">
        <v>93</v>
      </c>
      <c r="AV2328" s="13" t="s">
        <v>93</v>
      </c>
      <c r="AW2328" s="13" t="s">
        <v>40</v>
      </c>
      <c r="AX2328" s="13" t="s">
        <v>84</v>
      </c>
      <c r="AY2328" s="260" t="s">
        <v>251</v>
      </c>
    </row>
    <row r="2329" s="13" customFormat="1">
      <c r="A2329" s="13"/>
      <c r="B2329" s="249"/>
      <c r="C2329" s="250"/>
      <c r="D2329" s="251" t="s">
        <v>260</v>
      </c>
      <c r="E2329" s="252" t="s">
        <v>1</v>
      </c>
      <c r="F2329" s="253" t="s">
        <v>2129</v>
      </c>
      <c r="G2329" s="250"/>
      <c r="H2329" s="254">
        <v>19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260</v>
      </c>
      <c r="AU2329" s="260" t="s">
        <v>93</v>
      </c>
      <c r="AV2329" s="13" t="s">
        <v>93</v>
      </c>
      <c r="AW2329" s="13" t="s">
        <v>40</v>
      </c>
      <c r="AX2329" s="13" t="s">
        <v>84</v>
      </c>
      <c r="AY2329" s="260" t="s">
        <v>251</v>
      </c>
    </row>
    <row r="2330" s="13" customFormat="1">
      <c r="A2330" s="13"/>
      <c r="B2330" s="249"/>
      <c r="C2330" s="250"/>
      <c r="D2330" s="251" t="s">
        <v>260</v>
      </c>
      <c r="E2330" s="252" t="s">
        <v>1</v>
      </c>
      <c r="F2330" s="253" t="s">
        <v>2130</v>
      </c>
      <c r="G2330" s="250"/>
      <c r="H2330" s="254">
        <v>19</v>
      </c>
      <c r="I2330" s="255"/>
      <c r="J2330" s="250"/>
      <c r="K2330" s="250"/>
      <c r="L2330" s="256"/>
      <c r="M2330" s="257"/>
      <c r="N2330" s="258"/>
      <c r="O2330" s="258"/>
      <c r="P2330" s="258"/>
      <c r="Q2330" s="258"/>
      <c r="R2330" s="258"/>
      <c r="S2330" s="258"/>
      <c r="T2330" s="259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0" t="s">
        <v>260</v>
      </c>
      <c r="AU2330" s="260" t="s">
        <v>93</v>
      </c>
      <c r="AV2330" s="13" t="s">
        <v>93</v>
      </c>
      <c r="AW2330" s="13" t="s">
        <v>40</v>
      </c>
      <c r="AX2330" s="13" t="s">
        <v>84</v>
      </c>
      <c r="AY2330" s="260" t="s">
        <v>251</v>
      </c>
    </row>
    <row r="2331" s="13" customFormat="1">
      <c r="A2331" s="13"/>
      <c r="B2331" s="249"/>
      <c r="C2331" s="250"/>
      <c r="D2331" s="251" t="s">
        <v>260</v>
      </c>
      <c r="E2331" s="252" t="s">
        <v>1</v>
      </c>
      <c r="F2331" s="253" t="s">
        <v>2131</v>
      </c>
      <c r="G2331" s="250"/>
      <c r="H2331" s="254">
        <v>19</v>
      </c>
      <c r="I2331" s="255"/>
      <c r="J2331" s="250"/>
      <c r="K2331" s="250"/>
      <c r="L2331" s="256"/>
      <c r="M2331" s="257"/>
      <c r="N2331" s="258"/>
      <c r="O2331" s="258"/>
      <c r="P2331" s="258"/>
      <c r="Q2331" s="258"/>
      <c r="R2331" s="258"/>
      <c r="S2331" s="258"/>
      <c r="T2331" s="259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60" t="s">
        <v>260</v>
      </c>
      <c r="AU2331" s="260" t="s">
        <v>93</v>
      </c>
      <c r="AV2331" s="13" t="s">
        <v>93</v>
      </c>
      <c r="AW2331" s="13" t="s">
        <v>40</v>
      </c>
      <c r="AX2331" s="13" t="s">
        <v>84</v>
      </c>
      <c r="AY2331" s="260" t="s">
        <v>251</v>
      </c>
    </row>
    <row r="2332" s="14" customFormat="1">
      <c r="A2332" s="14"/>
      <c r="B2332" s="261"/>
      <c r="C2332" s="262"/>
      <c r="D2332" s="251" t="s">
        <v>260</v>
      </c>
      <c r="E2332" s="263" t="s">
        <v>1</v>
      </c>
      <c r="F2332" s="264" t="s">
        <v>262</v>
      </c>
      <c r="G2332" s="262"/>
      <c r="H2332" s="265">
        <v>95</v>
      </c>
      <c r="I2332" s="266"/>
      <c r="J2332" s="262"/>
      <c r="K2332" s="262"/>
      <c r="L2332" s="267"/>
      <c r="M2332" s="268"/>
      <c r="N2332" s="269"/>
      <c r="O2332" s="269"/>
      <c r="P2332" s="269"/>
      <c r="Q2332" s="269"/>
      <c r="R2332" s="269"/>
      <c r="S2332" s="269"/>
      <c r="T2332" s="270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71" t="s">
        <v>260</v>
      </c>
      <c r="AU2332" s="271" t="s">
        <v>93</v>
      </c>
      <c r="AV2332" s="14" t="s">
        <v>257</v>
      </c>
      <c r="AW2332" s="14" t="s">
        <v>40</v>
      </c>
      <c r="AX2332" s="14" t="s">
        <v>91</v>
      </c>
      <c r="AY2332" s="271" t="s">
        <v>251</v>
      </c>
    </row>
    <row r="2333" s="2" customFormat="1" ht="33" customHeight="1">
      <c r="A2333" s="41"/>
      <c r="B2333" s="42"/>
      <c r="C2333" s="230" t="s">
        <v>1572</v>
      </c>
      <c r="D2333" s="230" t="s">
        <v>253</v>
      </c>
      <c r="E2333" s="231" t="s">
        <v>2363</v>
      </c>
      <c r="F2333" s="232" t="s">
        <v>2364</v>
      </c>
      <c r="G2333" s="233" t="s">
        <v>571</v>
      </c>
      <c r="H2333" s="234">
        <v>15</v>
      </c>
      <c r="I2333" s="235"/>
      <c r="J2333" s="236">
        <f>ROUND(I2333*H2333,2)</f>
        <v>0</v>
      </c>
      <c r="K2333" s="237"/>
      <c r="L2333" s="47"/>
      <c r="M2333" s="238" t="s">
        <v>1</v>
      </c>
      <c r="N2333" s="239" t="s">
        <v>49</v>
      </c>
      <c r="O2333" s="94"/>
      <c r="P2333" s="240">
        <f>O2333*H2333</f>
        <v>0</v>
      </c>
      <c r="Q2333" s="240">
        <v>0</v>
      </c>
      <c r="R2333" s="240">
        <f>Q2333*H2333</f>
        <v>0</v>
      </c>
      <c r="S2333" s="240">
        <v>0</v>
      </c>
      <c r="T2333" s="241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42" t="s">
        <v>304</v>
      </c>
      <c r="AT2333" s="242" t="s">
        <v>253</v>
      </c>
      <c r="AU2333" s="242" t="s">
        <v>93</v>
      </c>
      <c r="AY2333" s="19" t="s">
        <v>251</v>
      </c>
      <c r="BE2333" s="243">
        <f>IF(N2333="základní",J2333,0)</f>
        <v>0</v>
      </c>
      <c r="BF2333" s="243">
        <f>IF(N2333="snížená",J2333,0)</f>
        <v>0</v>
      </c>
      <c r="BG2333" s="243">
        <f>IF(N2333="zákl. přenesená",J2333,0)</f>
        <v>0</v>
      </c>
      <c r="BH2333" s="243">
        <f>IF(N2333="sníž. přenesená",J2333,0)</f>
        <v>0</v>
      </c>
      <c r="BI2333" s="243">
        <f>IF(N2333="nulová",J2333,0)</f>
        <v>0</v>
      </c>
      <c r="BJ2333" s="19" t="s">
        <v>91</v>
      </c>
      <c r="BK2333" s="243">
        <f>ROUND(I2333*H2333,2)</f>
        <v>0</v>
      </c>
      <c r="BL2333" s="19" t="s">
        <v>304</v>
      </c>
      <c r="BM2333" s="242" t="s">
        <v>2365</v>
      </c>
    </row>
    <row r="2334" s="2" customFormat="1">
      <c r="A2334" s="41"/>
      <c r="B2334" s="42"/>
      <c r="C2334" s="43"/>
      <c r="D2334" s="244" t="s">
        <v>258</v>
      </c>
      <c r="E2334" s="43"/>
      <c r="F2334" s="245" t="s">
        <v>2366</v>
      </c>
      <c r="G2334" s="43"/>
      <c r="H2334" s="43"/>
      <c r="I2334" s="246"/>
      <c r="J2334" s="43"/>
      <c r="K2334" s="43"/>
      <c r="L2334" s="47"/>
      <c r="M2334" s="247"/>
      <c r="N2334" s="248"/>
      <c r="O2334" s="94"/>
      <c r="P2334" s="94"/>
      <c r="Q2334" s="94"/>
      <c r="R2334" s="94"/>
      <c r="S2334" s="94"/>
      <c r="T2334" s="95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19" t="s">
        <v>258</v>
      </c>
      <c r="AU2334" s="19" t="s">
        <v>93</v>
      </c>
    </row>
    <row r="2335" s="15" customFormat="1">
      <c r="A2335" s="15"/>
      <c r="B2335" s="272"/>
      <c r="C2335" s="273"/>
      <c r="D2335" s="251" t="s">
        <v>260</v>
      </c>
      <c r="E2335" s="274" t="s">
        <v>1</v>
      </c>
      <c r="F2335" s="275" t="s">
        <v>1027</v>
      </c>
      <c r="G2335" s="273"/>
      <c r="H2335" s="274" t="s">
        <v>1</v>
      </c>
      <c r="I2335" s="276"/>
      <c r="J2335" s="273"/>
      <c r="K2335" s="273"/>
      <c r="L2335" s="277"/>
      <c r="M2335" s="278"/>
      <c r="N2335" s="279"/>
      <c r="O2335" s="279"/>
      <c r="P2335" s="279"/>
      <c r="Q2335" s="279"/>
      <c r="R2335" s="279"/>
      <c r="S2335" s="279"/>
      <c r="T2335" s="280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81" t="s">
        <v>260</v>
      </c>
      <c r="AU2335" s="281" t="s">
        <v>93</v>
      </c>
      <c r="AV2335" s="15" t="s">
        <v>91</v>
      </c>
      <c r="AW2335" s="15" t="s">
        <v>40</v>
      </c>
      <c r="AX2335" s="15" t="s">
        <v>84</v>
      </c>
      <c r="AY2335" s="281" t="s">
        <v>251</v>
      </c>
    </row>
    <row r="2336" s="15" customFormat="1">
      <c r="A2336" s="15"/>
      <c r="B2336" s="272"/>
      <c r="C2336" s="273"/>
      <c r="D2336" s="251" t="s">
        <v>260</v>
      </c>
      <c r="E2336" s="274" t="s">
        <v>1</v>
      </c>
      <c r="F2336" s="275" t="s">
        <v>2121</v>
      </c>
      <c r="G2336" s="273"/>
      <c r="H2336" s="274" t="s">
        <v>1</v>
      </c>
      <c r="I2336" s="276"/>
      <c r="J2336" s="273"/>
      <c r="K2336" s="273"/>
      <c r="L2336" s="277"/>
      <c r="M2336" s="278"/>
      <c r="N2336" s="279"/>
      <c r="O2336" s="279"/>
      <c r="P2336" s="279"/>
      <c r="Q2336" s="279"/>
      <c r="R2336" s="279"/>
      <c r="S2336" s="279"/>
      <c r="T2336" s="280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81" t="s">
        <v>260</v>
      </c>
      <c r="AU2336" s="281" t="s">
        <v>93</v>
      </c>
      <c r="AV2336" s="15" t="s">
        <v>91</v>
      </c>
      <c r="AW2336" s="15" t="s">
        <v>40</v>
      </c>
      <c r="AX2336" s="15" t="s">
        <v>84</v>
      </c>
      <c r="AY2336" s="281" t="s">
        <v>251</v>
      </c>
    </row>
    <row r="2337" s="13" customFormat="1">
      <c r="A2337" s="13"/>
      <c r="B2337" s="249"/>
      <c r="C2337" s="250"/>
      <c r="D2337" s="251" t="s">
        <v>260</v>
      </c>
      <c r="E2337" s="252" t="s">
        <v>1</v>
      </c>
      <c r="F2337" s="253" t="s">
        <v>1151</v>
      </c>
      <c r="G2337" s="250"/>
      <c r="H2337" s="254">
        <v>2</v>
      </c>
      <c r="I2337" s="255"/>
      <c r="J2337" s="250"/>
      <c r="K2337" s="250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0" t="s">
        <v>260</v>
      </c>
      <c r="AU2337" s="260" t="s">
        <v>93</v>
      </c>
      <c r="AV2337" s="13" t="s">
        <v>93</v>
      </c>
      <c r="AW2337" s="13" t="s">
        <v>40</v>
      </c>
      <c r="AX2337" s="13" t="s">
        <v>84</v>
      </c>
      <c r="AY2337" s="260" t="s">
        <v>251</v>
      </c>
    </row>
    <row r="2338" s="13" customFormat="1">
      <c r="A2338" s="13"/>
      <c r="B2338" s="249"/>
      <c r="C2338" s="250"/>
      <c r="D2338" s="251" t="s">
        <v>260</v>
      </c>
      <c r="E2338" s="252" t="s">
        <v>1</v>
      </c>
      <c r="F2338" s="253" t="s">
        <v>2122</v>
      </c>
      <c r="G2338" s="250"/>
      <c r="H2338" s="254">
        <v>2</v>
      </c>
      <c r="I2338" s="255"/>
      <c r="J2338" s="250"/>
      <c r="K2338" s="250"/>
      <c r="L2338" s="256"/>
      <c r="M2338" s="257"/>
      <c r="N2338" s="258"/>
      <c r="O2338" s="258"/>
      <c r="P2338" s="258"/>
      <c r="Q2338" s="258"/>
      <c r="R2338" s="258"/>
      <c r="S2338" s="258"/>
      <c r="T2338" s="259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60" t="s">
        <v>260</v>
      </c>
      <c r="AU2338" s="260" t="s">
        <v>93</v>
      </c>
      <c r="AV2338" s="13" t="s">
        <v>93</v>
      </c>
      <c r="AW2338" s="13" t="s">
        <v>40</v>
      </c>
      <c r="AX2338" s="13" t="s">
        <v>84</v>
      </c>
      <c r="AY2338" s="260" t="s">
        <v>251</v>
      </c>
    </row>
    <row r="2339" s="13" customFormat="1">
      <c r="A2339" s="13"/>
      <c r="B2339" s="249"/>
      <c r="C2339" s="250"/>
      <c r="D2339" s="251" t="s">
        <v>260</v>
      </c>
      <c r="E2339" s="252" t="s">
        <v>1</v>
      </c>
      <c r="F2339" s="253" t="s">
        <v>2123</v>
      </c>
      <c r="G2339" s="250"/>
      <c r="H2339" s="254">
        <v>2</v>
      </c>
      <c r="I2339" s="255"/>
      <c r="J2339" s="250"/>
      <c r="K2339" s="250"/>
      <c r="L2339" s="256"/>
      <c r="M2339" s="257"/>
      <c r="N2339" s="258"/>
      <c r="O2339" s="258"/>
      <c r="P2339" s="258"/>
      <c r="Q2339" s="258"/>
      <c r="R2339" s="258"/>
      <c r="S2339" s="258"/>
      <c r="T2339" s="25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0" t="s">
        <v>260</v>
      </c>
      <c r="AU2339" s="260" t="s">
        <v>93</v>
      </c>
      <c r="AV2339" s="13" t="s">
        <v>93</v>
      </c>
      <c r="AW2339" s="13" t="s">
        <v>40</v>
      </c>
      <c r="AX2339" s="13" t="s">
        <v>84</v>
      </c>
      <c r="AY2339" s="260" t="s">
        <v>251</v>
      </c>
    </row>
    <row r="2340" s="13" customFormat="1">
      <c r="A2340" s="13"/>
      <c r="B2340" s="249"/>
      <c r="C2340" s="250"/>
      <c r="D2340" s="251" t="s">
        <v>260</v>
      </c>
      <c r="E2340" s="252" t="s">
        <v>1</v>
      </c>
      <c r="F2340" s="253" t="s">
        <v>2124</v>
      </c>
      <c r="G2340" s="250"/>
      <c r="H2340" s="254">
        <v>2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260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251</v>
      </c>
    </row>
    <row r="2341" s="13" customFormat="1">
      <c r="A2341" s="13"/>
      <c r="B2341" s="249"/>
      <c r="C2341" s="250"/>
      <c r="D2341" s="251" t="s">
        <v>260</v>
      </c>
      <c r="E2341" s="252" t="s">
        <v>1</v>
      </c>
      <c r="F2341" s="253" t="s">
        <v>2125</v>
      </c>
      <c r="G2341" s="250"/>
      <c r="H2341" s="254">
        <v>2</v>
      </c>
      <c r="I2341" s="255"/>
      <c r="J2341" s="250"/>
      <c r="K2341" s="250"/>
      <c r="L2341" s="256"/>
      <c r="M2341" s="257"/>
      <c r="N2341" s="258"/>
      <c r="O2341" s="258"/>
      <c r="P2341" s="258"/>
      <c r="Q2341" s="258"/>
      <c r="R2341" s="258"/>
      <c r="S2341" s="258"/>
      <c r="T2341" s="25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0" t="s">
        <v>260</v>
      </c>
      <c r="AU2341" s="260" t="s">
        <v>93</v>
      </c>
      <c r="AV2341" s="13" t="s">
        <v>93</v>
      </c>
      <c r="AW2341" s="13" t="s">
        <v>40</v>
      </c>
      <c r="AX2341" s="13" t="s">
        <v>84</v>
      </c>
      <c r="AY2341" s="260" t="s">
        <v>251</v>
      </c>
    </row>
    <row r="2342" s="16" customFormat="1">
      <c r="A2342" s="16"/>
      <c r="B2342" s="283"/>
      <c r="C2342" s="284"/>
      <c r="D2342" s="251" t="s">
        <v>260</v>
      </c>
      <c r="E2342" s="285" t="s">
        <v>1</v>
      </c>
      <c r="F2342" s="286" t="s">
        <v>329</v>
      </c>
      <c r="G2342" s="284"/>
      <c r="H2342" s="287">
        <v>10</v>
      </c>
      <c r="I2342" s="288"/>
      <c r="J2342" s="284"/>
      <c r="K2342" s="284"/>
      <c r="L2342" s="289"/>
      <c r="M2342" s="290"/>
      <c r="N2342" s="291"/>
      <c r="O2342" s="291"/>
      <c r="P2342" s="291"/>
      <c r="Q2342" s="291"/>
      <c r="R2342" s="291"/>
      <c r="S2342" s="291"/>
      <c r="T2342" s="292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T2342" s="293" t="s">
        <v>260</v>
      </c>
      <c r="AU2342" s="293" t="s">
        <v>93</v>
      </c>
      <c r="AV2342" s="16" t="s">
        <v>273</v>
      </c>
      <c r="AW2342" s="16" t="s">
        <v>40</v>
      </c>
      <c r="AX2342" s="16" t="s">
        <v>84</v>
      </c>
      <c r="AY2342" s="293" t="s">
        <v>251</v>
      </c>
    </row>
    <row r="2343" s="15" customFormat="1">
      <c r="A2343" s="15"/>
      <c r="B2343" s="272"/>
      <c r="C2343" s="273"/>
      <c r="D2343" s="251" t="s">
        <v>260</v>
      </c>
      <c r="E2343" s="274" t="s">
        <v>1</v>
      </c>
      <c r="F2343" s="275" t="s">
        <v>2135</v>
      </c>
      <c r="G2343" s="273"/>
      <c r="H2343" s="274" t="s">
        <v>1</v>
      </c>
      <c r="I2343" s="276"/>
      <c r="J2343" s="273"/>
      <c r="K2343" s="273"/>
      <c r="L2343" s="277"/>
      <c r="M2343" s="278"/>
      <c r="N2343" s="279"/>
      <c r="O2343" s="279"/>
      <c r="P2343" s="279"/>
      <c r="Q2343" s="279"/>
      <c r="R2343" s="279"/>
      <c r="S2343" s="279"/>
      <c r="T2343" s="280"/>
      <c r="U2343" s="15"/>
      <c r="V2343" s="15"/>
      <c r="W2343" s="15"/>
      <c r="X2343" s="15"/>
      <c r="Y2343" s="15"/>
      <c r="Z2343" s="15"/>
      <c r="AA2343" s="15"/>
      <c r="AB2343" s="15"/>
      <c r="AC2343" s="15"/>
      <c r="AD2343" s="15"/>
      <c r="AE2343" s="15"/>
      <c r="AT2343" s="281" t="s">
        <v>260</v>
      </c>
      <c r="AU2343" s="281" t="s">
        <v>93</v>
      </c>
      <c r="AV2343" s="15" t="s">
        <v>91</v>
      </c>
      <c r="AW2343" s="15" t="s">
        <v>40</v>
      </c>
      <c r="AX2343" s="15" t="s">
        <v>84</v>
      </c>
      <c r="AY2343" s="281" t="s">
        <v>251</v>
      </c>
    </row>
    <row r="2344" s="13" customFormat="1">
      <c r="A2344" s="13"/>
      <c r="B2344" s="249"/>
      <c r="C2344" s="250"/>
      <c r="D2344" s="251" t="s">
        <v>260</v>
      </c>
      <c r="E2344" s="252" t="s">
        <v>1</v>
      </c>
      <c r="F2344" s="253" t="s">
        <v>1155</v>
      </c>
      <c r="G2344" s="250"/>
      <c r="H2344" s="254">
        <v>1</v>
      </c>
      <c r="I2344" s="255"/>
      <c r="J2344" s="250"/>
      <c r="K2344" s="250"/>
      <c r="L2344" s="256"/>
      <c r="M2344" s="257"/>
      <c r="N2344" s="258"/>
      <c r="O2344" s="258"/>
      <c r="P2344" s="258"/>
      <c r="Q2344" s="258"/>
      <c r="R2344" s="258"/>
      <c r="S2344" s="258"/>
      <c r="T2344" s="259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60" t="s">
        <v>260</v>
      </c>
      <c r="AU2344" s="260" t="s">
        <v>93</v>
      </c>
      <c r="AV2344" s="13" t="s">
        <v>93</v>
      </c>
      <c r="AW2344" s="13" t="s">
        <v>40</v>
      </c>
      <c r="AX2344" s="13" t="s">
        <v>84</v>
      </c>
      <c r="AY2344" s="260" t="s">
        <v>251</v>
      </c>
    </row>
    <row r="2345" s="13" customFormat="1">
      <c r="A2345" s="13"/>
      <c r="B2345" s="249"/>
      <c r="C2345" s="250"/>
      <c r="D2345" s="251" t="s">
        <v>260</v>
      </c>
      <c r="E2345" s="252" t="s">
        <v>1</v>
      </c>
      <c r="F2345" s="253" t="s">
        <v>2136</v>
      </c>
      <c r="G2345" s="250"/>
      <c r="H2345" s="254">
        <v>1</v>
      </c>
      <c r="I2345" s="255"/>
      <c r="J2345" s="250"/>
      <c r="K2345" s="250"/>
      <c r="L2345" s="256"/>
      <c r="M2345" s="257"/>
      <c r="N2345" s="258"/>
      <c r="O2345" s="258"/>
      <c r="P2345" s="258"/>
      <c r="Q2345" s="258"/>
      <c r="R2345" s="258"/>
      <c r="S2345" s="258"/>
      <c r="T2345" s="25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0" t="s">
        <v>260</v>
      </c>
      <c r="AU2345" s="260" t="s">
        <v>93</v>
      </c>
      <c r="AV2345" s="13" t="s">
        <v>93</v>
      </c>
      <c r="AW2345" s="13" t="s">
        <v>40</v>
      </c>
      <c r="AX2345" s="13" t="s">
        <v>84</v>
      </c>
      <c r="AY2345" s="260" t="s">
        <v>251</v>
      </c>
    </row>
    <row r="2346" s="13" customFormat="1">
      <c r="A2346" s="13"/>
      <c r="B2346" s="249"/>
      <c r="C2346" s="250"/>
      <c r="D2346" s="251" t="s">
        <v>260</v>
      </c>
      <c r="E2346" s="252" t="s">
        <v>1</v>
      </c>
      <c r="F2346" s="253" t="s">
        <v>2137</v>
      </c>
      <c r="G2346" s="250"/>
      <c r="H2346" s="254">
        <v>1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260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251</v>
      </c>
    </row>
    <row r="2347" s="13" customFormat="1">
      <c r="A2347" s="13"/>
      <c r="B2347" s="249"/>
      <c r="C2347" s="250"/>
      <c r="D2347" s="251" t="s">
        <v>260</v>
      </c>
      <c r="E2347" s="252" t="s">
        <v>1</v>
      </c>
      <c r="F2347" s="253" t="s">
        <v>2138</v>
      </c>
      <c r="G2347" s="250"/>
      <c r="H2347" s="254">
        <v>1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260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251</v>
      </c>
    </row>
    <row r="2348" s="13" customFormat="1">
      <c r="A2348" s="13"/>
      <c r="B2348" s="249"/>
      <c r="C2348" s="250"/>
      <c r="D2348" s="251" t="s">
        <v>260</v>
      </c>
      <c r="E2348" s="252" t="s">
        <v>1</v>
      </c>
      <c r="F2348" s="253" t="s">
        <v>2139</v>
      </c>
      <c r="G2348" s="250"/>
      <c r="H2348" s="254">
        <v>1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260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251</v>
      </c>
    </row>
    <row r="2349" s="16" customFormat="1">
      <c r="A2349" s="16"/>
      <c r="B2349" s="283"/>
      <c r="C2349" s="284"/>
      <c r="D2349" s="251" t="s">
        <v>260</v>
      </c>
      <c r="E2349" s="285" t="s">
        <v>1</v>
      </c>
      <c r="F2349" s="286" t="s">
        <v>329</v>
      </c>
      <c r="G2349" s="284"/>
      <c r="H2349" s="287">
        <v>5</v>
      </c>
      <c r="I2349" s="288"/>
      <c r="J2349" s="284"/>
      <c r="K2349" s="284"/>
      <c r="L2349" s="289"/>
      <c r="M2349" s="290"/>
      <c r="N2349" s="291"/>
      <c r="O2349" s="291"/>
      <c r="P2349" s="291"/>
      <c r="Q2349" s="291"/>
      <c r="R2349" s="291"/>
      <c r="S2349" s="291"/>
      <c r="T2349" s="292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T2349" s="293" t="s">
        <v>260</v>
      </c>
      <c r="AU2349" s="293" t="s">
        <v>93</v>
      </c>
      <c r="AV2349" s="16" t="s">
        <v>273</v>
      </c>
      <c r="AW2349" s="16" t="s">
        <v>40</v>
      </c>
      <c r="AX2349" s="16" t="s">
        <v>84</v>
      </c>
      <c r="AY2349" s="293" t="s">
        <v>251</v>
      </c>
    </row>
    <row r="2350" s="14" customFormat="1">
      <c r="A2350" s="14"/>
      <c r="B2350" s="261"/>
      <c r="C2350" s="262"/>
      <c r="D2350" s="251" t="s">
        <v>260</v>
      </c>
      <c r="E2350" s="263" t="s">
        <v>1</v>
      </c>
      <c r="F2350" s="264" t="s">
        <v>262</v>
      </c>
      <c r="G2350" s="262"/>
      <c r="H2350" s="265">
        <v>15</v>
      </c>
      <c r="I2350" s="266"/>
      <c r="J2350" s="262"/>
      <c r="K2350" s="262"/>
      <c r="L2350" s="267"/>
      <c r="M2350" s="268"/>
      <c r="N2350" s="269"/>
      <c r="O2350" s="269"/>
      <c r="P2350" s="269"/>
      <c r="Q2350" s="269"/>
      <c r="R2350" s="269"/>
      <c r="S2350" s="269"/>
      <c r="T2350" s="270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71" t="s">
        <v>260</v>
      </c>
      <c r="AU2350" s="271" t="s">
        <v>93</v>
      </c>
      <c r="AV2350" s="14" t="s">
        <v>257</v>
      </c>
      <c r="AW2350" s="14" t="s">
        <v>40</v>
      </c>
      <c r="AX2350" s="14" t="s">
        <v>91</v>
      </c>
      <c r="AY2350" s="271" t="s">
        <v>251</v>
      </c>
    </row>
    <row r="2351" s="2" customFormat="1" ht="37.8" customHeight="1">
      <c r="A2351" s="41"/>
      <c r="B2351" s="42"/>
      <c r="C2351" s="294" t="s">
        <v>2367</v>
      </c>
      <c r="D2351" s="294" t="s">
        <v>338</v>
      </c>
      <c r="E2351" s="295" t="s">
        <v>2368</v>
      </c>
      <c r="F2351" s="296" t="s">
        <v>2369</v>
      </c>
      <c r="G2351" s="297" t="s">
        <v>571</v>
      </c>
      <c r="H2351" s="298">
        <v>15</v>
      </c>
      <c r="I2351" s="299"/>
      <c r="J2351" s="300">
        <f>ROUND(I2351*H2351,2)</f>
        <v>0</v>
      </c>
      <c r="K2351" s="301"/>
      <c r="L2351" s="302"/>
      <c r="M2351" s="303" t="s">
        <v>1</v>
      </c>
      <c r="N2351" s="304" t="s">
        <v>49</v>
      </c>
      <c r="O2351" s="94"/>
      <c r="P2351" s="240">
        <f>O2351*H2351</f>
        <v>0</v>
      </c>
      <c r="Q2351" s="240">
        <v>0.020500000000000001</v>
      </c>
      <c r="R2351" s="240">
        <f>Q2351*H2351</f>
        <v>0.3075</v>
      </c>
      <c r="S2351" s="240">
        <v>0</v>
      </c>
      <c r="T2351" s="241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42" t="s">
        <v>364</v>
      </c>
      <c r="AT2351" s="242" t="s">
        <v>338</v>
      </c>
      <c r="AU2351" s="242" t="s">
        <v>93</v>
      </c>
      <c r="AY2351" s="19" t="s">
        <v>251</v>
      </c>
      <c r="BE2351" s="243">
        <f>IF(N2351="základní",J2351,0)</f>
        <v>0</v>
      </c>
      <c r="BF2351" s="243">
        <f>IF(N2351="snížená",J2351,0)</f>
        <v>0</v>
      </c>
      <c r="BG2351" s="243">
        <f>IF(N2351="zákl. přenesená",J2351,0)</f>
        <v>0</v>
      </c>
      <c r="BH2351" s="243">
        <f>IF(N2351="sníž. přenesená",J2351,0)</f>
        <v>0</v>
      </c>
      <c r="BI2351" s="243">
        <f>IF(N2351="nulová",J2351,0)</f>
        <v>0</v>
      </c>
      <c r="BJ2351" s="19" t="s">
        <v>91</v>
      </c>
      <c r="BK2351" s="243">
        <f>ROUND(I2351*H2351,2)</f>
        <v>0</v>
      </c>
      <c r="BL2351" s="19" t="s">
        <v>304</v>
      </c>
      <c r="BM2351" s="242" t="s">
        <v>2370</v>
      </c>
    </row>
    <row r="2352" s="15" customFormat="1">
      <c r="A2352" s="15"/>
      <c r="B2352" s="272"/>
      <c r="C2352" s="273"/>
      <c r="D2352" s="251" t="s">
        <v>260</v>
      </c>
      <c r="E2352" s="274" t="s">
        <v>1</v>
      </c>
      <c r="F2352" s="275" t="s">
        <v>1027</v>
      </c>
      <c r="G2352" s="273"/>
      <c r="H2352" s="274" t="s">
        <v>1</v>
      </c>
      <c r="I2352" s="276"/>
      <c r="J2352" s="273"/>
      <c r="K2352" s="273"/>
      <c r="L2352" s="277"/>
      <c r="M2352" s="278"/>
      <c r="N2352" s="279"/>
      <c r="O2352" s="279"/>
      <c r="P2352" s="279"/>
      <c r="Q2352" s="279"/>
      <c r="R2352" s="279"/>
      <c r="S2352" s="279"/>
      <c r="T2352" s="280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81" t="s">
        <v>260</v>
      </c>
      <c r="AU2352" s="281" t="s">
        <v>93</v>
      </c>
      <c r="AV2352" s="15" t="s">
        <v>91</v>
      </c>
      <c r="AW2352" s="15" t="s">
        <v>40</v>
      </c>
      <c r="AX2352" s="15" t="s">
        <v>84</v>
      </c>
      <c r="AY2352" s="281" t="s">
        <v>251</v>
      </c>
    </row>
    <row r="2353" s="15" customFormat="1">
      <c r="A2353" s="15"/>
      <c r="B2353" s="272"/>
      <c r="C2353" s="273"/>
      <c r="D2353" s="251" t="s">
        <v>260</v>
      </c>
      <c r="E2353" s="274" t="s">
        <v>1</v>
      </c>
      <c r="F2353" s="275" t="s">
        <v>2121</v>
      </c>
      <c r="G2353" s="273"/>
      <c r="H2353" s="274" t="s">
        <v>1</v>
      </c>
      <c r="I2353" s="276"/>
      <c r="J2353" s="273"/>
      <c r="K2353" s="273"/>
      <c r="L2353" s="277"/>
      <c r="M2353" s="278"/>
      <c r="N2353" s="279"/>
      <c r="O2353" s="279"/>
      <c r="P2353" s="279"/>
      <c r="Q2353" s="279"/>
      <c r="R2353" s="279"/>
      <c r="S2353" s="279"/>
      <c r="T2353" s="280"/>
      <c r="U2353" s="15"/>
      <c r="V2353" s="15"/>
      <c r="W2353" s="15"/>
      <c r="X2353" s="15"/>
      <c r="Y2353" s="15"/>
      <c r="Z2353" s="15"/>
      <c r="AA2353" s="15"/>
      <c r="AB2353" s="15"/>
      <c r="AC2353" s="15"/>
      <c r="AD2353" s="15"/>
      <c r="AE2353" s="15"/>
      <c r="AT2353" s="281" t="s">
        <v>260</v>
      </c>
      <c r="AU2353" s="281" t="s">
        <v>93</v>
      </c>
      <c r="AV2353" s="15" t="s">
        <v>91</v>
      </c>
      <c r="AW2353" s="15" t="s">
        <v>40</v>
      </c>
      <c r="AX2353" s="15" t="s">
        <v>84</v>
      </c>
      <c r="AY2353" s="281" t="s">
        <v>251</v>
      </c>
    </row>
    <row r="2354" s="13" customFormat="1">
      <c r="A2354" s="13"/>
      <c r="B2354" s="249"/>
      <c r="C2354" s="250"/>
      <c r="D2354" s="251" t="s">
        <v>260</v>
      </c>
      <c r="E2354" s="252" t="s">
        <v>1</v>
      </c>
      <c r="F2354" s="253" t="s">
        <v>1151</v>
      </c>
      <c r="G2354" s="250"/>
      <c r="H2354" s="254">
        <v>2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260</v>
      </c>
      <c r="AU2354" s="260" t="s">
        <v>93</v>
      </c>
      <c r="AV2354" s="13" t="s">
        <v>93</v>
      </c>
      <c r="AW2354" s="13" t="s">
        <v>40</v>
      </c>
      <c r="AX2354" s="13" t="s">
        <v>84</v>
      </c>
      <c r="AY2354" s="260" t="s">
        <v>251</v>
      </c>
    </row>
    <row r="2355" s="13" customFormat="1">
      <c r="A2355" s="13"/>
      <c r="B2355" s="249"/>
      <c r="C2355" s="250"/>
      <c r="D2355" s="251" t="s">
        <v>260</v>
      </c>
      <c r="E2355" s="252" t="s">
        <v>1</v>
      </c>
      <c r="F2355" s="253" t="s">
        <v>2122</v>
      </c>
      <c r="G2355" s="250"/>
      <c r="H2355" s="254">
        <v>2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260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251</v>
      </c>
    </row>
    <row r="2356" s="13" customFormat="1">
      <c r="A2356" s="13"/>
      <c r="B2356" s="249"/>
      <c r="C2356" s="250"/>
      <c r="D2356" s="251" t="s">
        <v>260</v>
      </c>
      <c r="E2356" s="252" t="s">
        <v>1</v>
      </c>
      <c r="F2356" s="253" t="s">
        <v>2123</v>
      </c>
      <c r="G2356" s="250"/>
      <c r="H2356" s="254">
        <v>2</v>
      </c>
      <c r="I2356" s="255"/>
      <c r="J2356" s="250"/>
      <c r="K2356" s="250"/>
      <c r="L2356" s="256"/>
      <c r="M2356" s="257"/>
      <c r="N2356" s="258"/>
      <c r="O2356" s="258"/>
      <c r="P2356" s="258"/>
      <c r="Q2356" s="258"/>
      <c r="R2356" s="258"/>
      <c r="S2356" s="258"/>
      <c r="T2356" s="25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0" t="s">
        <v>260</v>
      </c>
      <c r="AU2356" s="260" t="s">
        <v>93</v>
      </c>
      <c r="AV2356" s="13" t="s">
        <v>93</v>
      </c>
      <c r="AW2356" s="13" t="s">
        <v>40</v>
      </c>
      <c r="AX2356" s="13" t="s">
        <v>84</v>
      </c>
      <c r="AY2356" s="260" t="s">
        <v>251</v>
      </c>
    </row>
    <row r="2357" s="13" customFormat="1">
      <c r="A2357" s="13"/>
      <c r="B2357" s="249"/>
      <c r="C2357" s="250"/>
      <c r="D2357" s="251" t="s">
        <v>260</v>
      </c>
      <c r="E2357" s="252" t="s">
        <v>1</v>
      </c>
      <c r="F2357" s="253" t="s">
        <v>2124</v>
      </c>
      <c r="G2357" s="250"/>
      <c r="H2357" s="254">
        <v>2</v>
      </c>
      <c r="I2357" s="255"/>
      <c r="J2357" s="250"/>
      <c r="K2357" s="250"/>
      <c r="L2357" s="256"/>
      <c r="M2357" s="257"/>
      <c r="N2357" s="258"/>
      <c r="O2357" s="258"/>
      <c r="P2357" s="258"/>
      <c r="Q2357" s="258"/>
      <c r="R2357" s="258"/>
      <c r="S2357" s="258"/>
      <c r="T2357" s="25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60" t="s">
        <v>260</v>
      </c>
      <c r="AU2357" s="260" t="s">
        <v>93</v>
      </c>
      <c r="AV2357" s="13" t="s">
        <v>93</v>
      </c>
      <c r="AW2357" s="13" t="s">
        <v>40</v>
      </c>
      <c r="AX2357" s="13" t="s">
        <v>84</v>
      </c>
      <c r="AY2357" s="260" t="s">
        <v>251</v>
      </c>
    </row>
    <row r="2358" s="13" customFormat="1">
      <c r="A2358" s="13"/>
      <c r="B2358" s="249"/>
      <c r="C2358" s="250"/>
      <c r="D2358" s="251" t="s">
        <v>260</v>
      </c>
      <c r="E2358" s="252" t="s">
        <v>1</v>
      </c>
      <c r="F2358" s="253" t="s">
        <v>2125</v>
      </c>
      <c r="G2358" s="250"/>
      <c r="H2358" s="254">
        <v>2</v>
      </c>
      <c r="I2358" s="255"/>
      <c r="J2358" s="250"/>
      <c r="K2358" s="250"/>
      <c r="L2358" s="256"/>
      <c r="M2358" s="257"/>
      <c r="N2358" s="258"/>
      <c r="O2358" s="258"/>
      <c r="P2358" s="258"/>
      <c r="Q2358" s="258"/>
      <c r="R2358" s="258"/>
      <c r="S2358" s="258"/>
      <c r="T2358" s="259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60" t="s">
        <v>260</v>
      </c>
      <c r="AU2358" s="260" t="s">
        <v>93</v>
      </c>
      <c r="AV2358" s="13" t="s">
        <v>93</v>
      </c>
      <c r="AW2358" s="13" t="s">
        <v>40</v>
      </c>
      <c r="AX2358" s="13" t="s">
        <v>84</v>
      </c>
      <c r="AY2358" s="260" t="s">
        <v>251</v>
      </c>
    </row>
    <row r="2359" s="16" customFormat="1">
      <c r="A2359" s="16"/>
      <c r="B2359" s="283"/>
      <c r="C2359" s="284"/>
      <c r="D2359" s="251" t="s">
        <v>260</v>
      </c>
      <c r="E2359" s="285" t="s">
        <v>1</v>
      </c>
      <c r="F2359" s="286" t="s">
        <v>329</v>
      </c>
      <c r="G2359" s="284"/>
      <c r="H2359" s="287">
        <v>10</v>
      </c>
      <c r="I2359" s="288"/>
      <c r="J2359" s="284"/>
      <c r="K2359" s="284"/>
      <c r="L2359" s="289"/>
      <c r="M2359" s="290"/>
      <c r="N2359" s="291"/>
      <c r="O2359" s="291"/>
      <c r="P2359" s="291"/>
      <c r="Q2359" s="291"/>
      <c r="R2359" s="291"/>
      <c r="S2359" s="291"/>
      <c r="T2359" s="292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T2359" s="293" t="s">
        <v>260</v>
      </c>
      <c r="AU2359" s="293" t="s">
        <v>93</v>
      </c>
      <c r="AV2359" s="16" t="s">
        <v>273</v>
      </c>
      <c r="AW2359" s="16" t="s">
        <v>40</v>
      </c>
      <c r="AX2359" s="16" t="s">
        <v>84</v>
      </c>
      <c r="AY2359" s="293" t="s">
        <v>251</v>
      </c>
    </row>
    <row r="2360" s="15" customFormat="1">
      <c r="A2360" s="15"/>
      <c r="B2360" s="272"/>
      <c r="C2360" s="273"/>
      <c r="D2360" s="251" t="s">
        <v>260</v>
      </c>
      <c r="E2360" s="274" t="s">
        <v>1</v>
      </c>
      <c r="F2360" s="275" t="s">
        <v>2135</v>
      </c>
      <c r="G2360" s="273"/>
      <c r="H2360" s="274" t="s">
        <v>1</v>
      </c>
      <c r="I2360" s="276"/>
      <c r="J2360" s="273"/>
      <c r="K2360" s="273"/>
      <c r="L2360" s="277"/>
      <c r="M2360" s="278"/>
      <c r="N2360" s="279"/>
      <c r="O2360" s="279"/>
      <c r="P2360" s="279"/>
      <c r="Q2360" s="279"/>
      <c r="R2360" s="279"/>
      <c r="S2360" s="279"/>
      <c r="T2360" s="280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81" t="s">
        <v>260</v>
      </c>
      <c r="AU2360" s="281" t="s">
        <v>93</v>
      </c>
      <c r="AV2360" s="15" t="s">
        <v>91</v>
      </c>
      <c r="AW2360" s="15" t="s">
        <v>40</v>
      </c>
      <c r="AX2360" s="15" t="s">
        <v>84</v>
      </c>
      <c r="AY2360" s="281" t="s">
        <v>251</v>
      </c>
    </row>
    <row r="2361" s="13" customFormat="1">
      <c r="A2361" s="13"/>
      <c r="B2361" s="249"/>
      <c r="C2361" s="250"/>
      <c r="D2361" s="251" t="s">
        <v>260</v>
      </c>
      <c r="E2361" s="252" t="s">
        <v>1</v>
      </c>
      <c r="F2361" s="253" t="s">
        <v>1155</v>
      </c>
      <c r="G2361" s="250"/>
      <c r="H2361" s="254">
        <v>1</v>
      </c>
      <c r="I2361" s="255"/>
      <c r="J2361" s="250"/>
      <c r="K2361" s="250"/>
      <c r="L2361" s="256"/>
      <c r="M2361" s="257"/>
      <c r="N2361" s="258"/>
      <c r="O2361" s="258"/>
      <c r="P2361" s="258"/>
      <c r="Q2361" s="258"/>
      <c r="R2361" s="258"/>
      <c r="S2361" s="258"/>
      <c r="T2361" s="25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60" t="s">
        <v>260</v>
      </c>
      <c r="AU2361" s="260" t="s">
        <v>93</v>
      </c>
      <c r="AV2361" s="13" t="s">
        <v>93</v>
      </c>
      <c r="AW2361" s="13" t="s">
        <v>40</v>
      </c>
      <c r="AX2361" s="13" t="s">
        <v>84</v>
      </c>
      <c r="AY2361" s="260" t="s">
        <v>251</v>
      </c>
    </row>
    <row r="2362" s="13" customFormat="1">
      <c r="A2362" s="13"/>
      <c r="B2362" s="249"/>
      <c r="C2362" s="250"/>
      <c r="D2362" s="251" t="s">
        <v>260</v>
      </c>
      <c r="E2362" s="252" t="s">
        <v>1</v>
      </c>
      <c r="F2362" s="253" t="s">
        <v>2136</v>
      </c>
      <c r="G2362" s="250"/>
      <c r="H2362" s="254">
        <v>1</v>
      </c>
      <c r="I2362" s="255"/>
      <c r="J2362" s="250"/>
      <c r="K2362" s="250"/>
      <c r="L2362" s="256"/>
      <c r="M2362" s="257"/>
      <c r="N2362" s="258"/>
      <c r="O2362" s="258"/>
      <c r="P2362" s="258"/>
      <c r="Q2362" s="258"/>
      <c r="R2362" s="258"/>
      <c r="S2362" s="258"/>
      <c r="T2362" s="259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60" t="s">
        <v>260</v>
      </c>
      <c r="AU2362" s="260" t="s">
        <v>93</v>
      </c>
      <c r="AV2362" s="13" t="s">
        <v>93</v>
      </c>
      <c r="AW2362" s="13" t="s">
        <v>40</v>
      </c>
      <c r="AX2362" s="13" t="s">
        <v>84</v>
      </c>
      <c r="AY2362" s="260" t="s">
        <v>251</v>
      </c>
    </row>
    <row r="2363" s="13" customFormat="1">
      <c r="A2363" s="13"/>
      <c r="B2363" s="249"/>
      <c r="C2363" s="250"/>
      <c r="D2363" s="251" t="s">
        <v>260</v>
      </c>
      <c r="E2363" s="252" t="s">
        <v>1</v>
      </c>
      <c r="F2363" s="253" t="s">
        <v>2137</v>
      </c>
      <c r="G2363" s="250"/>
      <c r="H2363" s="254">
        <v>1</v>
      </c>
      <c r="I2363" s="255"/>
      <c r="J2363" s="250"/>
      <c r="K2363" s="250"/>
      <c r="L2363" s="256"/>
      <c r="M2363" s="257"/>
      <c r="N2363" s="258"/>
      <c r="O2363" s="258"/>
      <c r="P2363" s="258"/>
      <c r="Q2363" s="258"/>
      <c r="R2363" s="258"/>
      <c r="S2363" s="258"/>
      <c r="T2363" s="25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60" t="s">
        <v>260</v>
      </c>
      <c r="AU2363" s="260" t="s">
        <v>93</v>
      </c>
      <c r="AV2363" s="13" t="s">
        <v>93</v>
      </c>
      <c r="AW2363" s="13" t="s">
        <v>40</v>
      </c>
      <c r="AX2363" s="13" t="s">
        <v>84</v>
      </c>
      <c r="AY2363" s="260" t="s">
        <v>251</v>
      </c>
    </row>
    <row r="2364" s="13" customFormat="1">
      <c r="A2364" s="13"/>
      <c r="B2364" s="249"/>
      <c r="C2364" s="250"/>
      <c r="D2364" s="251" t="s">
        <v>260</v>
      </c>
      <c r="E2364" s="252" t="s">
        <v>1</v>
      </c>
      <c r="F2364" s="253" t="s">
        <v>2138</v>
      </c>
      <c r="G2364" s="250"/>
      <c r="H2364" s="254">
        <v>1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260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251</v>
      </c>
    </row>
    <row r="2365" s="13" customFormat="1">
      <c r="A2365" s="13"/>
      <c r="B2365" s="249"/>
      <c r="C2365" s="250"/>
      <c r="D2365" s="251" t="s">
        <v>260</v>
      </c>
      <c r="E2365" s="252" t="s">
        <v>1</v>
      </c>
      <c r="F2365" s="253" t="s">
        <v>2139</v>
      </c>
      <c r="G2365" s="250"/>
      <c r="H2365" s="254">
        <v>1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260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251</v>
      </c>
    </row>
    <row r="2366" s="16" customFormat="1">
      <c r="A2366" s="16"/>
      <c r="B2366" s="283"/>
      <c r="C2366" s="284"/>
      <c r="D2366" s="251" t="s">
        <v>260</v>
      </c>
      <c r="E2366" s="285" t="s">
        <v>1</v>
      </c>
      <c r="F2366" s="286" t="s">
        <v>329</v>
      </c>
      <c r="G2366" s="284"/>
      <c r="H2366" s="287">
        <v>5</v>
      </c>
      <c r="I2366" s="288"/>
      <c r="J2366" s="284"/>
      <c r="K2366" s="284"/>
      <c r="L2366" s="289"/>
      <c r="M2366" s="290"/>
      <c r="N2366" s="291"/>
      <c r="O2366" s="291"/>
      <c r="P2366" s="291"/>
      <c r="Q2366" s="291"/>
      <c r="R2366" s="291"/>
      <c r="S2366" s="291"/>
      <c r="T2366" s="292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T2366" s="293" t="s">
        <v>260</v>
      </c>
      <c r="AU2366" s="293" t="s">
        <v>93</v>
      </c>
      <c r="AV2366" s="16" t="s">
        <v>273</v>
      </c>
      <c r="AW2366" s="16" t="s">
        <v>40</v>
      </c>
      <c r="AX2366" s="16" t="s">
        <v>84</v>
      </c>
      <c r="AY2366" s="293" t="s">
        <v>251</v>
      </c>
    </row>
    <row r="2367" s="14" customFormat="1">
      <c r="A2367" s="14"/>
      <c r="B2367" s="261"/>
      <c r="C2367" s="262"/>
      <c r="D2367" s="251" t="s">
        <v>260</v>
      </c>
      <c r="E2367" s="263" t="s">
        <v>1</v>
      </c>
      <c r="F2367" s="264" t="s">
        <v>262</v>
      </c>
      <c r="G2367" s="262"/>
      <c r="H2367" s="265">
        <v>15</v>
      </c>
      <c r="I2367" s="266"/>
      <c r="J2367" s="262"/>
      <c r="K2367" s="262"/>
      <c r="L2367" s="267"/>
      <c r="M2367" s="268"/>
      <c r="N2367" s="269"/>
      <c r="O2367" s="269"/>
      <c r="P2367" s="269"/>
      <c r="Q2367" s="269"/>
      <c r="R2367" s="269"/>
      <c r="S2367" s="269"/>
      <c r="T2367" s="270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71" t="s">
        <v>260</v>
      </c>
      <c r="AU2367" s="271" t="s">
        <v>93</v>
      </c>
      <c r="AV2367" s="14" t="s">
        <v>257</v>
      </c>
      <c r="AW2367" s="14" t="s">
        <v>40</v>
      </c>
      <c r="AX2367" s="14" t="s">
        <v>91</v>
      </c>
      <c r="AY2367" s="271" t="s">
        <v>251</v>
      </c>
    </row>
    <row r="2368" s="2" customFormat="1" ht="16.5" customHeight="1">
      <c r="A2368" s="41"/>
      <c r="B2368" s="42"/>
      <c r="C2368" s="230" t="s">
        <v>2371</v>
      </c>
      <c r="D2368" s="230" t="s">
        <v>253</v>
      </c>
      <c r="E2368" s="231" t="s">
        <v>2372</v>
      </c>
      <c r="F2368" s="232" t="s">
        <v>2373</v>
      </c>
      <c r="G2368" s="233" t="s">
        <v>571</v>
      </c>
      <c r="H2368" s="234">
        <v>4</v>
      </c>
      <c r="I2368" s="235"/>
      <c r="J2368" s="236">
        <f>ROUND(I2368*H2368,2)</f>
        <v>0</v>
      </c>
      <c r="K2368" s="237"/>
      <c r="L2368" s="47"/>
      <c r="M2368" s="238" t="s">
        <v>1</v>
      </c>
      <c r="N2368" s="239" t="s">
        <v>49</v>
      </c>
      <c r="O2368" s="94"/>
      <c r="P2368" s="240">
        <f>O2368*H2368</f>
        <v>0</v>
      </c>
      <c r="Q2368" s="240">
        <v>0</v>
      </c>
      <c r="R2368" s="240">
        <f>Q2368*H2368</f>
        <v>0</v>
      </c>
      <c r="S2368" s="240">
        <v>0</v>
      </c>
      <c r="T2368" s="241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42" t="s">
        <v>304</v>
      </c>
      <c r="AT2368" s="242" t="s">
        <v>253</v>
      </c>
      <c r="AU2368" s="242" t="s">
        <v>93</v>
      </c>
      <c r="AY2368" s="19" t="s">
        <v>251</v>
      </c>
      <c r="BE2368" s="243">
        <f>IF(N2368="základní",J2368,0)</f>
        <v>0</v>
      </c>
      <c r="BF2368" s="243">
        <f>IF(N2368="snížená",J2368,0)</f>
        <v>0</v>
      </c>
      <c r="BG2368" s="243">
        <f>IF(N2368="zákl. přenesená",J2368,0)</f>
        <v>0</v>
      </c>
      <c r="BH2368" s="243">
        <f>IF(N2368="sníž. přenesená",J2368,0)</f>
        <v>0</v>
      </c>
      <c r="BI2368" s="243">
        <f>IF(N2368="nulová",J2368,0)</f>
        <v>0</v>
      </c>
      <c r="BJ2368" s="19" t="s">
        <v>91</v>
      </c>
      <c r="BK2368" s="243">
        <f>ROUND(I2368*H2368,2)</f>
        <v>0</v>
      </c>
      <c r="BL2368" s="19" t="s">
        <v>304</v>
      </c>
      <c r="BM2368" s="242" t="s">
        <v>2374</v>
      </c>
    </row>
    <row r="2369" s="2" customFormat="1">
      <c r="A2369" s="41"/>
      <c r="B2369" s="42"/>
      <c r="C2369" s="43"/>
      <c r="D2369" s="244" t="s">
        <v>258</v>
      </c>
      <c r="E2369" s="43"/>
      <c r="F2369" s="245" t="s">
        <v>2375</v>
      </c>
      <c r="G2369" s="43"/>
      <c r="H2369" s="43"/>
      <c r="I2369" s="246"/>
      <c r="J2369" s="43"/>
      <c r="K2369" s="43"/>
      <c r="L2369" s="47"/>
      <c r="M2369" s="247"/>
      <c r="N2369" s="248"/>
      <c r="O2369" s="94"/>
      <c r="P2369" s="94"/>
      <c r="Q2369" s="94"/>
      <c r="R2369" s="94"/>
      <c r="S2369" s="94"/>
      <c r="T2369" s="95"/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T2369" s="19" t="s">
        <v>258</v>
      </c>
      <c r="AU2369" s="19" t="s">
        <v>93</v>
      </c>
    </row>
    <row r="2370" s="13" customFormat="1">
      <c r="A2370" s="13"/>
      <c r="B2370" s="249"/>
      <c r="C2370" s="250"/>
      <c r="D2370" s="251" t="s">
        <v>260</v>
      </c>
      <c r="E2370" s="252" t="s">
        <v>1</v>
      </c>
      <c r="F2370" s="253" t="s">
        <v>2376</v>
      </c>
      <c r="G2370" s="250"/>
      <c r="H2370" s="254">
        <v>4</v>
      </c>
      <c r="I2370" s="255"/>
      <c r="J2370" s="250"/>
      <c r="K2370" s="250"/>
      <c r="L2370" s="256"/>
      <c r="M2370" s="257"/>
      <c r="N2370" s="258"/>
      <c r="O2370" s="258"/>
      <c r="P2370" s="258"/>
      <c r="Q2370" s="258"/>
      <c r="R2370" s="258"/>
      <c r="S2370" s="258"/>
      <c r="T2370" s="25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60" t="s">
        <v>260</v>
      </c>
      <c r="AU2370" s="260" t="s">
        <v>93</v>
      </c>
      <c r="AV2370" s="13" t="s">
        <v>93</v>
      </c>
      <c r="AW2370" s="13" t="s">
        <v>40</v>
      </c>
      <c r="AX2370" s="13" t="s">
        <v>91</v>
      </c>
      <c r="AY2370" s="260" t="s">
        <v>251</v>
      </c>
    </row>
    <row r="2371" s="2" customFormat="1" ht="16.5" customHeight="1">
      <c r="A2371" s="41"/>
      <c r="B2371" s="42"/>
      <c r="C2371" s="294" t="s">
        <v>2377</v>
      </c>
      <c r="D2371" s="294" t="s">
        <v>338</v>
      </c>
      <c r="E2371" s="295" t="s">
        <v>2378</v>
      </c>
      <c r="F2371" s="296" t="s">
        <v>2379</v>
      </c>
      <c r="G2371" s="297" t="s">
        <v>571</v>
      </c>
      <c r="H2371" s="298">
        <v>4</v>
      </c>
      <c r="I2371" s="299"/>
      <c r="J2371" s="300">
        <f>ROUND(I2371*H2371,2)</f>
        <v>0</v>
      </c>
      <c r="K2371" s="301"/>
      <c r="L2371" s="302"/>
      <c r="M2371" s="303" t="s">
        <v>1</v>
      </c>
      <c r="N2371" s="304" t="s">
        <v>49</v>
      </c>
      <c r="O2371" s="94"/>
      <c r="P2371" s="240">
        <f>O2371*H2371</f>
        <v>0</v>
      </c>
      <c r="Q2371" s="240">
        <v>0.00164</v>
      </c>
      <c r="R2371" s="240">
        <f>Q2371*H2371</f>
        <v>0.0065599999999999999</v>
      </c>
      <c r="S2371" s="240">
        <v>0</v>
      </c>
      <c r="T2371" s="241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42" t="s">
        <v>364</v>
      </c>
      <c r="AT2371" s="242" t="s">
        <v>338</v>
      </c>
      <c r="AU2371" s="242" t="s">
        <v>93</v>
      </c>
      <c r="AY2371" s="19" t="s">
        <v>251</v>
      </c>
      <c r="BE2371" s="243">
        <f>IF(N2371="základní",J2371,0)</f>
        <v>0</v>
      </c>
      <c r="BF2371" s="243">
        <f>IF(N2371="snížená",J2371,0)</f>
        <v>0</v>
      </c>
      <c r="BG2371" s="243">
        <f>IF(N2371="zákl. přenesená",J2371,0)</f>
        <v>0</v>
      </c>
      <c r="BH2371" s="243">
        <f>IF(N2371="sníž. přenesená",J2371,0)</f>
        <v>0</v>
      </c>
      <c r="BI2371" s="243">
        <f>IF(N2371="nulová",J2371,0)</f>
        <v>0</v>
      </c>
      <c r="BJ2371" s="19" t="s">
        <v>91</v>
      </c>
      <c r="BK2371" s="243">
        <f>ROUND(I2371*H2371,2)</f>
        <v>0</v>
      </c>
      <c r="BL2371" s="19" t="s">
        <v>304</v>
      </c>
      <c r="BM2371" s="242" t="s">
        <v>2380</v>
      </c>
    </row>
    <row r="2372" s="2" customFormat="1">
      <c r="A2372" s="41"/>
      <c r="B2372" s="42"/>
      <c r="C2372" s="43"/>
      <c r="D2372" s="251" t="s">
        <v>289</v>
      </c>
      <c r="E2372" s="43"/>
      <c r="F2372" s="282" t="s">
        <v>2381</v>
      </c>
      <c r="G2372" s="43"/>
      <c r="H2372" s="43"/>
      <c r="I2372" s="246"/>
      <c r="J2372" s="43"/>
      <c r="K2372" s="43"/>
      <c r="L2372" s="47"/>
      <c r="M2372" s="247"/>
      <c r="N2372" s="248"/>
      <c r="O2372" s="94"/>
      <c r="P2372" s="94"/>
      <c r="Q2372" s="94"/>
      <c r="R2372" s="94"/>
      <c r="S2372" s="94"/>
      <c r="T2372" s="95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19" t="s">
        <v>289</v>
      </c>
      <c r="AU2372" s="19" t="s">
        <v>93</v>
      </c>
    </row>
    <row r="2373" s="13" customFormat="1">
      <c r="A2373" s="13"/>
      <c r="B2373" s="249"/>
      <c r="C2373" s="250"/>
      <c r="D2373" s="251" t="s">
        <v>260</v>
      </c>
      <c r="E2373" s="252" t="s">
        <v>1</v>
      </c>
      <c r="F2373" s="253" t="s">
        <v>2376</v>
      </c>
      <c r="G2373" s="250"/>
      <c r="H2373" s="254">
        <v>4</v>
      </c>
      <c r="I2373" s="255"/>
      <c r="J2373" s="250"/>
      <c r="K2373" s="250"/>
      <c r="L2373" s="256"/>
      <c r="M2373" s="257"/>
      <c r="N2373" s="258"/>
      <c r="O2373" s="258"/>
      <c r="P2373" s="258"/>
      <c r="Q2373" s="258"/>
      <c r="R2373" s="258"/>
      <c r="S2373" s="258"/>
      <c r="T2373" s="259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60" t="s">
        <v>260</v>
      </c>
      <c r="AU2373" s="260" t="s">
        <v>93</v>
      </c>
      <c r="AV2373" s="13" t="s">
        <v>93</v>
      </c>
      <c r="AW2373" s="13" t="s">
        <v>40</v>
      </c>
      <c r="AX2373" s="13" t="s">
        <v>91</v>
      </c>
      <c r="AY2373" s="260" t="s">
        <v>251</v>
      </c>
    </row>
    <row r="2374" s="2" customFormat="1" ht="16.5" customHeight="1">
      <c r="A2374" s="41"/>
      <c r="B2374" s="42"/>
      <c r="C2374" s="230" t="s">
        <v>1576</v>
      </c>
      <c r="D2374" s="230" t="s">
        <v>253</v>
      </c>
      <c r="E2374" s="231" t="s">
        <v>2382</v>
      </c>
      <c r="F2374" s="232" t="s">
        <v>2383</v>
      </c>
      <c r="G2374" s="233" t="s">
        <v>571</v>
      </c>
      <c r="H2374" s="234">
        <v>303</v>
      </c>
      <c r="I2374" s="235"/>
      <c r="J2374" s="236">
        <f>ROUND(I2374*H2374,2)</f>
        <v>0</v>
      </c>
      <c r="K2374" s="237"/>
      <c r="L2374" s="47"/>
      <c r="M2374" s="238" t="s">
        <v>1</v>
      </c>
      <c r="N2374" s="239" t="s">
        <v>49</v>
      </c>
      <c r="O2374" s="94"/>
      <c r="P2374" s="240">
        <f>O2374*H2374</f>
        <v>0</v>
      </c>
      <c r="Q2374" s="240">
        <v>0</v>
      </c>
      <c r="R2374" s="240">
        <f>Q2374*H2374</f>
        <v>0</v>
      </c>
      <c r="S2374" s="240">
        <v>0</v>
      </c>
      <c r="T2374" s="241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42" t="s">
        <v>304</v>
      </c>
      <c r="AT2374" s="242" t="s">
        <v>253</v>
      </c>
      <c r="AU2374" s="242" t="s">
        <v>93</v>
      </c>
      <c r="AY2374" s="19" t="s">
        <v>251</v>
      </c>
      <c r="BE2374" s="243">
        <f>IF(N2374="základní",J2374,0)</f>
        <v>0</v>
      </c>
      <c r="BF2374" s="243">
        <f>IF(N2374="snížená",J2374,0)</f>
        <v>0</v>
      </c>
      <c r="BG2374" s="243">
        <f>IF(N2374="zákl. přenesená",J2374,0)</f>
        <v>0</v>
      </c>
      <c r="BH2374" s="243">
        <f>IF(N2374="sníž. přenesená",J2374,0)</f>
        <v>0</v>
      </c>
      <c r="BI2374" s="243">
        <f>IF(N2374="nulová",J2374,0)</f>
        <v>0</v>
      </c>
      <c r="BJ2374" s="19" t="s">
        <v>91</v>
      </c>
      <c r="BK2374" s="243">
        <f>ROUND(I2374*H2374,2)</f>
        <v>0</v>
      </c>
      <c r="BL2374" s="19" t="s">
        <v>304</v>
      </c>
      <c r="BM2374" s="242" t="s">
        <v>2384</v>
      </c>
    </row>
    <row r="2375" s="15" customFormat="1">
      <c r="A2375" s="15"/>
      <c r="B2375" s="272"/>
      <c r="C2375" s="273"/>
      <c r="D2375" s="251" t="s">
        <v>260</v>
      </c>
      <c r="E2375" s="274" t="s">
        <v>1</v>
      </c>
      <c r="F2375" s="275" t="s">
        <v>1027</v>
      </c>
      <c r="G2375" s="273"/>
      <c r="H2375" s="274" t="s">
        <v>1</v>
      </c>
      <c r="I2375" s="276"/>
      <c r="J2375" s="273"/>
      <c r="K2375" s="273"/>
      <c r="L2375" s="277"/>
      <c r="M2375" s="278"/>
      <c r="N2375" s="279"/>
      <c r="O2375" s="279"/>
      <c r="P2375" s="279"/>
      <c r="Q2375" s="279"/>
      <c r="R2375" s="279"/>
      <c r="S2375" s="279"/>
      <c r="T2375" s="280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81" t="s">
        <v>260</v>
      </c>
      <c r="AU2375" s="281" t="s">
        <v>93</v>
      </c>
      <c r="AV2375" s="15" t="s">
        <v>91</v>
      </c>
      <c r="AW2375" s="15" t="s">
        <v>40</v>
      </c>
      <c r="AX2375" s="15" t="s">
        <v>84</v>
      </c>
      <c r="AY2375" s="281" t="s">
        <v>251</v>
      </c>
    </row>
    <row r="2376" s="15" customFormat="1">
      <c r="A2376" s="15"/>
      <c r="B2376" s="272"/>
      <c r="C2376" s="273"/>
      <c r="D2376" s="251" t="s">
        <v>260</v>
      </c>
      <c r="E2376" s="274" t="s">
        <v>1</v>
      </c>
      <c r="F2376" s="275" t="s">
        <v>2121</v>
      </c>
      <c r="G2376" s="273"/>
      <c r="H2376" s="274" t="s">
        <v>1</v>
      </c>
      <c r="I2376" s="276"/>
      <c r="J2376" s="273"/>
      <c r="K2376" s="273"/>
      <c r="L2376" s="277"/>
      <c r="M2376" s="278"/>
      <c r="N2376" s="279"/>
      <c r="O2376" s="279"/>
      <c r="P2376" s="279"/>
      <c r="Q2376" s="279"/>
      <c r="R2376" s="279"/>
      <c r="S2376" s="279"/>
      <c r="T2376" s="280"/>
      <c r="U2376" s="15"/>
      <c r="V2376" s="15"/>
      <c r="W2376" s="15"/>
      <c r="X2376" s="15"/>
      <c r="Y2376" s="15"/>
      <c r="Z2376" s="15"/>
      <c r="AA2376" s="15"/>
      <c r="AB2376" s="15"/>
      <c r="AC2376" s="15"/>
      <c r="AD2376" s="15"/>
      <c r="AE2376" s="15"/>
      <c r="AT2376" s="281" t="s">
        <v>260</v>
      </c>
      <c r="AU2376" s="281" t="s">
        <v>93</v>
      </c>
      <c r="AV2376" s="15" t="s">
        <v>91</v>
      </c>
      <c r="AW2376" s="15" t="s">
        <v>40</v>
      </c>
      <c r="AX2376" s="15" t="s">
        <v>84</v>
      </c>
      <c r="AY2376" s="281" t="s">
        <v>251</v>
      </c>
    </row>
    <row r="2377" s="13" customFormat="1">
      <c r="A2377" s="13"/>
      <c r="B2377" s="249"/>
      <c r="C2377" s="250"/>
      <c r="D2377" s="251" t="s">
        <v>260</v>
      </c>
      <c r="E2377" s="252" t="s">
        <v>1</v>
      </c>
      <c r="F2377" s="253" t="s">
        <v>1151</v>
      </c>
      <c r="G2377" s="250"/>
      <c r="H2377" s="254">
        <v>2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260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251</v>
      </c>
    </row>
    <row r="2378" s="13" customFormat="1">
      <c r="A2378" s="13"/>
      <c r="B2378" s="249"/>
      <c r="C2378" s="250"/>
      <c r="D2378" s="251" t="s">
        <v>260</v>
      </c>
      <c r="E2378" s="252" t="s">
        <v>1</v>
      </c>
      <c r="F2378" s="253" t="s">
        <v>2122</v>
      </c>
      <c r="G2378" s="250"/>
      <c r="H2378" s="254">
        <v>2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260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251</v>
      </c>
    </row>
    <row r="2379" s="13" customFormat="1">
      <c r="A2379" s="13"/>
      <c r="B2379" s="249"/>
      <c r="C2379" s="250"/>
      <c r="D2379" s="251" t="s">
        <v>260</v>
      </c>
      <c r="E2379" s="252" t="s">
        <v>1</v>
      </c>
      <c r="F2379" s="253" t="s">
        <v>2123</v>
      </c>
      <c r="G2379" s="250"/>
      <c r="H2379" s="254">
        <v>2</v>
      </c>
      <c r="I2379" s="255"/>
      <c r="J2379" s="250"/>
      <c r="K2379" s="250"/>
      <c r="L2379" s="256"/>
      <c r="M2379" s="257"/>
      <c r="N2379" s="258"/>
      <c r="O2379" s="258"/>
      <c r="P2379" s="258"/>
      <c r="Q2379" s="258"/>
      <c r="R2379" s="258"/>
      <c r="S2379" s="258"/>
      <c r="T2379" s="259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60" t="s">
        <v>260</v>
      </c>
      <c r="AU2379" s="260" t="s">
        <v>93</v>
      </c>
      <c r="AV2379" s="13" t="s">
        <v>93</v>
      </c>
      <c r="AW2379" s="13" t="s">
        <v>40</v>
      </c>
      <c r="AX2379" s="13" t="s">
        <v>84</v>
      </c>
      <c r="AY2379" s="260" t="s">
        <v>251</v>
      </c>
    </row>
    <row r="2380" s="13" customFormat="1">
      <c r="A2380" s="13"/>
      <c r="B2380" s="249"/>
      <c r="C2380" s="250"/>
      <c r="D2380" s="251" t="s">
        <v>260</v>
      </c>
      <c r="E2380" s="252" t="s">
        <v>1</v>
      </c>
      <c r="F2380" s="253" t="s">
        <v>2124</v>
      </c>
      <c r="G2380" s="250"/>
      <c r="H2380" s="254">
        <v>2</v>
      </c>
      <c r="I2380" s="255"/>
      <c r="J2380" s="250"/>
      <c r="K2380" s="250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60" t="s">
        <v>260</v>
      </c>
      <c r="AU2380" s="260" t="s">
        <v>93</v>
      </c>
      <c r="AV2380" s="13" t="s">
        <v>93</v>
      </c>
      <c r="AW2380" s="13" t="s">
        <v>40</v>
      </c>
      <c r="AX2380" s="13" t="s">
        <v>84</v>
      </c>
      <c r="AY2380" s="260" t="s">
        <v>251</v>
      </c>
    </row>
    <row r="2381" s="13" customFormat="1">
      <c r="A2381" s="13"/>
      <c r="B2381" s="249"/>
      <c r="C2381" s="250"/>
      <c r="D2381" s="251" t="s">
        <v>260</v>
      </c>
      <c r="E2381" s="252" t="s">
        <v>1</v>
      </c>
      <c r="F2381" s="253" t="s">
        <v>2125</v>
      </c>
      <c r="G2381" s="250"/>
      <c r="H2381" s="254">
        <v>2</v>
      </c>
      <c r="I2381" s="255"/>
      <c r="J2381" s="250"/>
      <c r="K2381" s="250"/>
      <c r="L2381" s="256"/>
      <c r="M2381" s="257"/>
      <c r="N2381" s="258"/>
      <c r="O2381" s="258"/>
      <c r="P2381" s="258"/>
      <c r="Q2381" s="258"/>
      <c r="R2381" s="258"/>
      <c r="S2381" s="258"/>
      <c r="T2381" s="259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60" t="s">
        <v>260</v>
      </c>
      <c r="AU2381" s="260" t="s">
        <v>93</v>
      </c>
      <c r="AV2381" s="13" t="s">
        <v>93</v>
      </c>
      <c r="AW2381" s="13" t="s">
        <v>40</v>
      </c>
      <c r="AX2381" s="13" t="s">
        <v>84</v>
      </c>
      <c r="AY2381" s="260" t="s">
        <v>251</v>
      </c>
    </row>
    <row r="2382" s="16" customFormat="1">
      <c r="A2382" s="16"/>
      <c r="B2382" s="283"/>
      <c r="C2382" s="284"/>
      <c r="D2382" s="251" t="s">
        <v>260</v>
      </c>
      <c r="E2382" s="285" t="s">
        <v>1</v>
      </c>
      <c r="F2382" s="286" t="s">
        <v>329</v>
      </c>
      <c r="G2382" s="284"/>
      <c r="H2382" s="287">
        <v>10</v>
      </c>
      <c r="I2382" s="288"/>
      <c r="J2382" s="284"/>
      <c r="K2382" s="284"/>
      <c r="L2382" s="289"/>
      <c r="M2382" s="290"/>
      <c r="N2382" s="291"/>
      <c r="O2382" s="291"/>
      <c r="P2382" s="291"/>
      <c r="Q2382" s="291"/>
      <c r="R2382" s="291"/>
      <c r="S2382" s="291"/>
      <c r="T2382" s="292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T2382" s="293" t="s">
        <v>260</v>
      </c>
      <c r="AU2382" s="293" t="s">
        <v>93</v>
      </c>
      <c r="AV2382" s="16" t="s">
        <v>273</v>
      </c>
      <c r="AW2382" s="16" t="s">
        <v>40</v>
      </c>
      <c r="AX2382" s="16" t="s">
        <v>84</v>
      </c>
      <c r="AY2382" s="293" t="s">
        <v>251</v>
      </c>
    </row>
    <row r="2383" s="15" customFormat="1">
      <c r="A2383" s="15"/>
      <c r="B2383" s="272"/>
      <c r="C2383" s="273"/>
      <c r="D2383" s="251" t="s">
        <v>260</v>
      </c>
      <c r="E2383" s="274" t="s">
        <v>1</v>
      </c>
      <c r="F2383" s="275" t="s">
        <v>2126</v>
      </c>
      <c r="G2383" s="273"/>
      <c r="H2383" s="274" t="s">
        <v>1</v>
      </c>
      <c r="I2383" s="276"/>
      <c r="J2383" s="273"/>
      <c r="K2383" s="273"/>
      <c r="L2383" s="277"/>
      <c r="M2383" s="278"/>
      <c r="N2383" s="279"/>
      <c r="O2383" s="279"/>
      <c r="P2383" s="279"/>
      <c r="Q2383" s="279"/>
      <c r="R2383" s="279"/>
      <c r="S2383" s="279"/>
      <c r="T2383" s="280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81" t="s">
        <v>260</v>
      </c>
      <c r="AU2383" s="281" t="s">
        <v>93</v>
      </c>
      <c r="AV2383" s="15" t="s">
        <v>91</v>
      </c>
      <c r="AW2383" s="15" t="s">
        <v>40</v>
      </c>
      <c r="AX2383" s="15" t="s">
        <v>84</v>
      </c>
      <c r="AY2383" s="281" t="s">
        <v>251</v>
      </c>
    </row>
    <row r="2384" s="13" customFormat="1">
      <c r="A2384" s="13"/>
      <c r="B2384" s="249"/>
      <c r="C2384" s="250"/>
      <c r="D2384" s="251" t="s">
        <v>260</v>
      </c>
      <c r="E2384" s="252" t="s">
        <v>1</v>
      </c>
      <c r="F2384" s="253" t="s">
        <v>2127</v>
      </c>
      <c r="G2384" s="250"/>
      <c r="H2384" s="254">
        <v>20</v>
      </c>
      <c r="I2384" s="255"/>
      <c r="J2384" s="250"/>
      <c r="K2384" s="250"/>
      <c r="L2384" s="256"/>
      <c r="M2384" s="257"/>
      <c r="N2384" s="258"/>
      <c r="O2384" s="258"/>
      <c r="P2384" s="258"/>
      <c r="Q2384" s="258"/>
      <c r="R2384" s="258"/>
      <c r="S2384" s="258"/>
      <c r="T2384" s="25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60" t="s">
        <v>260</v>
      </c>
      <c r="AU2384" s="260" t="s">
        <v>93</v>
      </c>
      <c r="AV2384" s="13" t="s">
        <v>93</v>
      </c>
      <c r="AW2384" s="13" t="s">
        <v>40</v>
      </c>
      <c r="AX2384" s="13" t="s">
        <v>84</v>
      </c>
      <c r="AY2384" s="260" t="s">
        <v>251</v>
      </c>
    </row>
    <row r="2385" s="13" customFormat="1">
      <c r="A2385" s="13"/>
      <c r="B2385" s="249"/>
      <c r="C2385" s="250"/>
      <c r="D2385" s="251" t="s">
        <v>260</v>
      </c>
      <c r="E2385" s="252" t="s">
        <v>1</v>
      </c>
      <c r="F2385" s="253" t="s">
        <v>2128</v>
      </c>
      <c r="G2385" s="250"/>
      <c r="H2385" s="254">
        <v>19</v>
      </c>
      <c r="I2385" s="255"/>
      <c r="J2385" s="250"/>
      <c r="K2385" s="250"/>
      <c r="L2385" s="256"/>
      <c r="M2385" s="257"/>
      <c r="N2385" s="258"/>
      <c r="O2385" s="258"/>
      <c r="P2385" s="258"/>
      <c r="Q2385" s="258"/>
      <c r="R2385" s="258"/>
      <c r="S2385" s="258"/>
      <c r="T2385" s="25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0" t="s">
        <v>260</v>
      </c>
      <c r="AU2385" s="260" t="s">
        <v>93</v>
      </c>
      <c r="AV2385" s="13" t="s">
        <v>93</v>
      </c>
      <c r="AW2385" s="13" t="s">
        <v>40</v>
      </c>
      <c r="AX2385" s="13" t="s">
        <v>84</v>
      </c>
      <c r="AY2385" s="260" t="s">
        <v>251</v>
      </c>
    </row>
    <row r="2386" s="13" customFormat="1">
      <c r="A2386" s="13"/>
      <c r="B2386" s="249"/>
      <c r="C2386" s="250"/>
      <c r="D2386" s="251" t="s">
        <v>260</v>
      </c>
      <c r="E2386" s="252" t="s">
        <v>1</v>
      </c>
      <c r="F2386" s="253" t="s">
        <v>2129</v>
      </c>
      <c r="G2386" s="250"/>
      <c r="H2386" s="254">
        <v>19</v>
      </c>
      <c r="I2386" s="255"/>
      <c r="J2386" s="250"/>
      <c r="K2386" s="250"/>
      <c r="L2386" s="256"/>
      <c r="M2386" s="257"/>
      <c r="N2386" s="258"/>
      <c r="O2386" s="258"/>
      <c r="P2386" s="258"/>
      <c r="Q2386" s="258"/>
      <c r="R2386" s="258"/>
      <c r="S2386" s="258"/>
      <c r="T2386" s="25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60" t="s">
        <v>260</v>
      </c>
      <c r="AU2386" s="260" t="s">
        <v>93</v>
      </c>
      <c r="AV2386" s="13" t="s">
        <v>93</v>
      </c>
      <c r="AW2386" s="13" t="s">
        <v>40</v>
      </c>
      <c r="AX2386" s="13" t="s">
        <v>84</v>
      </c>
      <c r="AY2386" s="260" t="s">
        <v>251</v>
      </c>
    </row>
    <row r="2387" s="13" customFormat="1">
      <c r="A2387" s="13"/>
      <c r="B2387" s="249"/>
      <c r="C2387" s="250"/>
      <c r="D2387" s="251" t="s">
        <v>260</v>
      </c>
      <c r="E2387" s="252" t="s">
        <v>1</v>
      </c>
      <c r="F2387" s="253" t="s">
        <v>2130</v>
      </c>
      <c r="G2387" s="250"/>
      <c r="H2387" s="254">
        <v>19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260</v>
      </c>
      <c r="AU2387" s="260" t="s">
        <v>93</v>
      </c>
      <c r="AV2387" s="13" t="s">
        <v>93</v>
      </c>
      <c r="AW2387" s="13" t="s">
        <v>40</v>
      </c>
      <c r="AX2387" s="13" t="s">
        <v>84</v>
      </c>
      <c r="AY2387" s="260" t="s">
        <v>251</v>
      </c>
    </row>
    <row r="2388" s="13" customFormat="1">
      <c r="A2388" s="13"/>
      <c r="B2388" s="249"/>
      <c r="C2388" s="250"/>
      <c r="D2388" s="251" t="s">
        <v>260</v>
      </c>
      <c r="E2388" s="252" t="s">
        <v>1</v>
      </c>
      <c r="F2388" s="253" t="s">
        <v>2131</v>
      </c>
      <c r="G2388" s="250"/>
      <c r="H2388" s="254">
        <v>19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260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251</v>
      </c>
    </row>
    <row r="2389" s="16" customFormat="1">
      <c r="A2389" s="16"/>
      <c r="B2389" s="283"/>
      <c r="C2389" s="284"/>
      <c r="D2389" s="251" t="s">
        <v>260</v>
      </c>
      <c r="E2389" s="285" t="s">
        <v>1</v>
      </c>
      <c r="F2389" s="286" t="s">
        <v>329</v>
      </c>
      <c r="G2389" s="284"/>
      <c r="H2389" s="287">
        <v>96</v>
      </c>
      <c r="I2389" s="288"/>
      <c r="J2389" s="284"/>
      <c r="K2389" s="284"/>
      <c r="L2389" s="289"/>
      <c r="M2389" s="290"/>
      <c r="N2389" s="291"/>
      <c r="O2389" s="291"/>
      <c r="P2389" s="291"/>
      <c r="Q2389" s="291"/>
      <c r="R2389" s="291"/>
      <c r="S2389" s="291"/>
      <c r="T2389" s="292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T2389" s="293" t="s">
        <v>260</v>
      </c>
      <c r="AU2389" s="293" t="s">
        <v>93</v>
      </c>
      <c r="AV2389" s="16" t="s">
        <v>273</v>
      </c>
      <c r="AW2389" s="16" t="s">
        <v>40</v>
      </c>
      <c r="AX2389" s="16" t="s">
        <v>84</v>
      </c>
      <c r="AY2389" s="293" t="s">
        <v>251</v>
      </c>
    </row>
    <row r="2390" s="15" customFormat="1">
      <c r="A2390" s="15"/>
      <c r="B2390" s="272"/>
      <c r="C2390" s="273"/>
      <c r="D2390" s="251" t="s">
        <v>260</v>
      </c>
      <c r="E2390" s="274" t="s">
        <v>1</v>
      </c>
      <c r="F2390" s="275" t="s">
        <v>2132</v>
      </c>
      <c r="G2390" s="273"/>
      <c r="H2390" s="274" t="s">
        <v>1</v>
      </c>
      <c r="I2390" s="276"/>
      <c r="J2390" s="273"/>
      <c r="K2390" s="273"/>
      <c r="L2390" s="277"/>
      <c r="M2390" s="278"/>
      <c r="N2390" s="279"/>
      <c r="O2390" s="279"/>
      <c r="P2390" s="279"/>
      <c r="Q2390" s="279"/>
      <c r="R2390" s="279"/>
      <c r="S2390" s="279"/>
      <c r="T2390" s="280"/>
      <c r="U2390" s="15"/>
      <c r="V2390" s="15"/>
      <c r="W2390" s="15"/>
      <c r="X2390" s="15"/>
      <c r="Y2390" s="15"/>
      <c r="Z2390" s="15"/>
      <c r="AA2390" s="15"/>
      <c r="AB2390" s="15"/>
      <c r="AC2390" s="15"/>
      <c r="AD2390" s="15"/>
      <c r="AE2390" s="15"/>
      <c r="AT2390" s="281" t="s">
        <v>260</v>
      </c>
      <c r="AU2390" s="281" t="s">
        <v>93</v>
      </c>
      <c r="AV2390" s="15" t="s">
        <v>91</v>
      </c>
      <c r="AW2390" s="15" t="s">
        <v>40</v>
      </c>
      <c r="AX2390" s="15" t="s">
        <v>84</v>
      </c>
      <c r="AY2390" s="281" t="s">
        <v>251</v>
      </c>
    </row>
    <row r="2391" s="13" customFormat="1">
      <c r="A2391" s="13"/>
      <c r="B2391" s="249"/>
      <c r="C2391" s="250"/>
      <c r="D2391" s="251" t="s">
        <v>260</v>
      </c>
      <c r="E2391" s="252" t="s">
        <v>1</v>
      </c>
      <c r="F2391" s="253" t="s">
        <v>2133</v>
      </c>
      <c r="G2391" s="250"/>
      <c r="H2391" s="254">
        <v>19</v>
      </c>
      <c r="I2391" s="255"/>
      <c r="J2391" s="250"/>
      <c r="K2391" s="250"/>
      <c r="L2391" s="256"/>
      <c r="M2391" s="257"/>
      <c r="N2391" s="258"/>
      <c r="O2391" s="258"/>
      <c r="P2391" s="258"/>
      <c r="Q2391" s="258"/>
      <c r="R2391" s="258"/>
      <c r="S2391" s="258"/>
      <c r="T2391" s="25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0" t="s">
        <v>260</v>
      </c>
      <c r="AU2391" s="260" t="s">
        <v>93</v>
      </c>
      <c r="AV2391" s="13" t="s">
        <v>93</v>
      </c>
      <c r="AW2391" s="13" t="s">
        <v>40</v>
      </c>
      <c r="AX2391" s="13" t="s">
        <v>84</v>
      </c>
      <c r="AY2391" s="260" t="s">
        <v>251</v>
      </c>
    </row>
    <row r="2392" s="13" customFormat="1">
      <c r="A2392" s="13"/>
      <c r="B2392" s="249"/>
      <c r="C2392" s="250"/>
      <c r="D2392" s="251" t="s">
        <v>260</v>
      </c>
      <c r="E2392" s="252" t="s">
        <v>1</v>
      </c>
      <c r="F2392" s="253" t="s">
        <v>2128</v>
      </c>
      <c r="G2392" s="250"/>
      <c r="H2392" s="254">
        <v>19</v>
      </c>
      <c r="I2392" s="255"/>
      <c r="J2392" s="250"/>
      <c r="K2392" s="250"/>
      <c r="L2392" s="256"/>
      <c r="M2392" s="257"/>
      <c r="N2392" s="258"/>
      <c r="O2392" s="258"/>
      <c r="P2392" s="258"/>
      <c r="Q2392" s="258"/>
      <c r="R2392" s="258"/>
      <c r="S2392" s="258"/>
      <c r="T2392" s="25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60" t="s">
        <v>260</v>
      </c>
      <c r="AU2392" s="260" t="s">
        <v>93</v>
      </c>
      <c r="AV2392" s="13" t="s">
        <v>93</v>
      </c>
      <c r="AW2392" s="13" t="s">
        <v>40</v>
      </c>
      <c r="AX2392" s="13" t="s">
        <v>84</v>
      </c>
      <c r="AY2392" s="260" t="s">
        <v>251</v>
      </c>
    </row>
    <row r="2393" s="13" customFormat="1">
      <c r="A2393" s="13"/>
      <c r="B2393" s="249"/>
      <c r="C2393" s="250"/>
      <c r="D2393" s="251" t="s">
        <v>260</v>
      </c>
      <c r="E2393" s="252" t="s">
        <v>1</v>
      </c>
      <c r="F2393" s="253" t="s">
        <v>2129</v>
      </c>
      <c r="G2393" s="250"/>
      <c r="H2393" s="254">
        <v>19</v>
      </c>
      <c r="I2393" s="255"/>
      <c r="J2393" s="250"/>
      <c r="K2393" s="250"/>
      <c r="L2393" s="256"/>
      <c r="M2393" s="257"/>
      <c r="N2393" s="258"/>
      <c r="O2393" s="258"/>
      <c r="P2393" s="258"/>
      <c r="Q2393" s="258"/>
      <c r="R2393" s="258"/>
      <c r="S2393" s="258"/>
      <c r="T2393" s="25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60" t="s">
        <v>260</v>
      </c>
      <c r="AU2393" s="260" t="s">
        <v>93</v>
      </c>
      <c r="AV2393" s="13" t="s">
        <v>93</v>
      </c>
      <c r="AW2393" s="13" t="s">
        <v>40</v>
      </c>
      <c r="AX2393" s="13" t="s">
        <v>84</v>
      </c>
      <c r="AY2393" s="260" t="s">
        <v>251</v>
      </c>
    </row>
    <row r="2394" s="13" customFormat="1">
      <c r="A2394" s="13"/>
      <c r="B2394" s="249"/>
      <c r="C2394" s="250"/>
      <c r="D2394" s="251" t="s">
        <v>260</v>
      </c>
      <c r="E2394" s="252" t="s">
        <v>1</v>
      </c>
      <c r="F2394" s="253" t="s">
        <v>2130</v>
      </c>
      <c r="G2394" s="250"/>
      <c r="H2394" s="254">
        <v>19</v>
      </c>
      <c r="I2394" s="255"/>
      <c r="J2394" s="250"/>
      <c r="K2394" s="250"/>
      <c r="L2394" s="256"/>
      <c r="M2394" s="257"/>
      <c r="N2394" s="258"/>
      <c r="O2394" s="258"/>
      <c r="P2394" s="258"/>
      <c r="Q2394" s="258"/>
      <c r="R2394" s="258"/>
      <c r="S2394" s="258"/>
      <c r="T2394" s="25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60" t="s">
        <v>260</v>
      </c>
      <c r="AU2394" s="260" t="s">
        <v>93</v>
      </c>
      <c r="AV2394" s="13" t="s">
        <v>93</v>
      </c>
      <c r="AW2394" s="13" t="s">
        <v>40</v>
      </c>
      <c r="AX2394" s="13" t="s">
        <v>84</v>
      </c>
      <c r="AY2394" s="260" t="s">
        <v>251</v>
      </c>
    </row>
    <row r="2395" s="13" customFormat="1">
      <c r="A2395" s="13"/>
      <c r="B2395" s="249"/>
      <c r="C2395" s="250"/>
      <c r="D2395" s="251" t="s">
        <v>260</v>
      </c>
      <c r="E2395" s="252" t="s">
        <v>1</v>
      </c>
      <c r="F2395" s="253" t="s">
        <v>2131</v>
      </c>
      <c r="G2395" s="250"/>
      <c r="H2395" s="254">
        <v>19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260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251</v>
      </c>
    </row>
    <row r="2396" s="16" customFormat="1">
      <c r="A2396" s="16"/>
      <c r="B2396" s="283"/>
      <c r="C2396" s="284"/>
      <c r="D2396" s="251" t="s">
        <v>260</v>
      </c>
      <c r="E2396" s="285" t="s">
        <v>1</v>
      </c>
      <c r="F2396" s="286" t="s">
        <v>329</v>
      </c>
      <c r="G2396" s="284"/>
      <c r="H2396" s="287">
        <v>95</v>
      </c>
      <c r="I2396" s="288"/>
      <c r="J2396" s="284"/>
      <c r="K2396" s="284"/>
      <c r="L2396" s="289"/>
      <c r="M2396" s="290"/>
      <c r="N2396" s="291"/>
      <c r="O2396" s="291"/>
      <c r="P2396" s="291"/>
      <c r="Q2396" s="291"/>
      <c r="R2396" s="291"/>
      <c r="S2396" s="291"/>
      <c r="T2396" s="292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T2396" s="293" t="s">
        <v>260</v>
      </c>
      <c r="AU2396" s="293" t="s">
        <v>93</v>
      </c>
      <c r="AV2396" s="16" t="s">
        <v>273</v>
      </c>
      <c r="AW2396" s="16" t="s">
        <v>40</v>
      </c>
      <c r="AX2396" s="16" t="s">
        <v>84</v>
      </c>
      <c r="AY2396" s="293" t="s">
        <v>251</v>
      </c>
    </row>
    <row r="2397" s="15" customFormat="1">
      <c r="A2397" s="15"/>
      <c r="B2397" s="272"/>
      <c r="C2397" s="273"/>
      <c r="D2397" s="251" t="s">
        <v>260</v>
      </c>
      <c r="E2397" s="274" t="s">
        <v>1</v>
      </c>
      <c r="F2397" s="275" t="s">
        <v>2134</v>
      </c>
      <c r="G2397" s="273"/>
      <c r="H2397" s="274" t="s">
        <v>1</v>
      </c>
      <c r="I2397" s="276"/>
      <c r="J2397" s="273"/>
      <c r="K2397" s="273"/>
      <c r="L2397" s="277"/>
      <c r="M2397" s="278"/>
      <c r="N2397" s="279"/>
      <c r="O2397" s="279"/>
      <c r="P2397" s="279"/>
      <c r="Q2397" s="279"/>
      <c r="R2397" s="279"/>
      <c r="S2397" s="279"/>
      <c r="T2397" s="280"/>
      <c r="U2397" s="15"/>
      <c r="V2397" s="15"/>
      <c r="W2397" s="15"/>
      <c r="X2397" s="15"/>
      <c r="Y2397" s="15"/>
      <c r="Z2397" s="15"/>
      <c r="AA2397" s="15"/>
      <c r="AB2397" s="15"/>
      <c r="AC2397" s="15"/>
      <c r="AD2397" s="15"/>
      <c r="AE2397" s="15"/>
      <c r="AT2397" s="281" t="s">
        <v>260</v>
      </c>
      <c r="AU2397" s="281" t="s">
        <v>93</v>
      </c>
      <c r="AV2397" s="15" t="s">
        <v>91</v>
      </c>
      <c r="AW2397" s="15" t="s">
        <v>40</v>
      </c>
      <c r="AX2397" s="15" t="s">
        <v>84</v>
      </c>
      <c r="AY2397" s="281" t="s">
        <v>251</v>
      </c>
    </row>
    <row r="2398" s="13" customFormat="1">
      <c r="A2398" s="13"/>
      <c r="B2398" s="249"/>
      <c r="C2398" s="250"/>
      <c r="D2398" s="251" t="s">
        <v>260</v>
      </c>
      <c r="E2398" s="252" t="s">
        <v>1</v>
      </c>
      <c r="F2398" s="253" t="s">
        <v>2133</v>
      </c>
      <c r="G2398" s="250"/>
      <c r="H2398" s="254">
        <v>19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260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251</v>
      </c>
    </row>
    <row r="2399" s="13" customFormat="1">
      <c r="A2399" s="13"/>
      <c r="B2399" s="249"/>
      <c r="C2399" s="250"/>
      <c r="D2399" s="251" t="s">
        <v>260</v>
      </c>
      <c r="E2399" s="252" t="s">
        <v>1</v>
      </c>
      <c r="F2399" s="253" t="s">
        <v>2128</v>
      </c>
      <c r="G2399" s="250"/>
      <c r="H2399" s="254">
        <v>19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260</v>
      </c>
      <c r="AU2399" s="260" t="s">
        <v>93</v>
      </c>
      <c r="AV2399" s="13" t="s">
        <v>93</v>
      </c>
      <c r="AW2399" s="13" t="s">
        <v>40</v>
      </c>
      <c r="AX2399" s="13" t="s">
        <v>84</v>
      </c>
      <c r="AY2399" s="260" t="s">
        <v>251</v>
      </c>
    </row>
    <row r="2400" s="13" customFormat="1">
      <c r="A2400" s="13"/>
      <c r="B2400" s="249"/>
      <c r="C2400" s="250"/>
      <c r="D2400" s="251" t="s">
        <v>260</v>
      </c>
      <c r="E2400" s="252" t="s">
        <v>1</v>
      </c>
      <c r="F2400" s="253" t="s">
        <v>2129</v>
      </c>
      <c r="G2400" s="250"/>
      <c r="H2400" s="254">
        <v>19</v>
      </c>
      <c r="I2400" s="255"/>
      <c r="J2400" s="250"/>
      <c r="K2400" s="250"/>
      <c r="L2400" s="256"/>
      <c r="M2400" s="257"/>
      <c r="N2400" s="258"/>
      <c r="O2400" s="258"/>
      <c r="P2400" s="258"/>
      <c r="Q2400" s="258"/>
      <c r="R2400" s="258"/>
      <c r="S2400" s="258"/>
      <c r="T2400" s="25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60" t="s">
        <v>260</v>
      </c>
      <c r="AU2400" s="260" t="s">
        <v>93</v>
      </c>
      <c r="AV2400" s="13" t="s">
        <v>93</v>
      </c>
      <c r="AW2400" s="13" t="s">
        <v>40</v>
      </c>
      <c r="AX2400" s="13" t="s">
        <v>84</v>
      </c>
      <c r="AY2400" s="260" t="s">
        <v>251</v>
      </c>
    </row>
    <row r="2401" s="13" customFormat="1">
      <c r="A2401" s="13"/>
      <c r="B2401" s="249"/>
      <c r="C2401" s="250"/>
      <c r="D2401" s="251" t="s">
        <v>260</v>
      </c>
      <c r="E2401" s="252" t="s">
        <v>1</v>
      </c>
      <c r="F2401" s="253" t="s">
        <v>2130</v>
      </c>
      <c r="G2401" s="250"/>
      <c r="H2401" s="254">
        <v>19</v>
      </c>
      <c r="I2401" s="255"/>
      <c r="J2401" s="250"/>
      <c r="K2401" s="250"/>
      <c r="L2401" s="256"/>
      <c r="M2401" s="257"/>
      <c r="N2401" s="258"/>
      <c r="O2401" s="258"/>
      <c r="P2401" s="258"/>
      <c r="Q2401" s="258"/>
      <c r="R2401" s="258"/>
      <c r="S2401" s="258"/>
      <c r="T2401" s="25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60" t="s">
        <v>260</v>
      </c>
      <c r="AU2401" s="260" t="s">
        <v>93</v>
      </c>
      <c r="AV2401" s="13" t="s">
        <v>93</v>
      </c>
      <c r="AW2401" s="13" t="s">
        <v>40</v>
      </c>
      <c r="AX2401" s="13" t="s">
        <v>84</v>
      </c>
      <c r="AY2401" s="260" t="s">
        <v>251</v>
      </c>
    </row>
    <row r="2402" s="13" customFormat="1">
      <c r="A2402" s="13"/>
      <c r="B2402" s="249"/>
      <c r="C2402" s="250"/>
      <c r="D2402" s="251" t="s">
        <v>260</v>
      </c>
      <c r="E2402" s="252" t="s">
        <v>1</v>
      </c>
      <c r="F2402" s="253" t="s">
        <v>2131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260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251</v>
      </c>
    </row>
    <row r="2403" s="16" customFormat="1">
      <c r="A2403" s="16"/>
      <c r="B2403" s="283"/>
      <c r="C2403" s="284"/>
      <c r="D2403" s="251" t="s">
        <v>260</v>
      </c>
      <c r="E2403" s="285" t="s">
        <v>1</v>
      </c>
      <c r="F2403" s="286" t="s">
        <v>329</v>
      </c>
      <c r="G2403" s="284"/>
      <c r="H2403" s="287">
        <v>95</v>
      </c>
      <c r="I2403" s="288"/>
      <c r="J2403" s="284"/>
      <c r="K2403" s="284"/>
      <c r="L2403" s="289"/>
      <c r="M2403" s="290"/>
      <c r="N2403" s="291"/>
      <c r="O2403" s="291"/>
      <c r="P2403" s="291"/>
      <c r="Q2403" s="291"/>
      <c r="R2403" s="291"/>
      <c r="S2403" s="291"/>
      <c r="T2403" s="292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T2403" s="293" t="s">
        <v>260</v>
      </c>
      <c r="AU2403" s="293" t="s">
        <v>93</v>
      </c>
      <c r="AV2403" s="16" t="s">
        <v>273</v>
      </c>
      <c r="AW2403" s="16" t="s">
        <v>40</v>
      </c>
      <c r="AX2403" s="16" t="s">
        <v>84</v>
      </c>
      <c r="AY2403" s="293" t="s">
        <v>251</v>
      </c>
    </row>
    <row r="2404" s="15" customFormat="1">
      <c r="A2404" s="15"/>
      <c r="B2404" s="272"/>
      <c r="C2404" s="273"/>
      <c r="D2404" s="251" t="s">
        <v>260</v>
      </c>
      <c r="E2404" s="274" t="s">
        <v>1</v>
      </c>
      <c r="F2404" s="275" t="s">
        <v>2135</v>
      </c>
      <c r="G2404" s="273"/>
      <c r="H2404" s="274" t="s">
        <v>1</v>
      </c>
      <c r="I2404" s="276"/>
      <c r="J2404" s="273"/>
      <c r="K2404" s="273"/>
      <c r="L2404" s="277"/>
      <c r="M2404" s="278"/>
      <c r="N2404" s="279"/>
      <c r="O2404" s="279"/>
      <c r="P2404" s="279"/>
      <c r="Q2404" s="279"/>
      <c r="R2404" s="279"/>
      <c r="S2404" s="279"/>
      <c r="T2404" s="280"/>
      <c r="U2404" s="15"/>
      <c r="V2404" s="15"/>
      <c r="W2404" s="15"/>
      <c r="X2404" s="15"/>
      <c r="Y2404" s="15"/>
      <c r="Z2404" s="15"/>
      <c r="AA2404" s="15"/>
      <c r="AB2404" s="15"/>
      <c r="AC2404" s="15"/>
      <c r="AD2404" s="15"/>
      <c r="AE2404" s="15"/>
      <c r="AT2404" s="281" t="s">
        <v>260</v>
      </c>
      <c r="AU2404" s="281" t="s">
        <v>93</v>
      </c>
      <c r="AV2404" s="15" t="s">
        <v>91</v>
      </c>
      <c r="AW2404" s="15" t="s">
        <v>40</v>
      </c>
      <c r="AX2404" s="15" t="s">
        <v>84</v>
      </c>
      <c r="AY2404" s="281" t="s">
        <v>251</v>
      </c>
    </row>
    <row r="2405" s="13" customFormat="1">
      <c r="A2405" s="13"/>
      <c r="B2405" s="249"/>
      <c r="C2405" s="250"/>
      <c r="D2405" s="251" t="s">
        <v>260</v>
      </c>
      <c r="E2405" s="252" t="s">
        <v>1</v>
      </c>
      <c r="F2405" s="253" t="s">
        <v>1155</v>
      </c>
      <c r="G2405" s="250"/>
      <c r="H2405" s="254">
        <v>1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260</v>
      </c>
      <c r="AU2405" s="260" t="s">
        <v>93</v>
      </c>
      <c r="AV2405" s="13" t="s">
        <v>93</v>
      </c>
      <c r="AW2405" s="13" t="s">
        <v>40</v>
      </c>
      <c r="AX2405" s="13" t="s">
        <v>84</v>
      </c>
      <c r="AY2405" s="260" t="s">
        <v>251</v>
      </c>
    </row>
    <row r="2406" s="13" customFormat="1">
      <c r="A2406" s="13"/>
      <c r="B2406" s="249"/>
      <c r="C2406" s="250"/>
      <c r="D2406" s="251" t="s">
        <v>260</v>
      </c>
      <c r="E2406" s="252" t="s">
        <v>1</v>
      </c>
      <c r="F2406" s="253" t="s">
        <v>2136</v>
      </c>
      <c r="G2406" s="250"/>
      <c r="H2406" s="254">
        <v>1</v>
      </c>
      <c r="I2406" s="255"/>
      <c r="J2406" s="250"/>
      <c r="K2406" s="250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60" t="s">
        <v>260</v>
      </c>
      <c r="AU2406" s="260" t="s">
        <v>93</v>
      </c>
      <c r="AV2406" s="13" t="s">
        <v>93</v>
      </c>
      <c r="AW2406" s="13" t="s">
        <v>40</v>
      </c>
      <c r="AX2406" s="13" t="s">
        <v>84</v>
      </c>
      <c r="AY2406" s="260" t="s">
        <v>251</v>
      </c>
    </row>
    <row r="2407" s="13" customFormat="1">
      <c r="A2407" s="13"/>
      <c r="B2407" s="249"/>
      <c r="C2407" s="250"/>
      <c r="D2407" s="251" t="s">
        <v>260</v>
      </c>
      <c r="E2407" s="252" t="s">
        <v>1</v>
      </c>
      <c r="F2407" s="253" t="s">
        <v>2137</v>
      </c>
      <c r="G2407" s="250"/>
      <c r="H2407" s="254">
        <v>1</v>
      </c>
      <c r="I2407" s="255"/>
      <c r="J2407" s="250"/>
      <c r="K2407" s="250"/>
      <c r="L2407" s="256"/>
      <c r="M2407" s="257"/>
      <c r="N2407" s="258"/>
      <c r="O2407" s="258"/>
      <c r="P2407" s="258"/>
      <c r="Q2407" s="258"/>
      <c r="R2407" s="258"/>
      <c r="S2407" s="258"/>
      <c r="T2407" s="25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60" t="s">
        <v>260</v>
      </c>
      <c r="AU2407" s="260" t="s">
        <v>93</v>
      </c>
      <c r="AV2407" s="13" t="s">
        <v>93</v>
      </c>
      <c r="AW2407" s="13" t="s">
        <v>40</v>
      </c>
      <c r="AX2407" s="13" t="s">
        <v>84</v>
      </c>
      <c r="AY2407" s="260" t="s">
        <v>251</v>
      </c>
    </row>
    <row r="2408" s="13" customFormat="1">
      <c r="A2408" s="13"/>
      <c r="B2408" s="249"/>
      <c r="C2408" s="250"/>
      <c r="D2408" s="251" t="s">
        <v>260</v>
      </c>
      <c r="E2408" s="252" t="s">
        <v>1</v>
      </c>
      <c r="F2408" s="253" t="s">
        <v>2138</v>
      </c>
      <c r="G2408" s="250"/>
      <c r="H2408" s="254">
        <v>1</v>
      </c>
      <c r="I2408" s="255"/>
      <c r="J2408" s="250"/>
      <c r="K2408" s="250"/>
      <c r="L2408" s="256"/>
      <c r="M2408" s="257"/>
      <c r="N2408" s="258"/>
      <c r="O2408" s="258"/>
      <c r="P2408" s="258"/>
      <c r="Q2408" s="258"/>
      <c r="R2408" s="258"/>
      <c r="S2408" s="258"/>
      <c r="T2408" s="25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60" t="s">
        <v>260</v>
      </c>
      <c r="AU2408" s="260" t="s">
        <v>93</v>
      </c>
      <c r="AV2408" s="13" t="s">
        <v>93</v>
      </c>
      <c r="AW2408" s="13" t="s">
        <v>40</v>
      </c>
      <c r="AX2408" s="13" t="s">
        <v>84</v>
      </c>
      <c r="AY2408" s="260" t="s">
        <v>251</v>
      </c>
    </row>
    <row r="2409" s="13" customFormat="1">
      <c r="A2409" s="13"/>
      <c r="B2409" s="249"/>
      <c r="C2409" s="250"/>
      <c r="D2409" s="251" t="s">
        <v>260</v>
      </c>
      <c r="E2409" s="252" t="s">
        <v>1</v>
      </c>
      <c r="F2409" s="253" t="s">
        <v>2139</v>
      </c>
      <c r="G2409" s="250"/>
      <c r="H2409" s="254">
        <v>1</v>
      </c>
      <c r="I2409" s="255"/>
      <c r="J2409" s="250"/>
      <c r="K2409" s="250"/>
      <c r="L2409" s="256"/>
      <c r="M2409" s="257"/>
      <c r="N2409" s="258"/>
      <c r="O2409" s="258"/>
      <c r="P2409" s="258"/>
      <c r="Q2409" s="258"/>
      <c r="R2409" s="258"/>
      <c r="S2409" s="258"/>
      <c r="T2409" s="25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60" t="s">
        <v>260</v>
      </c>
      <c r="AU2409" s="260" t="s">
        <v>93</v>
      </c>
      <c r="AV2409" s="13" t="s">
        <v>93</v>
      </c>
      <c r="AW2409" s="13" t="s">
        <v>40</v>
      </c>
      <c r="AX2409" s="13" t="s">
        <v>84</v>
      </c>
      <c r="AY2409" s="260" t="s">
        <v>251</v>
      </c>
    </row>
    <row r="2410" s="16" customFormat="1">
      <c r="A2410" s="16"/>
      <c r="B2410" s="283"/>
      <c r="C2410" s="284"/>
      <c r="D2410" s="251" t="s">
        <v>260</v>
      </c>
      <c r="E2410" s="285" t="s">
        <v>1</v>
      </c>
      <c r="F2410" s="286" t="s">
        <v>329</v>
      </c>
      <c r="G2410" s="284"/>
      <c r="H2410" s="287">
        <v>5</v>
      </c>
      <c r="I2410" s="288"/>
      <c r="J2410" s="284"/>
      <c r="K2410" s="284"/>
      <c r="L2410" s="289"/>
      <c r="M2410" s="290"/>
      <c r="N2410" s="291"/>
      <c r="O2410" s="291"/>
      <c r="P2410" s="291"/>
      <c r="Q2410" s="291"/>
      <c r="R2410" s="291"/>
      <c r="S2410" s="291"/>
      <c r="T2410" s="292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93" t="s">
        <v>260</v>
      </c>
      <c r="AU2410" s="293" t="s">
        <v>93</v>
      </c>
      <c r="AV2410" s="16" t="s">
        <v>273</v>
      </c>
      <c r="AW2410" s="16" t="s">
        <v>40</v>
      </c>
      <c r="AX2410" s="16" t="s">
        <v>84</v>
      </c>
      <c r="AY2410" s="293" t="s">
        <v>251</v>
      </c>
    </row>
    <row r="2411" s="15" customFormat="1">
      <c r="A2411" s="15"/>
      <c r="B2411" s="272"/>
      <c r="C2411" s="273"/>
      <c r="D2411" s="251" t="s">
        <v>260</v>
      </c>
      <c r="E2411" s="274" t="s">
        <v>1</v>
      </c>
      <c r="F2411" s="275" t="s">
        <v>1032</v>
      </c>
      <c r="G2411" s="273"/>
      <c r="H2411" s="274" t="s">
        <v>1</v>
      </c>
      <c r="I2411" s="276"/>
      <c r="J2411" s="273"/>
      <c r="K2411" s="273"/>
      <c r="L2411" s="277"/>
      <c r="M2411" s="278"/>
      <c r="N2411" s="279"/>
      <c r="O2411" s="279"/>
      <c r="P2411" s="279"/>
      <c r="Q2411" s="279"/>
      <c r="R2411" s="279"/>
      <c r="S2411" s="279"/>
      <c r="T2411" s="280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81" t="s">
        <v>260</v>
      </c>
      <c r="AU2411" s="281" t="s">
        <v>93</v>
      </c>
      <c r="AV2411" s="15" t="s">
        <v>91</v>
      </c>
      <c r="AW2411" s="15" t="s">
        <v>40</v>
      </c>
      <c r="AX2411" s="15" t="s">
        <v>84</v>
      </c>
      <c r="AY2411" s="281" t="s">
        <v>251</v>
      </c>
    </row>
    <row r="2412" s="13" customFormat="1">
      <c r="A2412" s="13"/>
      <c r="B2412" s="249"/>
      <c r="C2412" s="250"/>
      <c r="D2412" s="251" t="s">
        <v>260</v>
      </c>
      <c r="E2412" s="252" t="s">
        <v>1</v>
      </c>
      <c r="F2412" s="253" t="s">
        <v>1033</v>
      </c>
      <c r="G2412" s="250"/>
      <c r="H2412" s="254">
        <v>2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260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251</v>
      </c>
    </row>
    <row r="2413" s="16" customFormat="1">
      <c r="A2413" s="16"/>
      <c r="B2413" s="283"/>
      <c r="C2413" s="284"/>
      <c r="D2413" s="251" t="s">
        <v>260</v>
      </c>
      <c r="E2413" s="285" t="s">
        <v>1</v>
      </c>
      <c r="F2413" s="286" t="s">
        <v>329</v>
      </c>
      <c r="G2413" s="284"/>
      <c r="H2413" s="287">
        <v>2</v>
      </c>
      <c r="I2413" s="288"/>
      <c r="J2413" s="284"/>
      <c r="K2413" s="284"/>
      <c r="L2413" s="289"/>
      <c r="M2413" s="290"/>
      <c r="N2413" s="291"/>
      <c r="O2413" s="291"/>
      <c r="P2413" s="291"/>
      <c r="Q2413" s="291"/>
      <c r="R2413" s="291"/>
      <c r="S2413" s="291"/>
      <c r="T2413" s="292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T2413" s="293" t="s">
        <v>260</v>
      </c>
      <c r="AU2413" s="293" t="s">
        <v>93</v>
      </c>
      <c r="AV2413" s="16" t="s">
        <v>273</v>
      </c>
      <c r="AW2413" s="16" t="s">
        <v>40</v>
      </c>
      <c r="AX2413" s="16" t="s">
        <v>84</v>
      </c>
      <c r="AY2413" s="293" t="s">
        <v>251</v>
      </c>
    </row>
    <row r="2414" s="14" customFormat="1">
      <c r="A2414" s="14"/>
      <c r="B2414" s="261"/>
      <c r="C2414" s="262"/>
      <c r="D2414" s="251" t="s">
        <v>260</v>
      </c>
      <c r="E2414" s="263" t="s">
        <v>1</v>
      </c>
      <c r="F2414" s="264" t="s">
        <v>262</v>
      </c>
      <c r="G2414" s="262"/>
      <c r="H2414" s="265">
        <v>303</v>
      </c>
      <c r="I2414" s="266"/>
      <c r="J2414" s="262"/>
      <c r="K2414" s="262"/>
      <c r="L2414" s="267"/>
      <c r="M2414" s="268"/>
      <c r="N2414" s="269"/>
      <c r="O2414" s="269"/>
      <c r="P2414" s="269"/>
      <c r="Q2414" s="269"/>
      <c r="R2414" s="269"/>
      <c r="S2414" s="269"/>
      <c r="T2414" s="270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71" t="s">
        <v>260</v>
      </c>
      <c r="AU2414" s="271" t="s">
        <v>93</v>
      </c>
      <c r="AV2414" s="14" t="s">
        <v>257</v>
      </c>
      <c r="AW2414" s="14" t="s">
        <v>40</v>
      </c>
      <c r="AX2414" s="14" t="s">
        <v>91</v>
      </c>
      <c r="AY2414" s="271" t="s">
        <v>251</v>
      </c>
    </row>
    <row r="2415" s="2" customFormat="1" ht="16.5" customHeight="1">
      <c r="A2415" s="41"/>
      <c r="B2415" s="42"/>
      <c r="C2415" s="294" t="s">
        <v>2385</v>
      </c>
      <c r="D2415" s="294" t="s">
        <v>338</v>
      </c>
      <c r="E2415" s="295" t="s">
        <v>2386</v>
      </c>
      <c r="F2415" s="296" t="s">
        <v>2387</v>
      </c>
      <c r="G2415" s="297" t="s">
        <v>571</v>
      </c>
      <c r="H2415" s="298">
        <v>105</v>
      </c>
      <c r="I2415" s="299"/>
      <c r="J2415" s="300">
        <f>ROUND(I2415*H2415,2)</f>
        <v>0</v>
      </c>
      <c r="K2415" s="301"/>
      <c r="L2415" s="302"/>
      <c r="M2415" s="303" t="s">
        <v>1</v>
      </c>
      <c r="N2415" s="304" t="s">
        <v>49</v>
      </c>
      <c r="O2415" s="94"/>
      <c r="P2415" s="240">
        <f>O2415*H2415</f>
        <v>0</v>
      </c>
      <c r="Q2415" s="240">
        <v>0.0022000000000000001</v>
      </c>
      <c r="R2415" s="240">
        <f>Q2415*H2415</f>
        <v>0.23100000000000001</v>
      </c>
      <c r="S2415" s="240">
        <v>0</v>
      </c>
      <c r="T2415" s="241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42" t="s">
        <v>364</v>
      </c>
      <c r="AT2415" s="242" t="s">
        <v>338</v>
      </c>
      <c r="AU2415" s="242" t="s">
        <v>93</v>
      </c>
      <c r="AY2415" s="19" t="s">
        <v>251</v>
      </c>
      <c r="BE2415" s="243">
        <f>IF(N2415="základní",J2415,0)</f>
        <v>0</v>
      </c>
      <c r="BF2415" s="243">
        <f>IF(N2415="snížená",J2415,0)</f>
        <v>0</v>
      </c>
      <c r="BG2415" s="243">
        <f>IF(N2415="zákl. přenesená",J2415,0)</f>
        <v>0</v>
      </c>
      <c r="BH2415" s="243">
        <f>IF(N2415="sníž. přenesená",J2415,0)</f>
        <v>0</v>
      </c>
      <c r="BI2415" s="243">
        <f>IF(N2415="nulová",J2415,0)</f>
        <v>0</v>
      </c>
      <c r="BJ2415" s="19" t="s">
        <v>91</v>
      </c>
      <c r="BK2415" s="243">
        <f>ROUND(I2415*H2415,2)</f>
        <v>0</v>
      </c>
      <c r="BL2415" s="19" t="s">
        <v>304</v>
      </c>
      <c r="BM2415" s="242" t="s">
        <v>2388</v>
      </c>
    </row>
    <row r="2416" s="15" customFormat="1">
      <c r="A2416" s="15"/>
      <c r="B2416" s="272"/>
      <c r="C2416" s="273"/>
      <c r="D2416" s="251" t="s">
        <v>260</v>
      </c>
      <c r="E2416" s="274" t="s">
        <v>1</v>
      </c>
      <c r="F2416" s="275" t="s">
        <v>1027</v>
      </c>
      <c r="G2416" s="273"/>
      <c r="H2416" s="274" t="s">
        <v>1</v>
      </c>
      <c r="I2416" s="276"/>
      <c r="J2416" s="273"/>
      <c r="K2416" s="273"/>
      <c r="L2416" s="277"/>
      <c r="M2416" s="278"/>
      <c r="N2416" s="279"/>
      <c r="O2416" s="279"/>
      <c r="P2416" s="279"/>
      <c r="Q2416" s="279"/>
      <c r="R2416" s="279"/>
      <c r="S2416" s="279"/>
      <c r="T2416" s="280"/>
      <c r="U2416" s="15"/>
      <c r="V2416" s="15"/>
      <c r="W2416" s="15"/>
      <c r="X2416" s="15"/>
      <c r="Y2416" s="15"/>
      <c r="Z2416" s="15"/>
      <c r="AA2416" s="15"/>
      <c r="AB2416" s="15"/>
      <c r="AC2416" s="15"/>
      <c r="AD2416" s="15"/>
      <c r="AE2416" s="15"/>
      <c r="AT2416" s="281" t="s">
        <v>260</v>
      </c>
      <c r="AU2416" s="281" t="s">
        <v>93</v>
      </c>
      <c r="AV2416" s="15" t="s">
        <v>91</v>
      </c>
      <c r="AW2416" s="15" t="s">
        <v>40</v>
      </c>
      <c r="AX2416" s="15" t="s">
        <v>84</v>
      </c>
      <c r="AY2416" s="281" t="s">
        <v>251</v>
      </c>
    </row>
    <row r="2417" s="15" customFormat="1">
      <c r="A2417" s="15"/>
      <c r="B2417" s="272"/>
      <c r="C2417" s="273"/>
      <c r="D2417" s="251" t="s">
        <v>260</v>
      </c>
      <c r="E2417" s="274" t="s">
        <v>1</v>
      </c>
      <c r="F2417" s="275" t="s">
        <v>2121</v>
      </c>
      <c r="G2417" s="273"/>
      <c r="H2417" s="274" t="s">
        <v>1</v>
      </c>
      <c r="I2417" s="276"/>
      <c r="J2417" s="273"/>
      <c r="K2417" s="273"/>
      <c r="L2417" s="277"/>
      <c r="M2417" s="278"/>
      <c r="N2417" s="279"/>
      <c r="O2417" s="279"/>
      <c r="P2417" s="279"/>
      <c r="Q2417" s="279"/>
      <c r="R2417" s="279"/>
      <c r="S2417" s="279"/>
      <c r="T2417" s="280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81" t="s">
        <v>260</v>
      </c>
      <c r="AU2417" s="281" t="s">
        <v>93</v>
      </c>
      <c r="AV2417" s="15" t="s">
        <v>91</v>
      </c>
      <c r="AW2417" s="15" t="s">
        <v>40</v>
      </c>
      <c r="AX2417" s="15" t="s">
        <v>84</v>
      </c>
      <c r="AY2417" s="281" t="s">
        <v>251</v>
      </c>
    </row>
    <row r="2418" s="13" customFormat="1">
      <c r="A2418" s="13"/>
      <c r="B2418" s="249"/>
      <c r="C2418" s="250"/>
      <c r="D2418" s="251" t="s">
        <v>260</v>
      </c>
      <c r="E2418" s="252" t="s">
        <v>1</v>
      </c>
      <c r="F2418" s="253" t="s">
        <v>1151</v>
      </c>
      <c r="G2418" s="250"/>
      <c r="H2418" s="254">
        <v>2</v>
      </c>
      <c r="I2418" s="255"/>
      <c r="J2418" s="250"/>
      <c r="K2418" s="250"/>
      <c r="L2418" s="256"/>
      <c r="M2418" s="257"/>
      <c r="N2418" s="258"/>
      <c r="O2418" s="258"/>
      <c r="P2418" s="258"/>
      <c r="Q2418" s="258"/>
      <c r="R2418" s="258"/>
      <c r="S2418" s="258"/>
      <c r="T2418" s="25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60" t="s">
        <v>260</v>
      </c>
      <c r="AU2418" s="260" t="s">
        <v>93</v>
      </c>
      <c r="AV2418" s="13" t="s">
        <v>93</v>
      </c>
      <c r="AW2418" s="13" t="s">
        <v>40</v>
      </c>
      <c r="AX2418" s="13" t="s">
        <v>84</v>
      </c>
      <c r="AY2418" s="260" t="s">
        <v>251</v>
      </c>
    </row>
    <row r="2419" s="13" customFormat="1">
      <c r="A2419" s="13"/>
      <c r="B2419" s="249"/>
      <c r="C2419" s="250"/>
      <c r="D2419" s="251" t="s">
        <v>260</v>
      </c>
      <c r="E2419" s="252" t="s">
        <v>1</v>
      </c>
      <c r="F2419" s="253" t="s">
        <v>2122</v>
      </c>
      <c r="G2419" s="250"/>
      <c r="H2419" s="254">
        <v>2</v>
      </c>
      <c r="I2419" s="255"/>
      <c r="J2419" s="250"/>
      <c r="K2419" s="250"/>
      <c r="L2419" s="256"/>
      <c r="M2419" s="257"/>
      <c r="N2419" s="258"/>
      <c r="O2419" s="258"/>
      <c r="P2419" s="258"/>
      <c r="Q2419" s="258"/>
      <c r="R2419" s="258"/>
      <c r="S2419" s="258"/>
      <c r="T2419" s="259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60" t="s">
        <v>260</v>
      </c>
      <c r="AU2419" s="260" t="s">
        <v>93</v>
      </c>
      <c r="AV2419" s="13" t="s">
        <v>93</v>
      </c>
      <c r="AW2419" s="13" t="s">
        <v>40</v>
      </c>
      <c r="AX2419" s="13" t="s">
        <v>84</v>
      </c>
      <c r="AY2419" s="260" t="s">
        <v>251</v>
      </c>
    </row>
    <row r="2420" s="13" customFormat="1">
      <c r="A2420" s="13"/>
      <c r="B2420" s="249"/>
      <c r="C2420" s="250"/>
      <c r="D2420" s="251" t="s">
        <v>260</v>
      </c>
      <c r="E2420" s="252" t="s">
        <v>1</v>
      </c>
      <c r="F2420" s="253" t="s">
        <v>2123</v>
      </c>
      <c r="G2420" s="250"/>
      <c r="H2420" s="254">
        <v>2</v>
      </c>
      <c r="I2420" s="255"/>
      <c r="J2420" s="250"/>
      <c r="K2420" s="250"/>
      <c r="L2420" s="256"/>
      <c r="M2420" s="257"/>
      <c r="N2420" s="258"/>
      <c r="O2420" s="258"/>
      <c r="P2420" s="258"/>
      <c r="Q2420" s="258"/>
      <c r="R2420" s="258"/>
      <c r="S2420" s="258"/>
      <c r="T2420" s="25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60" t="s">
        <v>260</v>
      </c>
      <c r="AU2420" s="260" t="s">
        <v>93</v>
      </c>
      <c r="AV2420" s="13" t="s">
        <v>93</v>
      </c>
      <c r="AW2420" s="13" t="s">
        <v>40</v>
      </c>
      <c r="AX2420" s="13" t="s">
        <v>84</v>
      </c>
      <c r="AY2420" s="260" t="s">
        <v>251</v>
      </c>
    </row>
    <row r="2421" s="13" customFormat="1">
      <c r="A2421" s="13"/>
      <c r="B2421" s="249"/>
      <c r="C2421" s="250"/>
      <c r="D2421" s="251" t="s">
        <v>260</v>
      </c>
      <c r="E2421" s="252" t="s">
        <v>1</v>
      </c>
      <c r="F2421" s="253" t="s">
        <v>2124</v>
      </c>
      <c r="G2421" s="250"/>
      <c r="H2421" s="254">
        <v>2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260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251</v>
      </c>
    </row>
    <row r="2422" s="13" customFormat="1">
      <c r="A2422" s="13"/>
      <c r="B2422" s="249"/>
      <c r="C2422" s="250"/>
      <c r="D2422" s="251" t="s">
        <v>260</v>
      </c>
      <c r="E2422" s="252" t="s">
        <v>1</v>
      </c>
      <c r="F2422" s="253" t="s">
        <v>2125</v>
      </c>
      <c r="G2422" s="250"/>
      <c r="H2422" s="254">
        <v>2</v>
      </c>
      <c r="I2422" s="255"/>
      <c r="J2422" s="250"/>
      <c r="K2422" s="250"/>
      <c r="L2422" s="256"/>
      <c r="M2422" s="257"/>
      <c r="N2422" s="258"/>
      <c r="O2422" s="258"/>
      <c r="P2422" s="258"/>
      <c r="Q2422" s="258"/>
      <c r="R2422" s="258"/>
      <c r="S2422" s="258"/>
      <c r="T2422" s="25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60" t="s">
        <v>260</v>
      </c>
      <c r="AU2422" s="260" t="s">
        <v>93</v>
      </c>
      <c r="AV2422" s="13" t="s">
        <v>93</v>
      </c>
      <c r="AW2422" s="13" t="s">
        <v>40</v>
      </c>
      <c r="AX2422" s="13" t="s">
        <v>84</v>
      </c>
      <c r="AY2422" s="260" t="s">
        <v>251</v>
      </c>
    </row>
    <row r="2423" s="16" customFormat="1">
      <c r="A2423" s="16"/>
      <c r="B2423" s="283"/>
      <c r="C2423" s="284"/>
      <c r="D2423" s="251" t="s">
        <v>260</v>
      </c>
      <c r="E2423" s="285" t="s">
        <v>1</v>
      </c>
      <c r="F2423" s="286" t="s">
        <v>329</v>
      </c>
      <c r="G2423" s="284"/>
      <c r="H2423" s="287">
        <v>10</v>
      </c>
      <c r="I2423" s="288"/>
      <c r="J2423" s="284"/>
      <c r="K2423" s="284"/>
      <c r="L2423" s="289"/>
      <c r="M2423" s="290"/>
      <c r="N2423" s="291"/>
      <c r="O2423" s="291"/>
      <c r="P2423" s="291"/>
      <c r="Q2423" s="291"/>
      <c r="R2423" s="291"/>
      <c r="S2423" s="291"/>
      <c r="T2423" s="292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93" t="s">
        <v>260</v>
      </c>
      <c r="AU2423" s="293" t="s">
        <v>93</v>
      </c>
      <c r="AV2423" s="16" t="s">
        <v>273</v>
      </c>
      <c r="AW2423" s="16" t="s">
        <v>40</v>
      </c>
      <c r="AX2423" s="16" t="s">
        <v>84</v>
      </c>
      <c r="AY2423" s="293" t="s">
        <v>251</v>
      </c>
    </row>
    <row r="2424" s="15" customFormat="1">
      <c r="A2424" s="15"/>
      <c r="B2424" s="272"/>
      <c r="C2424" s="273"/>
      <c r="D2424" s="251" t="s">
        <v>260</v>
      </c>
      <c r="E2424" s="274" t="s">
        <v>1</v>
      </c>
      <c r="F2424" s="275" t="s">
        <v>2134</v>
      </c>
      <c r="G2424" s="273"/>
      <c r="H2424" s="274" t="s">
        <v>1</v>
      </c>
      <c r="I2424" s="276"/>
      <c r="J2424" s="273"/>
      <c r="K2424" s="273"/>
      <c r="L2424" s="277"/>
      <c r="M2424" s="278"/>
      <c r="N2424" s="279"/>
      <c r="O2424" s="279"/>
      <c r="P2424" s="279"/>
      <c r="Q2424" s="279"/>
      <c r="R2424" s="279"/>
      <c r="S2424" s="279"/>
      <c r="T2424" s="280"/>
      <c r="U2424" s="15"/>
      <c r="V2424" s="15"/>
      <c r="W2424" s="15"/>
      <c r="X2424" s="15"/>
      <c r="Y2424" s="15"/>
      <c r="Z2424" s="15"/>
      <c r="AA2424" s="15"/>
      <c r="AB2424" s="15"/>
      <c r="AC2424" s="15"/>
      <c r="AD2424" s="15"/>
      <c r="AE2424" s="15"/>
      <c r="AT2424" s="281" t="s">
        <v>260</v>
      </c>
      <c r="AU2424" s="281" t="s">
        <v>93</v>
      </c>
      <c r="AV2424" s="15" t="s">
        <v>91</v>
      </c>
      <c r="AW2424" s="15" t="s">
        <v>40</v>
      </c>
      <c r="AX2424" s="15" t="s">
        <v>84</v>
      </c>
      <c r="AY2424" s="281" t="s">
        <v>251</v>
      </c>
    </row>
    <row r="2425" s="13" customFormat="1">
      <c r="A2425" s="13"/>
      <c r="B2425" s="249"/>
      <c r="C2425" s="250"/>
      <c r="D2425" s="251" t="s">
        <v>260</v>
      </c>
      <c r="E2425" s="252" t="s">
        <v>1</v>
      </c>
      <c r="F2425" s="253" t="s">
        <v>2133</v>
      </c>
      <c r="G2425" s="250"/>
      <c r="H2425" s="254">
        <v>19</v>
      </c>
      <c r="I2425" s="255"/>
      <c r="J2425" s="250"/>
      <c r="K2425" s="250"/>
      <c r="L2425" s="256"/>
      <c r="M2425" s="257"/>
      <c r="N2425" s="258"/>
      <c r="O2425" s="258"/>
      <c r="P2425" s="258"/>
      <c r="Q2425" s="258"/>
      <c r="R2425" s="258"/>
      <c r="S2425" s="258"/>
      <c r="T2425" s="259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0" t="s">
        <v>260</v>
      </c>
      <c r="AU2425" s="260" t="s">
        <v>93</v>
      </c>
      <c r="AV2425" s="13" t="s">
        <v>93</v>
      </c>
      <c r="AW2425" s="13" t="s">
        <v>40</v>
      </c>
      <c r="AX2425" s="13" t="s">
        <v>84</v>
      </c>
      <c r="AY2425" s="260" t="s">
        <v>251</v>
      </c>
    </row>
    <row r="2426" s="13" customFormat="1">
      <c r="A2426" s="13"/>
      <c r="B2426" s="249"/>
      <c r="C2426" s="250"/>
      <c r="D2426" s="251" t="s">
        <v>260</v>
      </c>
      <c r="E2426" s="252" t="s">
        <v>1</v>
      </c>
      <c r="F2426" s="253" t="s">
        <v>2128</v>
      </c>
      <c r="G2426" s="250"/>
      <c r="H2426" s="254">
        <v>19</v>
      </c>
      <c r="I2426" s="255"/>
      <c r="J2426" s="250"/>
      <c r="K2426" s="250"/>
      <c r="L2426" s="256"/>
      <c r="M2426" s="257"/>
      <c r="N2426" s="258"/>
      <c r="O2426" s="258"/>
      <c r="P2426" s="258"/>
      <c r="Q2426" s="258"/>
      <c r="R2426" s="258"/>
      <c r="S2426" s="258"/>
      <c r="T2426" s="25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60" t="s">
        <v>260</v>
      </c>
      <c r="AU2426" s="260" t="s">
        <v>93</v>
      </c>
      <c r="AV2426" s="13" t="s">
        <v>93</v>
      </c>
      <c r="AW2426" s="13" t="s">
        <v>40</v>
      </c>
      <c r="AX2426" s="13" t="s">
        <v>84</v>
      </c>
      <c r="AY2426" s="260" t="s">
        <v>251</v>
      </c>
    </row>
    <row r="2427" s="13" customFormat="1">
      <c r="A2427" s="13"/>
      <c r="B2427" s="249"/>
      <c r="C2427" s="250"/>
      <c r="D2427" s="251" t="s">
        <v>260</v>
      </c>
      <c r="E2427" s="252" t="s">
        <v>1</v>
      </c>
      <c r="F2427" s="253" t="s">
        <v>2129</v>
      </c>
      <c r="G2427" s="250"/>
      <c r="H2427" s="254">
        <v>19</v>
      </c>
      <c r="I2427" s="255"/>
      <c r="J2427" s="250"/>
      <c r="K2427" s="250"/>
      <c r="L2427" s="256"/>
      <c r="M2427" s="257"/>
      <c r="N2427" s="258"/>
      <c r="O2427" s="258"/>
      <c r="P2427" s="258"/>
      <c r="Q2427" s="258"/>
      <c r="R2427" s="258"/>
      <c r="S2427" s="258"/>
      <c r="T2427" s="259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T2427" s="260" t="s">
        <v>260</v>
      </c>
      <c r="AU2427" s="260" t="s">
        <v>93</v>
      </c>
      <c r="AV2427" s="13" t="s">
        <v>93</v>
      </c>
      <c r="AW2427" s="13" t="s">
        <v>40</v>
      </c>
      <c r="AX2427" s="13" t="s">
        <v>84</v>
      </c>
      <c r="AY2427" s="260" t="s">
        <v>251</v>
      </c>
    </row>
    <row r="2428" s="13" customFormat="1">
      <c r="A2428" s="13"/>
      <c r="B2428" s="249"/>
      <c r="C2428" s="250"/>
      <c r="D2428" s="251" t="s">
        <v>260</v>
      </c>
      <c r="E2428" s="252" t="s">
        <v>1</v>
      </c>
      <c r="F2428" s="253" t="s">
        <v>2130</v>
      </c>
      <c r="G2428" s="250"/>
      <c r="H2428" s="254">
        <v>19</v>
      </c>
      <c r="I2428" s="255"/>
      <c r="J2428" s="250"/>
      <c r="K2428" s="250"/>
      <c r="L2428" s="256"/>
      <c r="M2428" s="257"/>
      <c r="N2428" s="258"/>
      <c r="O2428" s="258"/>
      <c r="P2428" s="258"/>
      <c r="Q2428" s="258"/>
      <c r="R2428" s="258"/>
      <c r="S2428" s="258"/>
      <c r="T2428" s="25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60" t="s">
        <v>260</v>
      </c>
      <c r="AU2428" s="260" t="s">
        <v>93</v>
      </c>
      <c r="AV2428" s="13" t="s">
        <v>93</v>
      </c>
      <c r="AW2428" s="13" t="s">
        <v>40</v>
      </c>
      <c r="AX2428" s="13" t="s">
        <v>84</v>
      </c>
      <c r="AY2428" s="260" t="s">
        <v>251</v>
      </c>
    </row>
    <row r="2429" s="13" customFormat="1">
      <c r="A2429" s="13"/>
      <c r="B2429" s="249"/>
      <c r="C2429" s="250"/>
      <c r="D2429" s="251" t="s">
        <v>260</v>
      </c>
      <c r="E2429" s="252" t="s">
        <v>1</v>
      </c>
      <c r="F2429" s="253" t="s">
        <v>2131</v>
      </c>
      <c r="G2429" s="250"/>
      <c r="H2429" s="254">
        <v>19</v>
      </c>
      <c r="I2429" s="255"/>
      <c r="J2429" s="250"/>
      <c r="K2429" s="250"/>
      <c r="L2429" s="256"/>
      <c r="M2429" s="257"/>
      <c r="N2429" s="258"/>
      <c r="O2429" s="258"/>
      <c r="P2429" s="258"/>
      <c r="Q2429" s="258"/>
      <c r="R2429" s="258"/>
      <c r="S2429" s="258"/>
      <c r="T2429" s="259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60" t="s">
        <v>260</v>
      </c>
      <c r="AU2429" s="260" t="s">
        <v>93</v>
      </c>
      <c r="AV2429" s="13" t="s">
        <v>93</v>
      </c>
      <c r="AW2429" s="13" t="s">
        <v>40</v>
      </c>
      <c r="AX2429" s="13" t="s">
        <v>84</v>
      </c>
      <c r="AY2429" s="260" t="s">
        <v>251</v>
      </c>
    </row>
    <row r="2430" s="16" customFormat="1">
      <c r="A2430" s="16"/>
      <c r="B2430" s="283"/>
      <c r="C2430" s="284"/>
      <c r="D2430" s="251" t="s">
        <v>260</v>
      </c>
      <c r="E2430" s="285" t="s">
        <v>1</v>
      </c>
      <c r="F2430" s="286" t="s">
        <v>329</v>
      </c>
      <c r="G2430" s="284"/>
      <c r="H2430" s="287">
        <v>95</v>
      </c>
      <c r="I2430" s="288"/>
      <c r="J2430" s="284"/>
      <c r="K2430" s="284"/>
      <c r="L2430" s="289"/>
      <c r="M2430" s="290"/>
      <c r="N2430" s="291"/>
      <c r="O2430" s="291"/>
      <c r="P2430" s="291"/>
      <c r="Q2430" s="291"/>
      <c r="R2430" s="291"/>
      <c r="S2430" s="291"/>
      <c r="T2430" s="292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T2430" s="293" t="s">
        <v>260</v>
      </c>
      <c r="AU2430" s="293" t="s">
        <v>93</v>
      </c>
      <c r="AV2430" s="16" t="s">
        <v>273</v>
      </c>
      <c r="AW2430" s="16" t="s">
        <v>40</v>
      </c>
      <c r="AX2430" s="16" t="s">
        <v>84</v>
      </c>
      <c r="AY2430" s="293" t="s">
        <v>251</v>
      </c>
    </row>
    <row r="2431" s="14" customFormat="1">
      <c r="A2431" s="14"/>
      <c r="B2431" s="261"/>
      <c r="C2431" s="262"/>
      <c r="D2431" s="251" t="s">
        <v>260</v>
      </c>
      <c r="E2431" s="263" t="s">
        <v>1</v>
      </c>
      <c r="F2431" s="264" t="s">
        <v>262</v>
      </c>
      <c r="G2431" s="262"/>
      <c r="H2431" s="265">
        <v>105</v>
      </c>
      <c r="I2431" s="266"/>
      <c r="J2431" s="262"/>
      <c r="K2431" s="262"/>
      <c r="L2431" s="267"/>
      <c r="M2431" s="268"/>
      <c r="N2431" s="269"/>
      <c r="O2431" s="269"/>
      <c r="P2431" s="269"/>
      <c r="Q2431" s="269"/>
      <c r="R2431" s="269"/>
      <c r="S2431" s="269"/>
      <c r="T2431" s="270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71" t="s">
        <v>260</v>
      </c>
      <c r="AU2431" s="271" t="s">
        <v>93</v>
      </c>
      <c r="AV2431" s="14" t="s">
        <v>257</v>
      </c>
      <c r="AW2431" s="14" t="s">
        <v>40</v>
      </c>
      <c r="AX2431" s="14" t="s">
        <v>91</v>
      </c>
      <c r="AY2431" s="271" t="s">
        <v>251</v>
      </c>
    </row>
    <row r="2432" s="2" customFormat="1" ht="24.15" customHeight="1">
      <c r="A2432" s="41"/>
      <c r="B2432" s="42"/>
      <c r="C2432" s="294" t="s">
        <v>2389</v>
      </c>
      <c r="D2432" s="294" t="s">
        <v>338</v>
      </c>
      <c r="E2432" s="295" t="s">
        <v>2390</v>
      </c>
      <c r="F2432" s="296" t="s">
        <v>2391</v>
      </c>
      <c r="G2432" s="297" t="s">
        <v>571</v>
      </c>
      <c r="H2432" s="298">
        <v>98</v>
      </c>
      <c r="I2432" s="299"/>
      <c r="J2432" s="300">
        <f>ROUND(I2432*H2432,2)</f>
        <v>0</v>
      </c>
      <c r="K2432" s="301"/>
      <c r="L2432" s="302"/>
      <c r="M2432" s="303" t="s">
        <v>1</v>
      </c>
      <c r="N2432" s="304" t="s">
        <v>49</v>
      </c>
      <c r="O2432" s="94"/>
      <c r="P2432" s="240">
        <f>O2432*H2432</f>
        <v>0</v>
      </c>
      <c r="Q2432" s="240">
        <v>0.0022000000000000001</v>
      </c>
      <c r="R2432" s="240">
        <f>Q2432*H2432</f>
        <v>0.21560000000000001</v>
      </c>
      <c r="S2432" s="240">
        <v>0</v>
      </c>
      <c r="T2432" s="241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42" t="s">
        <v>364</v>
      </c>
      <c r="AT2432" s="242" t="s">
        <v>338</v>
      </c>
      <c r="AU2432" s="242" t="s">
        <v>93</v>
      </c>
      <c r="AY2432" s="19" t="s">
        <v>251</v>
      </c>
      <c r="BE2432" s="243">
        <f>IF(N2432="základní",J2432,0)</f>
        <v>0</v>
      </c>
      <c r="BF2432" s="243">
        <f>IF(N2432="snížená",J2432,0)</f>
        <v>0</v>
      </c>
      <c r="BG2432" s="243">
        <f>IF(N2432="zákl. přenesená",J2432,0)</f>
        <v>0</v>
      </c>
      <c r="BH2432" s="243">
        <f>IF(N2432="sníž. přenesená",J2432,0)</f>
        <v>0</v>
      </c>
      <c r="BI2432" s="243">
        <f>IF(N2432="nulová",J2432,0)</f>
        <v>0</v>
      </c>
      <c r="BJ2432" s="19" t="s">
        <v>91</v>
      </c>
      <c r="BK2432" s="243">
        <f>ROUND(I2432*H2432,2)</f>
        <v>0</v>
      </c>
      <c r="BL2432" s="19" t="s">
        <v>304</v>
      </c>
      <c r="BM2432" s="242" t="s">
        <v>2392</v>
      </c>
    </row>
    <row r="2433" s="15" customFormat="1">
      <c r="A2433" s="15"/>
      <c r="B2433" s="272"/>
      <c r="C2433" s="273"/>
      <c r="D2433" s="251" t="s">
        <v>260</v>
      </c>
      <c r="E2433" s="274" t="s">
        <v>1</v>
      </c>
      <c r="F2433" s="275" t="s">
        <v>1027</v>
      </c>
      <c r="G2433" s="273"/>
      <c r="H2433" s="274" t="s">
        <v>1</v>
      </c>
      <c r="I2433" s="276"/>
      <c r="J2433" s="273"/>
      <c r="K2433" s="273"/>
      <c r="L2433" s="277"/>
      <c r="M2433" s="278"/>
      <c r="N2433" s="279"/>
      <c r="O2433" s="279"/>
      <c r="P2433" s="279"/>
      <c r="Q2433" s="279"/>
      <c r="R2433" s="279"/>
      <c r="S2433" s="279"/>
      <c r="T2433" s="280"/>
      <c r="U2433" s="15"/>
      <c r="V2433" s="15"/>
      <c r="W2433" s="15"/>
      <c r="X2433" s="15"/>
      <c r="Y2433" s="15"/>
      <c r="Z2433" s="15"/>
      <c r="AA2433" s="15"/>
      <c r="AB2433" s="15"/>
      <c r="AC2433" s="15"/>
      <c r="AD2433" s="15"/>
      <c r="AE2433" s="15"/>
      <c r="AT2433" s="281" t="s">
        <v>260</v>
      </c>
      <c r="AU2433" s="281" t="s">
        <v>93</v>
      </c>
      <c r="AV2433" s="15" t="s">
        <v>91</v>
      </c>
      <c r="AW2433" s="15" t="s">
        <v>40</v>
      </c>
      <c r="AX2433" s="15" t="s">
        <v>84</v>
      </c>
      <c r="AY2433" s="281" t="s">
        <v>251</v>
      </c>
    </row>
    <row r="2434" s="15" customFormat="1">
      <c r="A2434" s="15"/>
      <c r="B2434" s="272"/>
      <c r="C2434" s="273"/>
      <c r="D2434" s="251" t="s">
        <v>260</v>
      </c>
      <c r="E2434" s="274" t="s">
        <v>1</v>
      </c>
      <c r="F2434" s="275" t="s">
        <v>2126</v>
      </c>
      <c r="G2434" s="273"/>
      <c r="H2434" s="274" t="s">
        <v>1</v>
      </c>
      <c r="I2434" s="276"/>
      <c r="J2434" s="273"/>
      <c r="K2434" s="273"/>
      <c r="L2434" s="277"/>
      <c r="M2434" s="278"/>
      <c r="N2434" s="279"/>
      <c r="O2434" s="279"/>
      <c r="P2434" s="279"/>
      <c r="Q2434" s="279"/>
      <c r="R2434" s="279"/>
      <c r="S2434" s="279"/>
      <c r="T2434" s="280"/>
      <c r="U2434" s="15"/>
      <c r="V2434" s="15"/>
      <c r="W2434" s="15"/>
      <c r="X2434" s="15"/>
      <c r="Y2434" s="15"/>
      <c r="Z2434" s="15"/>
      <c r="AA2434" s="15"/>
      <c r="AB2434" s="15"/>
      <c r="AC2434" s="15"/>
      <c r="AD2434" s="15"/>
      <c r="AE2434" s="15"/>
      <c r="AT2434" s="281" t="s">
        <v>260</v>
      </c>
      <c r="AU2434" s="281" t="s">
        <v>93</v>
      </c>
      <c r="AV2434" s="15" t="s">
        <v>91</v>
      </c>
      <c r="AW2434" s="15" t="s">
        <v>40</v>
      </c>
      <c r="AX2434" s="15" t="s">
        <v>84</v>
      </c>
      <c r="AY2434" s="281" t="s">
        <v>251</v>
      </c>
    </row>
    <row r="2435" s="13" customFormat="1">
      <c r="A2435" s="13"/>
      <c r="B2435" s="249"/>
      <c r="C2435" s="250"/>
      <c r="D2435" s="251" t="s">
        <v>260</v>
      </c>
      <c r="E2435" s="252" t="s">
        <v>1</v>
      </c>
      <c r="F2435" s="253" t="s">
        <v>2127</v>
      </c>
      <c r="G2435" s="250"/>
      <c r="H2435" s="254">
        <v>20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260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251</v>
      </c>
    </row>
    <row r="2436" s="13" customFormat="1">
      <c r="A2436" s="13"/>
      <c r="B2436" s="249"/>
      <c r="C2436" s="250"/>
      <c r="D2436" s="251" t="s">
        <v>260</v>
      </c>
      <c r="E2436" s="252" t="s">
        <v>1</v>
      </c>
      <c r="F2436" s="253" t="s">
        <v>2128</v>
      </c>
      <c r="G2436" s="250"/>
      <c r="H2436" s="254">
        <v>19</v>
      </c>
      <c r="I2436" s="255"/>
      <c r="J2436" s="250"/>
      <c r="K2436" s="250"/>
      <c r="L2436" s="256"/>
      <c r="M2436" s="257"/>
      <c r="N2436" s="258"/>
      <c r="O2436" s="258"/>
      <c r="P2436" s="258"/>
      <c r="Q2436" s="258"/>
      <c r="R2436" s="258"/>
      <c r="S2436" s="258"/>
      <c r="T2436" s="259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60" t="s">
        <v>260</v>
      </c>
      <c r="AU2436" s="260" t="s">
        <v>93</v>
      </c>
      <c r="AV2436" s="13" t="s">
        <v>93</v>
      </c>
      <c r="AW2436" s="13" t="s">
        <v>40</v>
      </c>
      <c r="AX2436" s="13" t="s">
        <v>84</v>
      </c>
      <c r="AY2436" s="260" t="s">
        <v>251</v>
      </c>
    </row>
    <row r="2437" s="13" customFormat="1">
      <c r="A2437" s="13"/>
      <c r="B2437" s="249"/>
      <c r="C2437" s="250"/>
      <c r="D2437" s="251" t="s">
        <v>260</v>
      </c>
      <c r="E2437" s="252" t="s">
        <v>1</v>
      </c>
      <c r="F2437" s="253" t="s">
        <v>2129</v>
      </c>
      <c r="G2437" s="250"/>
      <c r="H2437" s="254">
        <v>19</v>
      </c>
      <c r="I2437" s="255"/>
      <c r="J2437" s="250"/>
      <c r="K2437" s="250"/>
      <c r="L2437" s="256"/>
      <c r="M2437" s="257"/>
      <c r="N2437" s="258"/>
      <c r="O2437" s="258"/>
      <c r="P2437" s="258"/>
      <c r="Q2437" s="258"/>
      <c r="R2437" s="258"/>
      <c r="S2437" s="258"/>
      <c r="T2437" s="25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60" t="s">
        <v>260</v>
      </c>
      <c r="AU2437" s="260" t="s">
        <v>93</v>
      </c>
      <c r="AV2437" s="13" t="s">
        <v>93</v>
      </c>
      <c r="AW2437" s="13" t="s">
        <v>40</v>
      </c>
      <c r="AX2437" s="13" t="s">
        <v>84</v>
      </c>
      <c r="AY2437" s="260" t="s">
        <v>251</v>
      </c>
    </row>
    <row r="2438" s="13" customFormat="1">
      <c r="A2438" s="13"/>
      <c r="B2438" s="249"/>
      <c r="C2438" s="250"/>
      <c r="D2438" s="251" t="s">
        <v>260</v>
      </c>
      <c r="E2438" s="252" t="s">
        <v>1</v>
      </c>
      <c r="F2438" s="253" t="s">
        <v>2130</v>
      </c>
      <c r="G2438" s="250"/>
      <c r="H2438" s="254">
        <v>19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260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251</v>
      </c>
    </row>
    <row r="2439" s="13" customFormat="1">
      <c r="A2439" s="13"/>
      <c r="B2439" s="249"/>
      <c r="C2439" s="250"/>
      <c r="D2439" s="251" t="s">
        <v>260</v>
      </c>
      <c r="E2439" s="252" t="s">
        <v>1</v>
      </c>
      <c r="F2439" s="253" t="s">
        <v>2131</v>
      </c>
      <c r="G2439" s="250"/>
      <c r="H2439" s="254">
        <v>19</v>
      </c>
      <c r="I2439" s="255"/>
      <c r="J2439" s="250"/>
      <c r="K2439" s="250"/>
      <c r="L2439" s="256"/>
      <c r="M2439" s="257"/>
      <c r="N2439" s="258"/>
      <c r="O2439" s="258"/>
      <c r="P2439" s="258"/>
      <c r="Q2439" s="258"/>
      <c r="R2439" s="258"/>
      <c r="S2439" s="258"/>
      <c r="T2439" s="25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60" t="s">
        <v>260</v>
      </c>
      <c r="AU2439" s="260" t="s">
        <v>93</v>
      </c>
      <c r="AV2439" s="13" t="s">
        <v>93</v>
      </c>
      <c r="AW2439" s="13" t="s">
        <v>40</v>
      </c>
      <c r="AX2439" s="13" t="s">
        <v>84</v>
      </c>
      <c r="AY2439" s="260" t="s">
        <v>251</v>
      </c>
    </row>
    <row r="2440" s="16" customFormat="1">
      <c r="A2440" s="16"/>
      <c r="B2440" s="283"/>
      <c r="C2440" s="284"/>
      <c r="D2440" s="251" t="s">
        <v>260</v>
      </c>
      <c r="E2440" s="285" t="s">
        <v>1</v>
      </c>
      <c r="F2440" s="286" t="s">
        <v>329</v>
      </c>
      <c r="G2440" s="284"/>
      <c r="H2440" s="287">
        <v>96</v>
      </c>
      <c r="I2440" s="288"/>
      <c r="J2440" s="284"/>
      <c r="K2440" s="284"/>
      <c r="L2440" s="289"/>
      <c r="M2440" s="290"/>
      <c r="N2440" s="291"/>
      <c r="O2440" s="291"/>
      <c r="P2440" s="291"/>
      <c r="Q2440" s="291"/>
      <c r="R2440" s="291"/>
      <c r="S2440" s="291"/>
      <c r="T2440" s="292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T2440" s="293" t="s">
        <v>260</v>
      </c>
      <c r="AU2440" s="293" t="s">
        <v>93</v>
      </c>
      <c r="AV2440" s="16" t="s">
        <v>273</v>
      </c>
      <c r="AW2440" s="16" t="s">
        <v>40</v>
      </c>
      <c r="AX2440" s="16" t="s">
        <v>84</v>
      </c>
      <c r="AY2440" s="293" t="s">
        <v>251</v>
      </c>
    </row>
    <row r="2441" s="15" customFormat="1">
      <c r="A2441" s="15"/>
      <c r="B2441" s="272"/>
      <c r="C2441" s="273"/>
      <c r="D2441" s="251" t="s">
        <v>260</v>
      </c>
      <c r="E2441" s="274" t="s">
        <v>1</v>
      </c>
      <c r="F2441" s="275" t="s">
        <v>1032</v>
      </c>
      <c r="G2441" s="273"/>
      <c r="H2441" s="274" t="s">
        <v>1</v>
      </c>
      <c r="I2441" s="276"/>
      <c r="J2441" s="273"/>
      <c r="K2441" s="273"/>
      <c r="L2441" s="277"/>
      <c r="M2441" s="278"/>
      <c r="N2441" s="279"/>
      <c r="O2441" s="279"/>
      <c r="P2441" s="279"/>
      <c r="Q2441" s="279"/>
      <c r="R2441" s="279"/>
      <c r="S2441" s="279"/>
      <c r="T2441" s="280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81" t="s">
        <v>260</v>
      </c>
      <c r="AU2441" s="281" t="s">
        <v>93</v>
      </c>
      <c r="AV2441" s="15" t="s">
        <v>91</v>
      </c>
      <c r="AW2441" s="15" t="s">
        <v>40</v>
      </c>
      <c r="AX2441" s="15" t="s">
        <v>84</v>
      </c>
      <c r="AY2441" s="281" t="s">
        <v>251</v>
      </c>
    </row>
    <row r="2442" s="13" customFormat="1">
      <c r="A2442" s="13"/>
      <c r="B2442" s="249"/>
      <c r="C2442" s="250"/>
      <c r="D2442" s="251" t="s">
        <v>260</v>
      </c>
      <c r="E2442" s="252" t="s">
        <v>1</v>
      </c>
      <c r="F2442" s="253" t="s">
        <v>1033</v>
      </c>
      <c r="G2442" s="250"/>
      <c r="H2442" s="254">
        <v>2</v>
      </c>
      <c r="I2442" s="255"/>
      <c r="J2442" s="250"/>
      <c r="K2442" s="250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60" t="s">
        <v>260</v>
      </c>
      <c r="AU2442" s="260" t="s">
        <v>93</v>
      </c>
      <c r="AV2442" s="13" t="s">
        <v>93</v>
      </c>
      <c r="AW2442" s="13" t="s">
        <v>40</v>
      </c>
      <c r="AX2442" s="13" t="s">
        <v>84</v>
      </c>
      <c r="AY2442" s="260" t="s">
        <v>251</v>
      </c>
    </row>
    <row r="2443" s="16" customFormat="1">
      <c r="A2443" s="16"/>
      <c r="B2443" s="283"/>
      <c r="C2443" s="284"/>
      <c r="D2443" s="251" t="s">
        <v>260</v>
      </c>
      <c r="E2443" s="285" t="s">
        <v>1</v>
      </c>
      <c r="F2443" s="286" t="s">
        <v>329</v>
      </c>
      <c r="G2443" s="284"/>
      <c r="H2443" s="287">
        <v>2</v>
      </c>
      <c r="I2443" s="288"/>
      <c r="J2443" s="284"/>
      <c r="K2443" s="284"/>
      <c r="L2443" s="289"/>
      <c r="M2443" s="290"/>
      <c r="N2443" s="291"/>
      <c r="O2443" s="291"/>
      <c r="P2443" s="291"/>
      <c r="Q2443" s="291"/>
      <c r="R2443" s="291"/>
      <c r="S2443" s="291"/>
      <c r="T2443" s="292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T2443" s="293" t="s">
        <v>260</v>
      </c>
      <c r="AU2443" s="293" t="s">
        <v>93</v>
      </c>
      <c r="AV2443" s="16" t="s">
        <v>273</v>
      </c>
      <c r="AW2443" s="16" t="s">
        <v>40</v>
      </c>
      <c r="AX2443" s="16" t="s">
        <v>84</v>
      </c>
      <c r="AY2443" s="293" t="s">
        <v>251</v>
      </c>
    </row>
    <row r="2444" s="14" customFormat="1">
      <c r="A2444" s="14"/>
      <c r="B2444" s="261"/>
      <c r="C2444" s="262"/>
      <c r="D2444" s="251" t="s">
        <v>260</v>
      </c>
      <c r="E2444" s="263" t="s">
        <v>1</v>
      </c>
      <c r="F2444" s="264" t="s">
        <v>262</v>
      </c>
      <c r="G2444" s="262"/>
      <c r="H2444" s="265">
        <v>98</v>
      </c>
      <c r="I2444" s="266"/>
      <c r="J2444" s="262"/>
      <c r="K2444" s="262"/>
      <c r="L2444" s="267"/>
      <c r="M2444" s="268"/>
      <c r="N2444" s="269"/>
      <c r="O2444" s="269"/>
      <c r="P2444" s="269"/>
      <c r="Q2444" s="269"/>
      <c r="R2444" s="269"/>
      <c r="S2444" s="269"/>
      <c r="T2444" s="270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71" t="s">
        <v>260</v>
      </c>
      <c r="AU2444" s="271" t="s">
        <v>93</v>
      </c>
      <c r="AV2444" s="14" t="s">
        <v>257</v>
      </c>
      <c r="AW2444" s="14" t="s">
        <v>40</v>
      </c>
      <c r="AX2444" s="14" t="s">
        <v>91</v>
      </c>
      <c r="AY2444" s="271" t="s">
        <v>251</v>
      </c>
    </row>
    <row r="2445" s="2" customFormat="1" ht="16.5" customHeight="1">
      <c r="A2445" s="41"/>
      <c r="B2445" s="42"/>
      <c r="C2445" s="294" t="s">
        <v>2393</v>
      </c>
      <c r="D2445" s="294" t="s">
        <v>338</v>
      </c>
      <c r="E2445" s="295" t="s">
        <v>2394</v>
      </c>
      <c r="F2445" s="296" t="s">
        <v>2395</v>
      </c>
      <c r="G2445" s="297" t="s">
        <v>571</v>
      </c>
      <c r="H2445" s="298">
        <v>95</v>
      </c>
      <c r="I2445" s="299"/>
      <c r="J2445" s="300">
        <f>ROUND(I2445*H2445,2)</f>
        <v>0</v>
      </c>
      <c r="K2445" s="301"/>
      <c r="L2445" s="302"/>
      <c r="M2445" s="303" t="s">
        <v>1</v>
      </c>
      <c r="N2445" s="304" t="s">
        <v>49</v>
      </c>
      <c r="O2445" s="94"/>
      <c r="P2445" s="240">
        <f>O2445*H2445</f>
        <v>0</v>
      </c>
      <c r="Q2445" s="240">
        <v>0.0022000000000000001</v>
      </c>
      <c r="R2445" s="240">
        <f>Q2445*H2445</f>
        <v>0.20900000000000002</v>
      </c>
      <c r="S2445" s="240">
        <v>0</v>
      </c>
      <c r="T2445" s="241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42" t="s">
        <v>364</v>
      </c>
      <c r="AT2445" s="242" t="s">
        <v>338</v>
      </c>
      <c r="AU2445" s="242" t="s">
        <v>93</v>
      </c>
      <c r="AY2445" s="19" t="s">
        <v>251</v>
      </c>
      <c r="BE2445" s="243">
        <f>IF(N2445="základní",J2445,0)</f>
        <v>0</v>
      </c>
      <c r="BF2445" s="243">
        <f>IF(N2445="snížená",J2445,0)</f>
        <v>0</v>
      </c>
      <c r="BG2445" s="243">
        <f>IF(N2445="zákl. přenesená",J2445,0)</f>
        <v>0</v>
      </c>
      <c r="BH2445" s="243">
        <f>IF(N2445="sníž. přenesená",J2445,0)</f>
        <v>0</v>
      </c>
      <c r="BI2445" s="243">
        <f>IF(N2445="nulová",J2445,0)</f>
        <v>0</v>
      </c>
      <c r="BJ2445" s="19" t="s">
        <v>91</v>
      </c>
      <c r="BK2445" s="243">
        <f>ROUND(I2445*H2445,2)</f>
        <v>0</v>
      </c>
      <c r="BL2445" s="19" t="s">
        <v>304</v>
      </c>
      <c r="BM2445" s="242" t="s">
        <v>2396</v>
      </c>
    </row>
    <row r="2446" s="15" customFormat="1">
      <c r="A2446" s="15"/>
      <c r="B2446" s="272"/>
      <c r="C2446" s="273"/>
      <c r="D2446" s="251" t="s">
        <v>260</v>
      </c>
      <c r="E2446" s="274" t="s">
        <v>1</v>
      </c>
      <c r="F2446" s="275" t="s">
        <v>1027</v>
      </c>
      <c r="G2446" s="273"/>
      <c r="H2446" s="274" t="s">
        <v>1</v>
      </c>
      <c r="I2446" s="276"/>
      <c r="J2446" s="273"/>
      <c r="K2446" s="273"/>
      <c r="L2446" s="277"/>
      <c r="M2446" s="278"/>
      <c r="N2446" s="279"/>
      <c r="O2446" s="279"/>
      <c r="P2446" s="279"/>
      <c r="Q2446" s="279"/>
      <c r="R2446" s="279"/>
      <c r="S2446" s="279"/>
      <c r="T2446" s="280"/>
      <c r="U2446" s="15"/>
      <c r="V2446" s="15"/>
      <c r="W2446" s="15"/>
      <c r="X2446" s="15"/>
      <c r="Y2446" s="15"/>
      <c r="Z2446" s="15"/>
      <c r="AA2446" s="15"/>
      <c r="AB2446" s="15"/>
      <c r="AC2446" s="15"/>
      <c r="AD2446" s="15"/>
      <c r="AE2446" s="15"/>
      <c r="AT2446" s="281" t="s">
        <v>260</v>
      </c>
      <c r="AU2446" s="281" t="s">
        <v>93</v>
      </c>
      <c r="AV2446" s="15" t="s">
        <v>91</v>
      </c>
      <c r="AW2446" s="15" t="s">
        <v>40</v>
      </c>
      <c r="AX2446" s="15" t="s">
        <v>84</v>
      </c>
      <c r="AY2446" s="281" t="s">
        <v>251</v>
      </c>
    </row>
    <row r="2447" s="15" customFormat="1">
      <c r="A2447" s="15"/>
      <c r="B2447" s="272"/>
      <c r="C2447" s="273"/>
      <c r="D2447" s="251" t="s">
        <v>260</v>
      </c>
      <c r="E2447" s="274" t="s">
        <v>1</v>
      </c>
      <c r="F2447" s="275" t="s">
        <v>2132</v>
      </c>
      <c r="G2447" s="273"/>
      <c r="H2447" s="274" t="s">
        <v>1</v>
      </c>
      <c r="I2447" s="276"/>
      <c r="J2447" s="273"/>
      <c r="K2447" s="273"/>
      <c r="L2447" s="277"/>
      <c r="M2447" s="278"/>
      <c r="N2447" s="279"/>
      <c r="O2447" s="279"/>
      <c r="P2447" s="279"/>
      <c r="Q2447" s="279"/>
      <c r="R2447" s="279"/>
      <c r="S2447" s="279"/>
      <c r="T2447" s="280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81" t="s">
        <v>260</v>
      </c>
      <c r="AU2447" s="281" t="s">
        <v>93</v>
      </c>
      <c r="AV2447" s="15" t="s">
        <v>91</v>
      </c>
      <c r="AW2447" s="15" t="s">
        <v>40</v>
      </c>
      <c r="AX2447" s="15" t="s">
        <v>84</v>
      </c>
      <c r="AY2447" s="281" t="s">
        <v>251</v>
      </c>
    </row>
    <row r="2448" s="13" customFormat="1">
      <c r="A2448" s="13"/>
      <c r="B2448" s="249"/>
      <c r="C2448" s="250"/>
      <c r="D2448" s="251" t="s">
        <v>260</v>
      </c>
      <c r="E2448" s="252" t="s">
        <v>1</v>
      </c>
      <c r="F2448" s="253" t="s">
        <v>2133</v>
      </c>
      <c r="G2448" s="250"/>
      <c r="H2448" s="254">
        <v>19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260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251</v>
      </c>
    </row>
    <row r="2449" s="13" customFormat="1">
      <c r="A2449" s="13"/>
      <c r="B2449" s="249"/>
      <c r="C2449" s="250"/>
      <c r="D2449" s="251" t="s">
        <v>260</v>
      </c>
      <c r="E2449" s="252" t="s">
        <v>1</v>
      </c>
      <c r="F2449" s="253" t="s">
        <v>2128</v>
      </c>
      <c r="G2449" s="250"/>
      <c r="H2449" s="254">
        <v>19</v>
      </c>
      <c r="I2449" s="255"/>
      <c r="J2449" s="250"/>
      <c r="K2449" s="250"/>
      <c r="L2449" s="256"/>
      <c r="M2449" s="257"/>
      <c r="N2449" s="258"/>
      <c r="O2449" s="258"/>
      <c r="P2449" s="258"/>
      <c r="Q2449" s="258"/>
      <c r="R2449" s="258"/>
      <c r="S2449" s="258"/>
      <c r="T2449" s="25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60" t="s">
        <v>260</v>
      </c>
      <c r="AU2449" s="260" t="s">
        <v>93</v>
      </c>
      <c r="AV2449" s="13" t="s">
        <v>93</v>
      </c>
      <c r="AW2449" s="13" t="s">
        <v>40</v>
      </c>
      <c r="AX2449" s="13" t="s">
        <v>84</v>
      </c>
      <c r="AY2449" s="260" t="s">
        <v>251</v>
      </c>
    </row>
    <row r="2450" s="13" customFormat="1">
      <c r="A2450" s="13"/>
      <c r="B2450" s="249"/>
      <c r="C2450" s="250"/>
      <c r="D2450" s="251" t="s">
        <v>260</v>
      </c>
      <c r="E2450" s="252" t="s">
        <v>1</v>
      </c>
      <c r="F2450" s="253" t="s">
        <v>2129</v>
      </c>
      <c r="G2450" s="250"/>
      <c r="H2450" s="254">
        <v>19</v>
      </c>
      <c r="I2450" s="255"/>
      <c r="J2450" s="250"/>
      <c r="K2450" s="250"/>
      <c r="L2450" s="256"/>
      <c r="M2450" s="257"/>
      <c r="N2450" s="258"/>
      <c r="O2450" s="258"/>
      <c r="P2450" s="258"/>
      <c r="Q2450" s="258"/>
      <c r="R2450" s="258"/>
      <c r="S2450" s="258"/>
      <c r="T2450" s="25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60" t="s">
        <v>260</v>
      </c>
      <c r="AU2450" s="260" t="s">
        <v>93</v>
      </c>
      <c r="AV2450" s="13" t="s">
        <v>93</v>
      </c>
      <c r="AW2450" s="13" t="s">
        <v>40</v>
      </c>
      <c r="AX2450" s="13" t="s">
        <v>84</v>
      </c>
      <c r="AY2450" s="260" t="s">
        <v>251</v>
      </c>
    </row>
    <row r="2451" s="13" customFormat="1">
      <c r="A2451" s="13"/>
      <c r="B2451" s="249"/>
      <c r="C2451" s="250"/>
      <c r="D2451" s="251" t="s">
        <v>260</v>
      </c>
      <c r="E2451" s="252" t="s">
        <v>1</v>
      </c>
      <c r="F2451" s="253" t="s">
        <v>2130</v>
      </c>
      <c r="G2451" s="250"/>
      <c r="H2451" s="254">
        <v>19</v>
      </c>
      <c r="I2451" s="255"/>
      <c r="J2451" s="250"/>
      <c r="K2451" s="250"/>
      <c r="L2451" s="256"/>
      <c r="M2451" s="257"/>
      <c r="N2451" s="258"/>
      <c r="O2451" s="258"/>
      <c r="P2451" s="258"/>
      <c r="Q2451" s="258"/>
      <c r="R2451" s="258"/>
      <c r="S2451" s="258"/>
      <c r="T2451" s="25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0" t="s">
        <v>260</v>
      </c>
      <c r="AU2451" s="260" t="s">
        <v>93</v>
      </c>
      <c r="AV2451" s="13" t="s">
        <v>93</v>
      </c>
      <c r="AW2451" s="13" t="s">
        <v>40</v>
      </c>
      <c r="AX2451" s="13" t="s">
        <v>84</v>
      </c>
      <c r="AY2451" s="260" t="s">
        <v>251</v>
      </c>
    </row>
    <row r="2452" s="13" customFormat="1">
      <c r="A2452" s="13"/>
      <c r="B2452" s="249"/>
      <c r="C2452" s="250"/>
      <c r="D2452" s="251" t="s">
        <v>260</v>
      </c>
      <c r="E2452" s="252" t="s">
        <v>1</v>
      </c>
      <c r="F2452" s="253" t="s">
        <v>2131</v>
      </c>
      <c r="G2452" s="250"/>
      <c r="H2452" s="254">
        <v>19</v>
      </c>
      <c r="I2452" s="255"/>
      <c r="J2452" s="250"/>
      <c r="K2452" s="250"/>
      <c r="L2452" s="256"/>
      <c r="M2452" s="257"/>
      <c r="N2452" s="258"/>
      <c r="O2452" s="258"/>
      <c r="P2452" s="258"/>
      <c r="Q2452" s="258"/>
      <c r="R2452" s="258"/>
      <c r="S2452" s="258"/>
      <c r="T2452" s="259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0" t="s">
        <v>260</v>
      </c>
      <c r="AU2452" s="260" t="s">
        <v>93</v>
      </c>
      <c r="AV2452" s="13" t="s">
        <v>93</v>
      </c>
      <c r="AW2452" s="13" t="s">
        <v>40</v>
      </c>
      <c r="AX2452" s="13" t="s">
        <v>84</v>
      </c>
      <c r="AY2452" s="260" t="s">
        <v>251</v>
      </c>
    </row>
    <row r="2453" s="14" customFormat="1">
      <c r="A2453" s="14"/>
      <c r="B2453" s="261"/>
      <c r="C2453" s="262"/>
      <c r="D2453" s="251" t="s">
        <v>260</v>
      </c>
      <c r="E2453" s="263" t="s">
        <v>1</v>
      </c>
      <c r="F2453" s="264" t="s">
        <v>262</v>
      </c>
      <c r="G2453" s="262"/>
      <c r="H2453" s="265">
        <v>95</v>
      </c>
      <c r="I2453" s="266"/>
      <c r="J2453" s="262"/>
      <c r="K2453" s="262"/>
      <c r="L2453" s="267"/>
      <c r="M2453" s="268"/>
      <c r="N2453" s="269"/>
      <c r="O2453" s="269"/>
      <c r="P2453" s="269"/>
      <c r="Q2453" s="269"/>
      <c r="R2453" s="269"/>
      <c r="S2453" s="269"/>
      <c r="T2453" s="270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71" t="s">
        <v>260</v>
      </c>
      <c r="AU2453" s="271" t="s">
        <v>93</v>
      </c>
      <c r="AV2453" s="14" t="s">
        <v>257</v>
      </c>
      <c r="AW2453" s="14" t="s">
        <v>40</v>
      </c>
      <c r="AX2453" s="14" t="s">
        <v>91</v>
      </c>
      <c r="AY2453" s="271" t="s">
        <v>251</v>
      </c>
    </row>
    <row r="2454" s="2" customFormat="1" ht="33" customHeight="1">
      <c r="A2454" s="41"/>
      <c r="B2454" s="42"/>
      <c r="C2454" s="294" t="s">
        <v>2397</v>
      </c>
      <c r="D2454" s="294" t="s">
        <v>338</v>
      </c>
      <c r="E2454" s="295" t="s">
        <v>2398</v>
      </c>
      <c r="F2454" s="296" t="s">
        <v>2399</v>
      </c>
      <c r="G2454" s="297" t="s">
        <v>571</v>
      </c>
      <c r="H2454" s="298">
        <v>5</v>
      </c>
      <c r="I2454" s="299"/>
      <c r="J2454" s="300">
        <f>ROUND(I2454*H2454,2)</f>
        <v>0</v>
      </c>
      <c r="K2454" s="301"/>
      <c r="L2454" s="302"/>
      <c r="M2454" s="303" t="s">
        <v>1</v>
      </c>
      <c r="N2454" s="304" t="s">
        <v>49</v>
      </c>
      <c r="O2454" s="94"/>
      <c r="P2454" s="240">
        <f>O2454*H2454</f>
        <v>0</v>
      </c>
      <c r="Q2454" s="240">
        <v>0.0022000000000000001</v>
      </c>
      <c r="R2454" s="240">
        <f>Q2454*H2454</f>
        <v>0.011000000000000001</v>
      </c>
      <c r="S2454" s="240">
        <v>0</v>
      </c>
      <c r="T2454" s="241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42" t="s">
        <v>364</v>
      </c>
      <c r="AT2454" s="242" t="s">
        <v>338</v>
      </c>
      <c r="AU2454" s="242" t="s">
        <v>93</v>
      </c>
      <c r="AY2454" s="19" t="s">
        <v>251</v>
      </c>
      <c r="BE2454" s="243">
        <f>IF(N2454="základní",J2454,0)</f>
        <v>0</v>
      </c>
      <c r="BF2454" s="243">
        <f>IF(N2454="snížená",J2454,0)</f>
        <v>0</v>
      </c>
      <c r="BG2454" s="243">
        <f>IF(N2454="zákl. přenesená",J2454,0)</f>
        <v>0</v>
      </c>
      <c r="BH2454" s="243">
        <f>IF(N2454="sníž. přenesená",J2454,0)</f>
        <v>0</v>
      </c>
      <c r="BI2454" s="243">
        <f>IF(N2454="nulová",J2454,0)</f>
        <v>0</v>
      </c>
      <c r="BJ2454" s="19" t="s">
        <v>91</v>
      </c>
      <c r="BK2454" s="243">
        <f>ROUND(I2454*H2454,2)</f>
        <v>0</v>
      </c>
      <c r="BL2454" s="19" t="s">
        <v>304</v>
      </c>
      <c r="BM2454" s="242" t="s">
        <v>2400</v>
      </c>
    </row>
    <row r="2455" s="15" customFormat="1">
      <c r="A2455" s="15"/>
      <c r="B2455" s="272"/>
      <c r="C2455" s="273"/>
      <c r="D2455" s="251" t="s">
        <v>260</v>
      </c>
      <c r="E2455" s="274" t="s">
        <v>1</v>
      </c>
      <c r="F2455" s="275" t="s">
        <v>1027</v>
      </c>
      <c r="G2455" s="273"/>
      <c r="H2455" s="274" t="s">
        <v>1</v>
      </c>
      <c r="I2455" s="276"/>
      <c r="J2455" s="273"/>
      <c r="K2455" s="273"/>
      <c r="L2455" s="277"/>
      <c r="M2455" s="278"/>
      <c r="N2455" s="279"/>
      <c r="O2455" s="279"/>
      <c r="P2455" s="279"/>
      <c r="Q2455" s="279"/>
      <c r="R2455" s="279"/>
      <c r="S2455" s="279"/>
      <c r="T2455" s="280"/>
      <c r="U2455" s="15"/>
      <c r="V2455" s="15"/>
      <c r="W2455" s="15"/>
      <c r="X2455" s="15"/>
      <c r="Y2455" s="15"/>
      <c r="Z2455" s="15"/>
      <c r="AA2455" s="15"/>
      <c r="AB2455" s="15"/>
      <c r="AC2455" s="15"/>
      <c r="AD2455" s="15"/>
      <c r="AE2455" s="15"/>
      <c r="AT2455" s="281" t="s">
        <v>260</v>
      </c>
      <c r="AU2455" s="281" t="s">
        <v>93</v>
      </c>
      <c r="AV2455" s="15" t="s">
        <v>91</v>
      </c>
      <c r="AW2455" s="15" t="s">
        <v>40</v>
      </c>
      <c r="AX2455" s="15" t="s">
        <v>84</v>
      </c>
      <c r="AY2455" s="281" t="s">
        <v>251</v>
      </c>
    </row>
    <row r="2456" s="15" customFormat="1">
      <c r="A2456" s="15"/>
      <c r="B2456" s="272"/>
      <c r="C2456" s="273"/>
      <c r="D2456" s="251" t="s">
        <v>260</v>
      </c>
      <c r="E2456" s="274" t="s">
        <v>1</v>
      </c>
      <c r="F2456" s="275" t="s">
        <v>2135</v>
      </c>
      <c r="G2456" s="273"/>
      <c r="H2456" s="274" t="s">
        <v>1</v>
      </c>
      <c r="I2456" s="276"/>
      <c r="J2456" s="273"/>
      <c r="K2456" s="273"/>
      <c r="L2456" s="277"/>
      <c r="M2456" s="278"/>
      <c r="N2456" s="279"/>
      <c r="O2456" s="279"/>
      <c r="P2456" s="279"/>
      <c r="Q2456" s="279"/>
      <c r="R2456" s="279"/>
      <c r="S2456" s="279"/>
      <c r="T2456" s="280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81" t="s">
        <v>260</v>
      </c>
      <c r="AU2456" s="281" t="s">
        <v>93</v>
      </c>
      <c r="AV2456" s="15" t="s">
        <v>91</v>
      </c>
      <c r="AW2456" s="15" t="s">
        <v>40</v>
      </c>
      <c r="AX2456" s="15" t="s">
        <v>84</v>
      </c>
      <c r="AY2456" s="281" t="s">
        <v>251</v>
      </c>
    </row>
    <row r="2457" s="13" customFormat="1">
      <c r="A2457" s="13"/>
      <c r="B2457" s="249"/>
      <c r="C2457" s="250"/>
      <c r="D2457" s="251" t="s">
        <v>260</v>
      </c>
      <c r="E2457" s="252" t="s">
        <v>1</v>
      </c>
      <c r="F2457" s="253" t="s">
        <v>1155</v>
      </c>
      <c r="G2457" s="250"/>
      <c r="H2457" s="254">
        <v>1</v>
      </c>
      <c r="I2457" s="255"/>
      <c r="J2457" s="250"/>
      <c r="K2457" s="250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60" t="s">
        <v>260</v>
      </c>
      <c r="AU2457" s="260" t="s">
        <v>93</v>
      </c>
      <c r="AV2457" s="13" t="s">
        <v>93</v>
      </c>
      <c r="AW2457" s="13" t="s">
        <v>40</v>
      </c>
      <c r="AX2457" s="13" t="s">
        <v>84</v>
      </c>
      <c r="AY2457" s="260" t="s">
        <v>251</v>
      </c>
    </row>
    <row r="2458" s="13" customFormat="1">
      <c r="A2458" s="13"/>
      <c r="B2458" s="249"/>
      <c r="C2458" s="250"/>
      <c r="D2458" s="251" t="s">
        <v>260</v>
      </c>
      <c r="E2458" s="252" t="s">
        <v>1</v>
      </c>
      <c r="F2458" s="253" t="s">
        <v>2136</v>
      </c>
      <c r="G2458" s="250"/>
      <c r="H2458" s="254">
        <v>1</v>
      </c>
      <c r="I2458" s="255"/>
      <c r="J2458" s="250"/>
      <c r="K2458" s="250"/>
      <c r="L2458" s="256"/>
      <c r="M2458" s="257"/>
      <c r="N2458" s="258"/>
      <c r="O2458" s="258"/>
      <c r="P2458" s="258"/>
      <c r="Q2458" s="258"/>
      <c r="R2458" s="258"/>
      <c r="S2458" s="258"/>
      <c r="T2458" s="25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0" t="s">
        <v>260</v>
      </c>
      <c r="AU2458" s="260" t="s">
        <v>93</v>
      </c>
      <c r="AV2458" s="13" t="s">
        <v>93</v>
      </c>
      <c r="AW2458" s="13" t="s">
        <v>40</v>
      </c>
      <c r="AX2458" s="13" t="s">
        <v>84</v>
      </c>
      <c r="AY2458" s="260" t="s">
        <v>251</v>
      </c>
    </row>
    <row r="2459" s="13" customFormat="1">
      <c r="A2459" s="13"/>
      <c r="B2459" s="249"/>
      <c r="C2459" s="250"/>
      <c r="D2459" s="251" t="s">
        <v>260</v>
      </c>
      <c r="E2459" s="252" t="s">
        <v>1</v>
      </c>
      <c r="F2459" s="253" t="s">
        <v>2137</v>
      </c>
      <c r="G2459" s="250"/>
      <c r="H2459" s="254">
        <v>1</v>
      </c>
      <c r="I2459" s="255"/>
      <c r="J2459" s="250"/>
      <c r="K2459" s="250"/>
      <c r="L2459" s="256"/>
      <c r="M2459" s="257"/>
      <c r="N2459" s="258"/>
      <c r="O2459" s="258"/>
      <c r="P2459" s="258"/>
      <c r="Q2459" s="258"/>
      <c r="R2459" s="258"/>
      <c r="S2459" s="258"/>
      <c r="T2459" s="25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60" t="s">
        <v>260</v>
      </c>
      <c r="AU2459" s="260" t="s">
        <v>93</v>
      </c>
      <c r="AV2459" s="13" t="s">
        <v>93</v>
      </c>
      <c r="AW2459" s="13" t="s">
        <v>40</v>
      </c>
      <c r="AX2459" s="13" t="s">
        <v>84</v>
      </c>
      <c r="AY2459" s="260" t="s">
        <v>251</v>
      </c>
    </row>
    <row r="2460" s="13" customFormat="1">
      <c r="A2460" s="13"/>
      <c r="B2460" s="249"/>
      <c r="C2460" s="250"/>
      <c r="D2460" s="251" t="s">
        <v>260</v>
      </c>
      <c r="E2460" s="252" t="s">
        <v>1</v>
      </c>
      <c r="F2460" s="253" t="s">
        <v>2138</v>
      </c>
      <c r="G2460" s="250"/>
      <c r="H2460" s="254">
        <v>1</v>
      </c>
      <c r="I2460" s="255"/>
      <c r="J2460" s="250"/>
      <c r="K2460" s="250"/>
      <c r="L2460" s="256"/>
      <c r="M2460" s="257"/>
      <c r="N2460" s="258"/>
      <c r="O2460" s="258"/>
      <c r="P2460" s="258"/>
      <c r="Q2460" s="258"/>
      <c r="R2460" s="258"/>
      <c r="S2460" s="258"/>
      <c r="T2460" s="25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60" t="s">
        <v>260</v>
      </c>
      <c r="AU2460" s="260" t="s">
        <v>93</v>
      </c>
      <c r="AV2460" s="13" t="s">
        <v>93</v>
      </c>
      <c r="AW2460" s="13" t="s">
        <v>40</v>
      </c>
      <c r="AX2460" s="13" t="s">
        <v>84</v>
      </c>
      <c r="AY2460" s="260" t="s">
        <v>251</v>
      </c>
    </row>
    <row r="2461" s="13" customFormat="1">
      <c r="A2461" s="13"/>
      <c r="B2461" s="249"/>
      <c r="C2461" s="250"/>
      <c r="D2461" s="251" t="s">
        <v>260</v>
      </c>
      <c r="E2461" s="252" t="s">
        <v>1</v>
      </c>
      <c r="F2461" s="253" t="s">
        <v>2139</v>
      </c>
      <c r="G2461" s="250"/>
      <c r="H2461" s="254">
        <v>1</v>
      </c>
      <c r="I2461" s="255"/>
      <c r="J2461" s="250"/>
      <c r="K2461" s="250"/>
      <c r="L2461" s="256"/>
      <c r="M2461" s="257"/>
      <c r="N2461" s="258"/>
      <c r="O2461" s="258"/>
      <c r="P2461" s="258"/>
      <c r="Q2461" s="258"/>
      <c r="R2461" s="258"/>
      <c r="S2461" s="258"/>
      <c r="T2461" s="25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60" t="s">
        <v>260</v>
      </c>
      <c r="AU2461" s="260" t="s">
        <v>93</v>
      </c>
      <c r="AV2461" s="13" t="s">
        <v>93</v>
      </c>
      <c r="AW2461" s="13" t="s">
        <v>40</v>
      </c>
      <c r="AX2461" s="13" t="s">
        <v>84</v>
      </c>
      <c r="AY2461" s="260" t="s">
        <v>251</v>
      </c>
    </row>
    <row r="2462" s="14" customFormat="1">
      <c r="A2462" s="14"/>
      <c r="B2462" s="261"/>
      <c r="C2462" s="262"/>
      <c r="D2462" s="251" t="s">
        <v>260</v>
      </c>
      <c r="E2462" s="263" t="s">
        <v>1</v>
      </c>
      <c r="F2462" s="264" t="s">
        <v>262</v>
      </c>
      <c r="G2462" s="262"/>
      <c r="H2462" s="265">
        <v>5</v>
      </c>
      <c r="I2462" s="266"/>
      <c r="J2462" s="262"/>
      <c r="K2462" s="262"/>
      <c r="L2462" s="267"/>
      <c r="M2462" s="268"/>
      <c r="N2462" s="269"/>
      <c r="O2462" s="269"/>
      <c r="P2462" s="269"/>
      <c r="Q2462" s="269"/>
      <c r="R2462" s="269"/>
      <c r="S2462" s="269"/>
      <c r="T2462" s="270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71" t="s">
        <v>260</v>
      </c>
      <c r="AU2462" s="271" t="s">
        <v>93</v>
      </c>
      <c r="AV2462" s="14" t="s">
        <v>257</v>
      </c>
      <c r="AW2462" s="14" t="s">
        <v>40</v>
      </c>
      <c r="AX2462" s="14" t="s">
        <v>91</v>
      </c>
      <c r="AY2462" s="271" t="s">
        <v>251</v>
      </c>
    </row>
    <row r="2463" s="2" customFormat="1" ht="24.15" customHeight="1">
      <c r="A2463" s="41"/>
      <c r="B2463" s="42"/>
      <c r="C2463" s="230" t="s">
        <v>2401</v>
      </c>
      <c r="D2463" s="230" t="s">
        <v>253</v>
      </c>
      <c r="E2463" s="231" t="s">
        <v>2402</v>
      </c>
      <c r="F2463" s="232" t="s">
        <v>2403</v>
      </c>
      <c r="G2463" s="233" t="s">
        <v>571</v>
      </c>
      <c r="H2463" s="234">
        <v>191</v>
      </c>
      <c r="I2463" s="235"/>
      <c r="J2463" s="236">
        <f>ROUND(I2463*H2463,2)</f>
        <v>0</v>
      </c>
      <c r="K2463" s="237"/>
      <c r="L2463" s="47"/>
      <c r="M2463" s="238" t="s">
        <v>1</v>
      </c>
      <c r="N2463" s="239" t="s">
        <v>49</v>
      </c>
      <c r="O2463" s="94"/>
      <c r="P2463" s="240">
        <f>O2463*H2463</f>
        <v>0</v>
      </c>
      <c r="Q2463" s="240">
        <v>0.00046999999999999999</v>
      </c>
      <c r="R2463" s="240">
        <f>Q2463*H2463</f>
        <v>0.089770000000000003</v>
      </c>
      <c r="S2463" s="240">
        <v>0</v>
      </c>
      <c r="T2463" s="241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42" t="s">
        <v>304</v>
      </c>
      <c r="AT2463" s="242" t="s">
        <v>253</v>
      </c>
      <c r="AU2463" s="242" t="s">
        <v>93</v>
      </c>
      <c r="AY2463" s="19" t="s">
        <v>251</v>
      </c>
      <c r="BE2463" s="243">
        <f>IF(N2463="základní",J2463,0)</f>
        <v>0</v>
      </c>
      <c r="BF2463" s="243">
        <f>IF(N2463="snížená",J2463,0)</f>
        <v>0</v>
      </c>
      <c r="BG2463" s="243">
        <f>IF(N2463="zákl. přenesená",J2463,0)</f>
        <v>0</v>
      </c>
      <c r="BH2463" s="243">
        <f>IF(N2463="sníž. přenesená",J2463,0)</f>
        <v>0</v>
      </c>
      <c r="BI2463" s="243">
        <f>IF(N2463="nulová",J2463,0)</f>
        <v>0</v>
      </c>
      <c r="BJ2463" s="19" t="s">
        <v>91</v>
      </c>
      <c r="BK2463" s="243">
        <f>ROUND(I2463*H2463,2)</f>
        <v>0</v>
      </c>
      <c r="BL2463" s="19" t="s">
        <v>304</v>
      </c>
      <c r="BM2463" s="242" t="s">
        <v>2404</v>
      </c>
    </row>
    <row r="2464" s="2" customFormat="1">
      <c r="A2464" s="41"/>
      <c r="B2464" s="42"/>
      <c r="C2464" s="43"/>
      <c r="D2464" s="244" t="s">
        <v>258</v>
      </c>
      <c r="E2464" s="43"/>
      <c r="F2464" s="245" t="s">
        <v>2405</v>
      </c>
      <c r="G2464" s="43"/>
      <c r="H2464" s="43"/>
      <c r="I2464" s="246"/>
      <c r="J2464" s="43"/>
      <c r="K2464" s="43"/>
      <c r="L2464" s="47"/>
      <c r="M2464" s="247"/>
      <c r="N2464" s="248"/>
      <c r="O2464" s="94"/>
      <c r="P2464" s="94"/>
      <c r="Q2464" s="94"/>
      <c r="R2464" s="94"/>
      <c r="S2464" s="94"/>
      <c r="T2464" s="95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T2464" s="19" t="s">
        <v>258</v>
      </c>
      <c r="AU2464" s="19" t="s">
        <v>93</v>
      </c>
    </row>
    <row r="2465" s="15" customFormat="1">
      <c r="A2465" s="15"/>
      <c r="B2465" s="272"/>
      <c r="C2465" s="273"/>
      <c r="D2465" s="251" t="s">
        <v>260</v>
      </c>
      <c r="E2465" s="274" t="s">
        <v>1</v>
      </c>
      <c r="F2465" s="275" t="s">
        <v>1027</v>
      </c>
      <c r="G2465" s="273"/>
      <c r="H2465" s="274" t="s">
        <v>1</v>
      </c>
      <c r="I2465" s="276"/>
      <c r="J2465" s="273"/>
      <c r="K2465" s="273"/>
      <c r="L2465" s="277"/>
      <c r="M2465" s="278"/>
      <c r="N2465" s="279"/>
      <c r="O2465" s="279"/>
      <c r="P2465" s="279"/>
      <c r="Q2465" s="279"/>
      <c r="R2465" s="279"/>
      <c r="S2465" s="279"/>
      <c r="T2465" s="280"/>
      <c r="U2465" s="15"/>
      <c r="V2465" s="15"/>
      <c r="W2465" s="15"/>
      <c r="X2465" s="15"/>
      <c r="Y2465" s="15"/>
      <c r="Z2465" s="15"/>
      <c r="AA2465" s="15"/>
      <c r="AB2465" s="15"/>
      <c r="AC2465" s="15"/>
      <c r="AD2465" s="15"/>
      <c r="AE2465" s="15"/>
      <c r="AT2465" s="281" t="s">
        <v>260</v>
      </c>
      <c r="AU2465" s="281" t="s">
        <v>93</v>
      </c>
      <c r="AV2465" s="15" t="s">
        <v>91</v>
      </c>
      <c r="AW2465" s="15" t="s">
        <v>40</v>
      </c>
      <c r="AX2465" s="15" t="s">
        <v>84</v>
      </c>
      <c r="AY2465" s="281" t="s">
        <v>251</v>
      </c>
    </row>
    <row r="2466" s="15" customFormat="1">
      <c r="A2466" s="15"/>
      <c r="B2466" s="272"/>
      <c r="C2466" s="273"/>
      <c r="D2466" s="251" t="s">
        <v>260</v>
      </c>
      <c r="E2466" s="274" t="s">
        <v>1</v>
      </c>
      <c r="F2466" s="275" t="s">
        <v>2126</v>
      </c>
      <c r="G2466" s="273"/>
      <c r="H2466" s="274" t="s">
        <v>1</v>
      </c>
      <c r="I2466" s="276"/>
      <c r="J2466" s="273"/>
      <c r="K2466" s="273"/>
      <c r="L2466" s="277"/>
      <c r="M2466" s="278"/>
      <c r="N2466" s="279"/>
      <c r="O2466" s="279"/>
      <c r="P2466" s="279"/>
      <c r="Q2466" s="279"/>
      <c r="R2466" s="279"/>
      <c r="S2466" s="279"/>
      <c r="T2466" s="280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81" t="s">
        <v>260</v>
      </c>
      <c r="AU2466" s="281" t="s">
        <v>93</v>
      </c>
      <c r="AV2466" s="15" t="s">
        <v>91</v>
      </c>
      <c r="AW2466" s="15" t="s">
        <v>40</v>
      </c>
      <c r="AX2466" s="15" t="s">
        <v>84</v>
      </c>
      <c r="AY2466" s="281" t="s">
        <v>251</v>
      </c>
    </row>
    <row r="2467" s="13" customFormat="1">
      <c r="A2467" s="13"/>
      <c r="B2467" s="249"/>
      <c r="C2467" s="250"/>
      <c r="D2467" s="251" t="s">
        <v>260</v>
      </c>
      <c r="E2467" s="252" t="s">
        <v>1</v>
      </c>
      <c r="F2467" s="253" t="s">
        <v>2127</v>
      </c>
      <c r="G2467" s="250"/>
      <c r="H2467" s="254">
        <v>20</v>
      </c>
      <c r="I2467" s="255"/>
      <c r="J2467" s="250"/>
      <c r="K2467" s="250"/>
      <c r="L2467" s="256"/>
      <c r="M2467" s="257"/>
      <c r="N2467" s="258"/>
      <c r="O2467" s="258"/>
      <c r="P2467" s="258"/>
      <c r="Q2467" s="258"/>
      <c r="R2467" s="258"/>
      <c r="S2467" s="258"/>
      <c r="T2467" s="25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60" t="s">
        <v>260</v>
      </c>
      <c r="AU2467" s="260" t="s">
        <v>93</v>
      </c>
      <c r="AV2467" s="13" t="s">
        <v>93</v>
      </c>
      <c r="AW2467" s="13" t="s">
        <v>40</v>
      </c>
      <c r="AX2467" s="13" t="s">
        <v>84</v>
      </c>
      <c r="AY2467" s="260" t="s">
        <v>251</v>
      </c>
    </row>
    <row r="2468" s="13" customFormat="1">
      <c r="A2468" s="13"/>
      <c r="B2468" s="249"/>
      <c r="C2468" s="250"/>
      <c r="D2468" s="251" t="s">
        <v>260</v>
      </c>
      <c r="E2468" s="252" t="s">
        <v>1</v>
      </c>
      <c r="F2468" s="253" t="s">
        <v>2128</v>
      </c>
      <c r="G2468" s="250"/>
      <c r="H2468" s="254">
        <v>19</v>
      </c>
      <c r="I2468" s="255"/>
      <c r="J2468" s="250"/>
      <c r="K2468" s="250"/>
      <c r="L2468" s="256"/>
      <c r="M2468" s="257"/>
      <c r="N2468" s="258"/>
      <c r="O2468" s="258"/>
      <c r="P2468" s="258"/>
      <c r="Q2468" s="258"/>
      <c r="R2468" s="258"/>
      <c r="S2468" s="258"/>
      <c r="T2468" s="259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0" t="s">
        <v>260</v>
      </c>
      <c r="AU2468" s="260" t="s">
        <v>93</v>
      </c>
      <c r="AV2468" s="13" t="s">
        <v>93</v>
      </c>
      <c r="AW2468" s="13" t="s">
        <v>40</v>
      </c>
      <c r="AX2468" s="13" t="s">
        <v>84</v>
      </c>
      <c r="AY2468" s="260" t="s">
        <v>251</v>
      </c>
    </row>
    <row r="2469" s="13" customFormat="1">
      <c r="A2469" s="13"/>
      <c r="B2469" s="249"/>
      <c r="C2469" s="250"/>
      <c r="D2469" s="251" t="s">
        <v>260</v>
      </c>
      <c r="E2469" s="252" t="s">
        <v>1</v>
      </c>
      <c r="F2469" s="253" t="s">
        <v>2129</v>
      </c>
      <c r="G2469" s="250"/>
      <c r="H2469" s="254">
        <v>19</v>
      </c>
      <c r="I2469" s="255"/>
      <c r="J2469" s="250"/>
      <c r="K2469" s="250"/>
      <c r="L2469" s="256"/>
      <c r="M2469" s="257"/>
      <c r="N2469" s="258"/>
      <c r="O2469" s="258"/>
      <c r="P2469" s="258"/>
      <c r="Q2469" s="258"/>
      <c r="R2469" s="258"/>
      <c r="S2469" s="258"/>
      <c r="T2469" s="25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60" t="s">
        <v>260</v>
      </c>
      <c r="AU2469" s="260" t="s">
        <v>93</v>
      </c>
      <c r="AV2469" s="13" t="s">
        <v>93</v>
      </c>
      <c r="AW2469" s="13" t="s">
        <v>40</v>
      </c>
      <c r="AX2469" s="13" t="s">
        <v>84</v>
      </c>
      <c r="AY2469" s="260" t="s">
        <v>251</v>
      </c>
    </row>
    <row r="2470" s="13" customFormat="1">
      <c r="A2470" s="13"/>
      <c r="B2470" s="249"/>
      <c r="C2470" s="250"/>
      <c r="D2470" s="251" t="s">
        <v>260</v>
      </c>
      <c r="E2470" s="252" t="s">
        <v>1</v>
      </c>
      <c r="F2470" s="253" t="s">
        <v>2130</v>
      </c>
      <c r="G2470" s="250"/>
      <c r="H2470" s="254">
        <v>19</v>
      </c>
      <c r="I2470" s="255"/>
      <c r="J2470" s="250"/>
      <c r="K2470" s="250"/>
      <c r="L2470" s="256"/>
      <c r="M2470" s="257"/>
      <c r="N2470" s="258"/>
      <c r="O2470" s="258"/>
      <c r="P2470" s="258"/>
      <c r="Q2470" s="258"/>
      <c r="R2470" s="258"/>
      <c r="S2470" s="258"/>
      <c r="T2470" s="25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60" t="s">
        <v>260</v>
      </c>
      <c r="AU2470" s="260" t="s">
        <v>93</v>
      </c>
      <c r="AV2470" s="13" t="s">
        <v>93</v>
      </c>
      <c r="AW2470" s="13" t="s">
        <v>40</v>
      </c>
      <c r="AX2470" s="13" t="s">
        <v>84</v>
      </c>
      <c r="AY2470" s="260" t="s">
        <v>251</v>
      </c>
    </row>
    <row r="2471" s="13" customFormat="1">
      <c r="A2471" s="13"/>
      <c r="B2471" s="249"/>
      <c r="C2471" s="250"/>
      <c r="D2471" s="251" t="s">
        <v>260</v>
      </c>
      <c r="E2471" s="252" t="s">
        <v>1</v>
      </c>
      <c r="F2471" s="253" t="s">
        <v>2131</v>
      </c>
      <c r="G2471" s="250"/>
      <c r="H2471" s="254">
        <v>19</v>
      </c>
      <c r="I2471" s="255"/>
      <c r="J2471" s="250"/>
      <c r="K2471" s="250"/>
      <c r="L2471" s="256"/>
      <c r="M2471" s="257"/>
      <c r="N2471" s="258"/>
      <c r="O2471" s="258"/>
      <c r="P2471" s="258"/>
      <c r="Q2471" s="258"/>
      <c r="R2471" s="258"/>
      <c r="S2471" s="258"/>
      <c r="T2471" s="25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60" t="s">
        <v>260</v>
      </c>
      <c r="AU2471" s="260" t="s">
        <v>93</v>
      </c>
      <c r="AV2471" s="13" t="s">
        <v>93</v>
      </c>
      <c r="AW2471" s="13" t="s">
        <v>40</v>
      </c>
      <c r="AX2471" s="13" t="s">
        <v>84</v>
      </c>
      <c r="AY2471" s="260" t="s">
        <v>251</v>
      </c>
    </row>
    <row r="2472" s="16" customFormat="1">
      <c r="A2472" s="16"/>
      <c r="B2472" s="283"/>
      <c r="C2472" s="284"/>
      <c r="D2472" s="251" t="s">
        <v>260</v>
      </c>
      <c r="E2472" s="285" t="s">
        <v>1</v>
      </c>
      <c r="F2472" s="286" t="s">
        <v>329</v>
      </c>
      <c r="G2472" s="284"/>
      <c r="H2472" s="287">
        <v>96</v>
      </c>
      <c r="I2472" s="288"/>
      <c r="J2472" s="284"/>
      <c r="K2472" s="284"/>
      <c r="L2472" s="289"/>
      <c r="M2472" s="290"/>
      <c r="N2472" s="291"/>
      <c r="O2472" s="291"/>
      <c r="P2472" s="291"/>
      <c r="Q2472" s="291"/>
      <c r="R2472" s="291"/>
      <c r="S2472" s="291"/>
      <c r="T2472" s="292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T2472" s="293" t="s">
        <v>260</v>
      </c>
      <c r="AU2472" s="293" t="s">
        <v>93</v>
      </c>
      <c r="AV2472" s="16" t="s">
        <v>273</v>
      </c>
      <c r="AW2472" s="16" t="s">
        <v>40</v>
      </c>
      <c r="AX2472" s="16" t="s">
        <v>84</v>
      </c>
      <c r="AY2472" s="293" t="s">
        <v>251</v>
      </c>
    </row>
    <row r="2473" s="15" customFormat="1">
      <c r="A2473" s="15"/>
      <c r="B2473" s="272"/>
      <c r="C2473" s="273"/>
      <c r="D2473" s="251" t="s">
        <v>260</v>
      </c>
      <c r="E2473" s="274" t="s">
        <v>1</v>
      </c>
      <c r="F2473" s="275" t="s">
        <v>2132</v>
      </c>
      <c r="G2473" s="273"/>
      <c r="H2473" s="274" t="s">
        <v>1</v>
      </c>
      <c r="I2473" s="276"/>
      <c r="J2473" s="273"/>
      <c r="K2473" s="273"/>
      <c r="L2473" s="277"/>
      <c r="M2473" s="278"/>
      <c r="N2473" s="279"/>
      <c r="O2473" s="279"/>
      <c r="P2473" s="279"/>
      <c r="Q2473" s="279"/>
      <c r="R2473" s="279"/>
      <c r="S2473" s="279"/>
      <c r="T2473" s="280"/>
      <c r="U2473" s="15"/>
      <c r="V2473" s="15"/>
      <c r="W2473" s="15"/>
      <c r="X2473" s="15"/>
      <c r="Y2473" s="15"/>
      <c r="Z2473" s="15"/>
      <c r="AA2473" s="15"/>
      <c r="AB2473" s="15"/>
      <c r="AC2473" s="15"/>
      <c r="AD2473" s="15"/>
      <c r="AE2473" s="15"/>
      <c r="AT2473" s="281" t="s">
        <v>260</v>
      </c>
      <c r="AU2473" s="281" t="s">
        <v>93</v>
      </c>
      <c r="AV2473" s="15" t="s">
        <v>91</v>
      </c>
      <c r="AW2473" s="15" t="s">
        <v>40</v>
      </c>
      <c r="AX2473" s="15" t="s">
        <v>84</v>
      </c>
      <c r="AY2473" s="281" t="s">
        <v>251</v>
      </c>
    </row>
    <row r="2474" s="13" customFormat="1">
      <c r="A2474" s="13"/>
      <c r="B2474" s="249"/>
      <c r="C2474" s="250"/>
      <c r="D2474" s="251" t="s">
        <v>260</v>
      </c>
      <c r="E2474" s="252" t="s">
        <v>1</v>
      </c>
      <c r="F2474" s="253" t="s">
        <v>2133</v>
      </c>
      <c r="G2474" s="250"/>
      <c r="H2474" s="254">
        <v>19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260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251</v>
      </c>
    </row>
    <row r="2475" s="13" customFormat="1">
      <c r="A2475" s="13"/>
      <c r="B2475" s="249"/>
      <c r="C2475" s="250"/>
      <c r="D2475" s="251" t="s">
        <v>260</v>
      </c>
      <c r="E2475" s="252" t="s">
        <v>1</v>
      </c>
      <c r="F2475" s="253" t="s">
        <v>2128</v>
      </c>
      <c r="G2475" s="250"/>
      <c r="H2475" s="254">
        <v>19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260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251</v>
      </c>
    </row>
    <row r="2476" s="13" customFormat="1">
      <c r="A2476" s="13"/>
      <c r="B2476" s="249"/>
      <c r="C2476" s="250"/>
      <c r="D2476" s="251" t="s">
        <v>260</v>
      </c>
      <c r="E2476" s="252" t="s">
        <v>1</v>
      </c>
      <c r="F2476" s="253" t="s">
        <v>2129</v>
      </c>
      <c r="G2476" s="250"/>
      <c r="H2476" s="254">
        <v>19</v>
      </c>
      <c r="I2476" s="255"/>
      <c r="J2476" s="250"/>
      <c r="K2476" s="250"/>
      <c r="L2476" s="256"/>
      <c r="M2476" s="257"/>
      <c r="N2476" s="258"/>
      <c r="O2476" s="258"/>
      <c r="P2476" s="258"/>
      <c r="Q2476" s="258"/>
      <c r="R2476" s="258"/>
      <c r="S2476" s="258"/>
      <c r="T2476" s="25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60" t="s">
        <v>260</v>
      </c>
      <c r="AU2476" s="260" t="s">
        <v>93</v>
      </c>
      <c r="AV2476" s="13" t="s">
        <v>93</v>
      </c>
      <c r="AW2476" s="13" t="s">
        <v>40</v>
      </c>
      <c r="AX2476" s="13" t="s">
        <v>84</v>
      </c>
      <c r="AY2476" s="260" t="s">
        <v>251</v>
      </c>
    </row>
    <row r="2477" s="13" customFormat="1">
      <c r="A2477" s="13"/>
      <c r="B2477" s="249"/>
      <c r="C2477" s="250"/>
      <c r="D2477" s="251" t="s">
        <v>260</v>
      </c>
      <c r="E2477" s="252" t="s">
        <v>1</v>
      </c>
      <c r="F2477" s="253" t="s">
        <v>2130</v>
      </c>
      <c r="G2477" s="250"/>
      <c r="H2477" s="254">
        <v>19</v>
      </c>
      <c r="I2477" s="255"/>
      <c r="J2477" s="250"/>
      <c r="K2477" s="250"/>
      <c r="L2477" s="256"/>
      <c r="M2477" s="257"/>
      <c r="N2477" s="258"/>
      <c r="O2477" s="258"/>
      <c r="P2477" s="258"/>
      <c r="Q2477" s="258"/>
      <c r="R2477" s="258"/>
      <c r="S2477" s="258"/>
      <c r="T2477" s="25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60" t="s">
        <v>260</v>
      </c>
      <c r="AU2477" s="260" t="s">
        <v>93</v>
      </c>
      <c r="AV2477" s="13" t="s">
        <v>93</v>
      </c>
      <c r="AW2477" s="13" t="s">
        <v>40</v>
      </c>
      <c r="AX2477" s="13" t="s">
        <v>84</v>
      </c>
      <c r="AY2477" s="260" t="s">
        <v>251</v>
      </c>
    </row>
    <row r="2478" s="13" customFormat="1">
      <c r="A2478" s="13"/>
      <c r="B2478" s="249"/>
      <c r="C2478" s="250"/>
      <c r="D2478" s="251" t="s">
        <v>260</v>
      </c>
      <c r="E2478" s="252" t="s">
        <v>1</v>
      </c>
      <c r="F2478" s="253" t="s">
        <v>2131</v>
      </c>
      <c r="G2478" s="250"/>
      <c r="H2478" s="254">
        <v>19</v>
      </c>
      <c r="I2478" s="255"/>
      <c r="J2478" s="250"/>
      <c r="K2478" s="250"/>
      <c r="L2478" s="256"/>
      <c r="M2478" s="257"/>
      <c r="N2478" s="258"/>
      <c r="O2478" s="258"/>
      <c r="P2478" s="258"/>
      <c r="Q2478" s="258"/>
      <c r="R2478" s="258"/>
      <c r="S2478" s="258"/>
      <c r="T2478" s="25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60" t="s">
        <v>260</v>
      </c>
      <c r="AU2478" s="260" t="s">
        <v>93</v>
      </c>
      <c r="AV2478" s="13" t="s">
        <v>93</v>
      </c>
      <c r="AW2478" s="13" t="s">
        <v>40</v>
      </c>
      <c r="AX2478" s="13" t="s">
        <v>84</v>
      </c>
      <c r="AY2478" s="260" t="s">
        <v>251</v>
      </c>
    </row>
    <row r="2479" s="16" customFormat="1">
      <c r="A2479" s="16"/>
      <c r="B2479" s="283"/>
      <c r="C2479" s="284"/>
      <c r="D2479" s="251" t="s">
        <v>260</v>
      </c>
      <c r="E2479" s="285" t="s">
        <v>1</v>
      </c>
      <c r="F2479" s="286" t="s">
        <v>329</v>
      </c>
      <c r="G2479" s="284"/>
      <c r="H2479" s="287">
        <v>95</v>
      </c>
      <c r="I2479" s="288"/>
      <c r="J2479" s="284"/>
      <c r="K2479" s="284"/>
      <c r="L2479" s="289"/>
      <c r="M2479" s="290"/>
      <c r="N2479" s="291"/>
      <c r="O2479" s="291"/>
      <c r="P2479" s="291"/>
      <c r="Q2479" s="291"/>
      <c r="R2479" s="291"/>
      <c r="S2479" s="291"/>
      <c r="T2479" s="292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T2479" s="293" t="s">
        <v>260</v>
      </c>
      <c r="AU2479" s="293" t="s">
        <v>93</v>
      </c>
      <c r="AV2479" s="16" t="s">
        <v>273</v>
      </c>
      <c r="AW2479" s="16" t="s">
        <v>40</v>
      </c>
      <c r="AX2479" s="16" t="s">
        <v>84</v>
      </c>
      <c r="AY2479" s="293" t="s">
        <v>251</v>
      </c>
    </row>
    <row r="2480" s="14" customFormat="1">
      <c r="A2480" s="14"/>
      <c r="B2480" s="261"/>
      <c r="C2480" s="262"/>
      <c r="D2480" s="251" t="s">
        <v>260</v>
      </c>
      <c r="E2480" s="263" t="s">
        <v>1</v>
      </c>
      <c r="F2480" s="264" t="s">
        <v>262</v>
      </c>
      <c r="G2480" s="262"/>
      <c r="H2480" s="265">
        <v>191</v>
      </c>
      <c r="I2480" s="266"/>
      <c r="J2480" s="262"/>
      <c r="K2480" s="262"/>
      <c r="L2480" s="267"/>
      <c r="M2480" s="268"/>
      <c r="N2480" s="269"/>
      <c r="O2480" s="269"/>
      <c r="P2480" s="269"/>
      <c r="Q2480" s="269"/>
      <c r="R2480" s="269"/>
      <c r="S2480" s="269"/>
      <c r="T2480" s="270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71" t="s">
        <v>260</v>
      </c>
      <c r="AU2480" s="271" t="s">
        <v>93</v>
      </c>
      <c r="AV2480" s="14" t="s">
        <v>257</v>
      </c>
      <c r="AW2480" s="14" t="s">
        <v>40</v>
      </c>
      <c r="AX2480" s="14" t="s">
        <v>91</v>
      </c>
      <c r="AY2480" s="271" t="s">
        <v>251</v>
      </c>
    </row>
    <row r="2481" s="2" customFormat="1" ht="33" customHeight="1">
      <c r="A2481" s="41"/>
      <c r="B2481" s="42"/>
      <c r="C2481" s="294" t="s">
        <v>2406</v>
      </c>
      <c r="D2481" s="294" t="s">
        <v>338</v>
      </c>
      <c r="E2481" s="295" t="s">
        <v>2407</v>
      </c>
      <c r="F2481" s="296" t="s">
        <v>2408</v>
      </c>
      <c r="G2481" s="297" t="s">
        <v>571</v>
      </c>
      <c r="H2481" s="298">
        <v>96</v>
      </c>
      <c r="I2481" s="299"/>
      <c r="J2481" s="300">
        <f>ROUND(I2481*H2481,2)</f>
        <v>0</v>
      </c>
      <c r="K2481" s="301"/>
      <c r="L2481" s="302"/>
      <c r="M2481" s="303" t="s">
        <v>1</v>
      </c>
      <c r="N2481" s="304" t="s">
        <v>49</v>
      </c>
      <c r="O2481" s="94"/>
      <c r="P2481" s="240">
        <f>O2481*H2481</f>
        <v>0</v>
      </c>
      <c r="Q2481" s="240">
        <v>0.016</v>
      </c>
      <c r="R2481" s="240">
        <f>Q2481*H2481</f>
        <v>1.536</v>
      </c>
      <c r="S2481" s="240">
        <v>0</v>
      </c>
      <c r="T2481" s="241">
        <f>S2481*H2481</f>
        <v>0</v>
      </c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R2481" s="242" t="s">
        <v>364</v>
      </c>
      <c r="AT2481" s="242" t="s">
        <v>338</v>
      </c>
      <c r="AU2481" s="242" t="s">
        <v>93</v>
      </c>
      <c r="AY2481" s="19" t="s">
        <v>251</v>
      </c>
      <c r="BE2481" s="243">
        <f>IF(N2481="základní",J2481,0)</f>
        <v>0</v>
      </c>
      <c r="BF2481" s="243">
        <f>IF(N2481="snížená",J2481,0)</f>
        <v>0</v>
      </c>
      <c r="BG2481" s="243">
        <f>IF(N2481="zákl. přenesená",J2481,0)</f>
        <v>0</v>
      </c>
      <c r="BH2481" s="243">
        <f>IF(N2481="sníž. přenesená",J2481,0)</f>
        <v>0</v>
      </c>
      <c r="BI2481" s="243">
        <f>IF(N2481="nulová",J2481,0)</f>
        <v>0</v>
      </c>
      <c r="BJ2481" s="19" t="s">
        <v>91</v>
      </c>
      <c r="BK2481" s="243">
        <f>ROUND(I2481*H2481,2)</f>
        <v>0</v>
      </c>
      <c r="BL2481" s="19" t="s">
        <v>304</v>
      </c>
      <c r="BM2481" s="242" t="s">
        <v>2409</v>
      </c>
    </row>
    <row r="2482" s="15" customFormat="1">
      <c r="A2482" s="15"/>
      <c r="B2482" s="272"/>
      <c r="C2482" s="273"/>
      <c r="D2482" s="251" t="s">
        <v>260</v>
      </c>
      <c r="E2482" s="274" t="s">
        <v>1</v>
      </c>
      <c r="F2482" s="275" t="s">
        <v>1027</v>
      </c>
      <c r="G2482" s="273"/>
      <c r="H2482" s="274" t="s">
        <v>1</v>
      </c>
      <c r="I2482" s="276"/>
      <c r="J2482" s="273"/>
      <c r="K2482" s="273"/>
      <c r="L2482" s="277"/>
      <c r="M2482" s="278"/>
      <c r="N2482" s="279"/>
      <c r="O2482" s="279"/>
      <c r="P2482" s="279"/>
      <c r="Q2482" s="279"/>
      <c r="R2482" s="279"/>
      <c r="S2482" s="279"/>
      <c r="T2482" s="280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81" t="s">
        <v>260</v>
      </c>
      <c r="AU2482" s="281" t="s">
        <v>93</v>
      </c>
      <c r="AV2482" s="15" t="s">
        <v>91</v>
      </c>
      <c r="AW2482" s="15" t="s">
        <v>40</v>
      </c>
      <c r="AX2482" s="15" t="s">
        <v>84</v>
      </c>
      <c r="AY2482" s="281" t="s">
        <v>251</v>
      </c>
    </row>
    <row r="2483" s="15" customFormat="1">
      <c r="A2483" s="15"/>
      <c r="B2483" s="272"/>
      <c r="C2483" s="273"/>
      <c r="D2483" s="251" t="s">
        <v>260</v>
      </c>
      <c r="E2483" s="274" t="s">
        <v>1</v>
      </c>
      <c r="F2483" s="275" t="s">
        <v>2126</v>
      </c>
      <c r="G2483" s="273"/>
      <c r="H2483" s="274" t="s">
        <v>1</v>
      </c>
      <c r="I2483" s="276"/>
      <c r="J2483" s="273"/>
      <c r="K2483" s="273"/>
      <c r="L2483" s="277"/>
      <c r="M2483" s="278"/>
      <c r="N2483" s="279"/>
      <c r="O2483" s="279"/>
      <c r="P2483" s="279"/>
      <c r="Q2483" s="279"/>
      <c r="R2483" s="279"/>
      <c r="S2483" s="279"/>
      <c r="T2483" s="280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81" t="s">
        <v>260</v>
      </c>
      <c r="AU2483" s="281" t="s">
        <v>93</v>
      </c>
      <c r="AV2483" s="15" t="s">
        <v>91</v>
      </c>
      <c r="AW2483" s="15" t="s">
        <v>40</v>
      </c>
      <c r="AX2483" s="15" t="s">
        <v>84</v>
      </c>
      <c r="AY2483" s="281" t="s">
        <v>251</v>
      </c>
    </row>
    <row r="2484" s="13" customFormat="1">
      <c r="A2484" s="13"/>
      <c r="B2484" s="249"/>
      <c r="C2484" s="250"/>
      <c r="D2484" s="251" t="s">
        <v>260</v>
      </c>
      <c r="E2484" s="252" t="s">
        <v>1</v>
      </c>
      <c r="F2484" s="253" t="s">
        <v>2127</v>
      </c>
      <c r="G2484" s="250"/>
      <c r="H2484" s="254">
        <v>20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260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251</v>
      </c>
    </row>
    <row r="2485" s="13" customFormat="1">
      <c r="A2485" s="13"/>
      <c r="B2485" s="249"/>
      <c r="C2485" s="250"/>
      <c r="D2485" s="251" t="s">
        <v>260</v>
      </c>
      <c r="E2485" s="252" t="s">
        <v>1</v>
      </c>
      <c r="F2485" s="253" t="s">
        <v>2128</v>
      </c>
      <c r="G2485" s="250"/>
      <c r="H2485" s="254">
        <v>19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260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251</v>
      </c>
    </row>
    <row r="2486" s="13" customFormat="1">
      <c r="A2486" s="13"/>
      <c r="B2486" s="249"/>
      <c r="C2486" s="250"/>
      <c r="D2486" s="251" t="s">
        <v>260</v>
      </c>
      <c r="E2486" s="252" t="s">
        <v>1</v>
      </c>
      <c r="F2486" s="253" t="s">
        <v>2129</v>
      </c>
      <c r="G2486" s="250"/>
      <c r="H2486" s="254">
        <v>19</v>
      </c>
      <c r="I2486" s="255"/>
      <c r="J2486" s="250"/>
      <c r="K2486" s="250"/>
      <c r="L2486" s="256"/>
      <c r="M2486" s="257"/>
      <c r="N2486" s="258"/>
      <c r="O2486" s="258"/>
      <c r="P2486" s="258"/>
      <c r="Q2486" s="258"/>
      <c r="R2486" s="258"/>
      <c r="S2486" s="258"/>
      <c r="T2486" s="25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60" t="s">
        <v>260</v>
      </c>
      <c r="AU2486" s="260" t="s">
        <v>93</v>
      </c>
      <c r="AV2486" s="13" t="s">
        <v>93</v>
      </c>
      <c r="AW2486" s="13" t="s">
        <v>40</v>
      </c>
      <c r="AX2486" s="13" t="s">
        <v>84</v>
      </c>
      <c r="AY2486" s="260" t="s">
        <v>251</v>
      </c>
    </row>
    <row r="2487" s="13" customFormat="1">
      <c r="A2487" s="13"/>
      <c r="B2487" s="249"/>
      <c r="C2487" s="250"/>
      <c r="D2487" s="251" t="s">
        <v>260</v>
      </c>
      <c r="E2487" s="252" t="s">
        <v>1</v>
      </c>
      <c r="F2487" s="253" t="s">
        <v>2130</v>
      </c>
      <c r="G2487" s="250"/>
      <c r="H2487" s="254">
        <v>19</v>
      </c>
      <c r="I2487" s="255"/>
      <c r="J2487" s="250"/>
      <c r="K2487" s="250"/>
      <c r="L2487" s="256"/>
      <c r="M2487" s="257"/>
      <c r="N2487" s="258"/>
      <c r="O2487" s="258"/>
      <c r="P2487" s="258"/>
      <c r="Q2487" s="258"/>
      <c r="R2487" s="258"/>
      <c r="S2487" s="258"/>
      <c r="T2487" s="25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60" t="s">
        <v>260</v>
      </c>
      <c r="AU2487" s="260" t="s">
        <v>93</v>
      </c>
      <c r="AV2487" s="13" t="s">
        <v>93</v>
      </c>
      <c r="AW2487" s="13" t="s">
        <v>40</v>
      </c>
      <c r="AX2487" s="13" t="s">
        <v>84</v>
      </c>
      <c r="AY2487" s="260" t="s">
        <v>251</v>
      </c>
    </row>
    <row r="2488" s="13" customFormat="1">
      <c r="A2488" s="13"/>
      <c r="B2488" s="249"/>
      <c r="C2488" s="250"/>
      <c r="D2488" s="251" t="s">
        <v>260</v>
      </c>
      <c r="E2488" s="252" t="s">
        <v>1</v>
      </c>
      <c r="F2488" s="253" t="s">
        <v>2131</v>
      </c>
      <c r="G2488" s="250"/>
      <c r="H2488" s="254">
        <v>19</v>
      </c>
      <c r="I2488" s="255"/>
      <c r="J2488" s="250"/>
      <c r="K2488" s="250"/>
      <c r="L2488" s="256"/>
      <c r="M2488" s="257"/>
      <c r="N2488" s="258"/>
      <c r="O2488" s="258"/>
      <c r="P2488" s="258"/>
      <c r="Q2488" s="258"/>
      <c r="R2488" s="258"/>
      <c r="S2488" s="258"/>
      <c r="T2488" s="25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60" t="s">
        <v>260</v>
      </c>
      <c r="AU2488" s="260" t="s">
        <v>93</v>
      </c>
      <c r="AV2488" s="13" t="s">
        <v>93</v>
      </c>
      <c r="AW2488" s="13" t="s">
        <v>40</v>
      </c>
      <c r="AX2488" s="13" t="s">
        <v>84</v>
      </c>
      <c r="AY2488" s="260" t="s">
        <v>251</v>
      </c>
    </row>
    <row r="2489" s="14" customFormat="1">
      <c r="A2489" s="14"/>
      <c r="B2489" s="261"/>
      <c r="C2489" s="262"/>
      <c r="D2489" s="251" t="s">
        <v>260</v>
      </c>
      <c r="E2489" s="263" t="s">
        <v>1</v>
      </c>
      <c r="F2489" s="264" t="s">
        <v>262</v>
      </c>
      <c r="G2489" s="262"/>
      <c r="H2489" s="265">
        <v>96</v>
      </c>
      <c r="I2489" s="266"/>
      <c r="J2489" s="262"/>
      <c r="K2489" s="262"/>
      <c r="L2489" s="267"/>
      <c r="M2489" s="268"/>
      <c r="N2489" s="269"/>
      <c r="O2489" s="269"/>
      <c r="P2489" s="269"/>
      <c r="Q2489" s="269"/>
      <c r="R2489" s="269"/>
      <c r="S2489" s="269"/>
      <c r="T2489" s="270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71" t="s">
        <v>260</v>
      </c>
      <c r="AU2489" s="271" t="s">
        <v>93</v>
      </c>
      <c r="AV2489" s="14" t="s">
        <v>257</v>
      </c>
      <c r="AW2489" s="14" t="s">
        <v>40</v>
      </c>
      <c r="AX2489" s="14" t="s">
        <v>91</v>
      </c>
      <c r="AY2489" s="271" t="s">
        <v>251</v>
      </c>
    </row>
    <row r="2490" s="2" customFormat="1" ht="33" customHeight="1">
      <c r="A2490" s="41"/>
      <c r="B2490" s="42"/>
      <c r="C2490" s="294" t="s">
        <v>2410</v>
      </c>
      <c r="D2490" s="294" t="s">
        <v>338</v>
      </c>
      <c r="E2490" s="295" t="s">
        <v>2411</v>
      </c>
      <c r="F2490" s="296" t="s">
        <v>2412</v>
      </c>
      <c r="G2490" s="297" t="s">
        <v>571</v>
      </c>
      <c r="H2490" s="298">
        <v>95</v>
      </c>
      <c r="I2490" s="299"/>
      <c r="J2490" s="300">
        <f>ROUND(I2490*H2490,2)</f>
        <v>0</v>
      </c>
      <c r="K2490" s="301"/>
      <c r="L2490" s="302"/>
      <c r="M2490" s="303" t="s">
        <v>1</v>
      </c>
      <c r="N2490" s="304" t="s">
        <v>49</v>
      </c>
      <c r="O2490" s="94"/>
      <c r="P2490" s="240">
        <f>O2490*H2490</f>
        <v>0</v>
      </c>
      <c r="Q2490" s="240">
        <v>0.016</v>
      </c>
      <c r="R2490" s="240">
        <f>Q2490*H2490</f>
        <v>1.52</v>
      </c>
      <c r="S2490" s="240">
        <v>0</v>
      </c>
      <c r="T2490" s="241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42" t="s">
        <v>364</v>
      </c>
      <c r="AT2490" s="242" t="s">
        <v>338</v>
      </c>
      <c r="AU2490" s="242" t="s">
        <v>93</v>
      </c>
      <c r="AY2490" s="19" t="s">
        <v>251</v>
      </c>
      <c r="BE2490" s="243">
        <f>IF(N2490="základní",J2490,0)</f>
        <v>0</v>
      </c>
      <c r="BF2490" s="243">
        <f>IF(N2490="snížená",J2490,0)</f>
        <v>0</v>
      </c>
      <c r="BG2490" s="243">
        <f>IF(N2490="zákl. přenesená",J2490,0)</f>
        <v>0</v>
      </c>
      <c r="BH2490" s="243">
        <f>IF(N2490="sníž. přenesená",J2490,0)</f>
        <v>0</v>
      </c>
      <c r="BI2490" s="243">
        <f>IF(N2490="nulová",J2490,0)</f>
        <v>0</v>
      </c>
      <c r="BJ2490" s="19" t="s">
        <v>91</v>
      </c>
      <c r="BK2490" s="243">
        <f>ROUND(I2490*H2490,2)</f>
        <v>0</v>
      </c>
      <c r="BL2490" s="19" t="s">
        <v>304</v>
      </c>
      <c r="BM2490" s="242" t="s">
        <v>2413</v>
      </c>
    </row>
    <row r="2491" s="15" customFormat="1">
      <c r="A2491" s="15"/>
      <c r="B2491" s="272"/>
      <c r="C2491" s="273"/>
      <c r="D2491" s="251" t="s">
        <v>260</v>
      </c>
      <c r="E2491" s="274" t="s">
        <v>1</v>
      </c>
      <c r="F2491" s="275" t="s">
        <v>1027</v>
      </c>
      <c r="G2491" s="273"/>
      <c r="H2491" s="274" t="s">
        <v>1</v>
      </c>
      <c r="I2491" s="276"/>
      <c r="J2491" s="273"/>
      <c r="K2491" s="273"/>
      <c r="L2491" s="277"/>
      <c r="M2491" s="278"/>
      <c r="N2491" s="279"/>
      <c r="O2491" s="279"/>
      <c r="P2491" s="279"/>
      <c r="Q2491" s="279"/>
      <c r="R2491" s="279"/>
      <c r="S2491" s="279"/>
      <c r="T2491" s="280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81" t="s">
        <v>260</v>
      </c>
      <c r="AU2491" s="281" t="s">
        <v>93</v>
      </c>
      <c r="AV2491" s="15" t="s">
        <v>91</v>
      </c>
      <c r="AW2491" s="15" t="s">
        <v>40</v>
      </c>
      <c r="AX2491" s="15" t="s">
        <v>84</v>
      </c>
      <c r="AY2491" s="281" t="s">
        <v>251</v>
      </c>
    </row>
    <row r="2492" s="15" customFormat="1">
      <c r="A2492" s="15"/>
      <c r="B2492" s="272"/>
      <c r="C2492" s="273"/>
      <c r="D2492" s="251" t="s">
        <v>260</v>
      </c>
      <c r="E2492" s="274" t="s">
        <v>1</v>
      </c>
      <c r="F2492" s="275" t="s">
        <v>2132</v>
      </c>
      <c r="G2492" s="273"/>
      <c r="H2492" s="274" t="s">
        <v>1</v>
      </c>
      <c r="I2492" s="276"/>
      <c r="J2492" s="273"/>
      <c r="K2492" s="273"/>
      <c r="L2492" s="277"/>
      <c r="M2492" s="278"/>
      <c r="N2492" s="279"/>
      <c r="O2492" s="279"/>
      <c r="P2492" s="279"/>
      <c r="Q2492" s="279"/>
      <c r="R2492" s="279"/>
      <c r="S2492" s="279"/>
      <c r="T2492" s="280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81" t="s">
        <v>260</v>
      </c>
      <c r="AU2492" s="281" t="s">
        <v>93</v>
      </c>
      <c r="AV2492" s="15" t="s">
        <v>91</v>
      </c>
      <c r="AW2492" s="15" t="s">
        <v>40</v>
      </c>
      <c r="AX2492" s="15" t="s">
        <v>84</v>
      </c>
      <c r="AY2492" s="281" t="s">
        <v>251</v>
      </c>
    </row>
    <row r="2493" s="13" customFormat="1">
      <c r="A2493" s="13"/>
      <c r="B2493" s="249"/>
      <c r="C2493" s="250"/>
      <c r="D2493" s="251" t="s">
        <v>260</v>
      </c>
      <c r="E2493" s="252" t="s">
        <v>1</v>
      </c>
      <c r="F2493" s="253" t="s">
        <v>2133</v>
      </c>
      <c r="G2493" s="250"/>
      <c r="H2493" s="254">
        <v>19</v>
      </c>
      <c r="I2493" s="255"/>
      <c r="J2493" s="250"/>
      <c r="K2493" s="250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60" t="s">
        <v>260</v>
      </c>
      <c r="AU2493" s="260" t="s">
        <v>93</v>
      </c>
      <c r="AV2493" s="13" t="s">
        <v>93</v>
      </c>
      <c r="AW2493" s="13" t="s">
        <v>40</v>
      </c>
      <c r="AX2493" s="13" t="s">
        <v>84</v>
      </c>
      <c r="AY2493" s="260" t="s">
        <v>251</v>
      </c>
    </row>
    <row r="2494" s="13" customFormat="1">
      <c r="A2494" s="13"/>
      <c r="B2494" s="249"/>
      <c r="C2494" s="250"/>
      <c r="D2494" s="251" t="s">
        <v>260</v>
      </c>
      <c r="E2494" s="252" t="s">
        <v>1</v>
      </c>
      <c r="F2494" s="253" t="s">
        <v>2128</v>
      </c>
      <c r="G2494" s="250"/>
      <c r="H2494" s="254">
        <v>19</v>
      </c>
      <c r="I2494" s="255"/>
      <c r="J2494" s="250"/>
      <c r="K2494" s="250"/>
      <c r="L2494" s="256"/>
      <c r="M2494" s="257"/>
      <c r="N2494" s="258"/>
      <c r="O2494" s="258"/>
      <c r="P2494" s="258"/>
      <c r="Q2494" s="258"/>
      <c r="R2494" s="258"/>
      <c r="S2494" s="258"/>
      <c r="T2494" s="259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60" t="s">
        <v>260</v>
      </c>
      <c r="AU2494" s="260" t="s">
        <v>93</v>
      </c>
      <c r="AV2494" s="13" t="s">
        <v>93</v>
      </c>
      <c r="AW2494" s="13" t="s">
        <v>40</v>
      </c>
      <c r="AX2494" s="13" t="s">
        <v>84</v>
      </c>
      <c r="AY2494" s="260" t="s">
        <v>251</v>
      </c>
    </row>
    <row r="2495" s="13" customFormat="1">
      <c r="A2495" s="13"/>
      <c r="B2495" s="249"/>
      <c r="C2495" s="250"/>
      <c r="D2495" s="251" t="s">
        <v>260</v>
      </c>
      <c r="E2495" s="252" t="s">
        <v>1</v>
      </c>
      <c r="F2495" s="253" t="s">
        <v>2129</v>
      </c>
      <c r="G2495" s="250"/>
      <c r="H2495" s="254">
        <v>19</v>
      </c>
      <c r="I2495" s="255"/>
      <c r="J2495" s="250"/>
      <c r="K2495" s="250"/>
      <c r="L2495" s="256"/>
      <c r="M2495" s="257"/>
      <c r="N2495" s="258"/>
      <c r="O2495" s="258"/>
      <c r="P2495" s="258"/>
      <c r="Q2495" s="258"/>
      <c r="R2495" s="258"/>
      <c r="S2495" s="258"/>
      <c r="T2495" s="25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60" t="s">
        <v>260</v>
      </c>
      <c r="AU2495" s="260" t="s">
        <v>93</v>
      </c>
      <c r="AV2495" s="13" t="s">
        <v>93</v>
      </c>
      <c r="AW2495" s="13" t="s">
        <v>40</v>
      </c>
      <c r="AX2495" s="13" t="s">
        <v>84</v>
      </c>
      <c r="AY2495" s="260" t="s">
        <v>251</v>
      </c>
    </row>
    <row r="2496" s="13" customFormat="1">
      <c r="A2496" s="13"/>
      <c r="B2496" s="249"/>
      <c r="C2496" s="250"/>
      <c r="D2496" s="251" t="s">
        <v>260</v>
      </c>
      <c r="E2496" s="252" t="s">
        <v>1</v>
      </c>
      <c r="F2496" s="253" t="s">
        <v>2130</v>
      </c>
      <c r="G2496" s="250"/>
      <c r="H2496" s="254">
        <v>19</v>
      </c>
      <c r="I2496" s="255"/>
      <c r="J2496" s="250"/>
      <c r="K2496" s="250"/>
      <c r="L2496" s="256"/>
      <c r="M2496" s="257"/>
      <c r="N2496" s="258"/>
      <c r="O2496" s="258"/>
      <c r="P2496" s="258"/>
      <c r="Q2496" s="258"/>
      <c r="R2496" s="258"/>
      <c r="S2496" s="258"/>
      <c r="T2496" s="259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60" t="s">
        <v>260</v>
      </c>
      <c r="AU2496" s="260" t="s">
        <v>93</v>
      </c>
      <c r="AV2496" s="13" t="s">
        <v>93</v>
      </c>
      <c r="AW2496" s="13" t="s">
        <v>40</v>
      </c>
      <c r="AX2496" s="13" t="s">
        <v>84</v>
      </c>
      <c r="AY2496" s="260" t="s">
        <v>251</v>
      </c>
    </row>
    <row r="2497" s="13" customFormat="1">
      <c r="A2497" s="13"/>
      <c r="B2497" s="249"/>
      <c r="C2497" s="250"/>
      <c r="D2497" s="251" t="s">
        <v>260</v>
      </c>
      <c r="E2497" s="252" t="s">
        <v>1</v>
      </c>
      <c r="F2497" s="253" t="s">
        <v>2131</v>
      </c>
      <c r="G2497" s="250"/>
      <c r="H2497" s="254">
        <v>19</v>
      </c>
      <c r="I2497" s="255"/>
      <c r="J2497" s="250"/>
      <c r="K2497" s="250"/>
      <c r="L2497" s="256"/>
      <c r="M2497" s="257"/>
      <c r="N2497" s="258"/>
      <c r="O2497" s="258"/>
      <c r="P2497" s="258"/>
      <c r="Q2497" s="258"/>
      <c r="R2497" s="258"/>
      <c r="S2497" s="258"/>
      <c r="T2497" s="25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60" t="s">
        <v>260</v>
      </c>
      <c r="AU2497" s="260" t="s">
        <v>93</v>
      </c>
      <c r="AV2497" s="13" t="s">
        <v>93</v>
      </c>
      <c r="AW2497" s="13" t="s">
        <v>40</v>
      </c>
      <c r="AX2497" s="13" t="s">
        <v>84</v>
      </c>
      <c r="AY2497" s="260" t="s">
        <v>251</v>
      </c>
    </row>
    <row r="2498" s="14" customFormat="1">
      <c r="A2498" s="14"/>
      <c r="B2498" s="261"/>
      <c r="C2498" s="262"/>
      <c r="D2498" s="251" t="s">
        <v>260</v>
      </c>
      <c r="E2498" s="263" t="s">
        <v>1</v>
      </c>
      <c r="F2498" s="264" t="s">
        <v>262</v>
      </c>
      <c r="G2498" s="262"/>
      <c r="H2498" s="265">
        <v>95</v>
      </c>
      <c r="I2498" s="266"/>
      <c r="J2498" s="262"/>
      <c r="K2498" s="262"/>
      <c r="L2498" s="267"/>
      <c r="M2498" s="268"/>
      <c r="N2498" s="269"/>
      <c r="O2498" s="269"/>
      <c r="P2498" s="269"/>
      <c r="Q2498" s="269"/>
      <c r="R2498" s="269"/>
      <c r="S2498" s="269"/>
      <c r="T2498" s="270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71" t="s">
        <v>260</v>
      </c>
      <c r="AU2498" s="271" t="s">
        <v>93</v>
      </c>
      <c r="AV2498" s="14" t="s">
        <v>257</v>
      </c>
      <c r="AW2498" s="14" t="s">
        <v>40</v>
      </c>
      <c r="AX2498" s="14" t="s">
        <v>91</v>
      </c>
      <c r="AY2498" s="271" t="s">
        <v>251</v>
      </c>
    </row>
    <row r="2499" s="2" customFormat="1" ht="24.15" customHeight="1">
      <c r="A2499" s="41"/>
      <c r="B2499" s="42"/>
      <c r="C2499" s="230" t="s">
        <v>2414</v>
      </c>
      <c r="D2499" s="230" t="s">
        <v>253</v>
      </c>
      <c r="E2499" s="231" t="s">
        <v>2415</v>
      </c>
      <c r="F2499" s="232" t="s">
        <v>2416</v>
      </c>
      <c r="G2499" s="233" t="s">
        <v>571</v>
      </c>
      <c r="H2499" s="234">
        <v>110</v>
      </c>
      <c r="I2499" s="235"/>
      <c r="J2499" s="236">
        <f>ROUND(I2499*H2499,2)</f>
        <v>0</v>
      </c>
      <c r="K2499" s="237"/>
      <c r="L2499" s="47"/>
      <c r="M2499" s="238" t="s">
        <v>1</v>
      </c>
      <c r="N2499" s="239" t="s">
        <v>49</v>
      </c>
      <c r="O2499" s="94"/>
      <c r="P2499" s="240">
        <f>O2499*H2499</f>
        <v>0</v>
      </c>
      <c r="Q2499" s="240">
        <v>0.00046999999999999999</v>
      </c>
      <c r="R2499" s="240">
        <f>Q2499*H2499</f>
        <v>0.051699999999999996</v>
      </c>
      <c r="S2499" s="240">
        <v>0</v>
      </c>
      <c r="T2499" s="241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42" t="s">
        <v>304</v>
      </c>
      <c r="AT2499" s="242" t="s">
        <v>253</v>
      </c>
      <c r="AU2499" s="242" t="s">
        <v>93</v>
      </c>
      <c r="AY2499" s="19" t="s">
        <v>251</v>
      </c>
      <c r="BE2499" s="243">
        <f>IF(N2499="základní",J2499,0)</f>
        <v>0</v>
      </c>
      <c r="BF2499" s="243">
        <f>IF(N2499="snížená",J2499,0)</f>
        <v>0</v>
      </c>
      <c r="BG2499" s="243">
        <f>IF(N2499="zákl. přenesená",J2499,0)</f>
        <v>0</v>
      </c>
      <c r="BH2499" s="243">
        <f>IF(N2499="sníž. přenesená",J2499,0)</f>
        <v>0</v>
      </c>
      <c r="BI2499" s="243">
        <f>IF(N2499="nulová",J2499,0)</f>
        <v>0</v>
      </c>
      <c r="BJ2499" s="19" t="s">
        <v>91</v>
      </c>
      <c r="BK2499" s="243">
        <f>ROUND(I2499*H2499,2)</f>
        <v>0</v>
      </c>
      <c r="BL2499" s="19" t="s">
        <v>304</v>
      </c>
      <c r="BM2499" s="242" t="s">
        <v>2417</v>
      </c>
    </row>
    <row r="2500" s="2" customFormat="1">
      <c r="A2500" s="41"/>
      <c r="B2500" s="42"/>
      <c r="C2500" s="43"/>
      <c r="D2500" s="244" t="s">
        <v>258</v>
      </c>
      <c r="E2500" s="43"/>
      <c r="F2500" s="245" t="s">
        <v>2418</v>
      </c>
      <c r="G2500" s="43"/>
      <c r="H2500" s="43"/>
      <c r="I2500" s="246"/>
      <c r="J2500" s="43"/>
      <c r="K2500" s="43"/>
      <c r="L2500" s="47"/>
      <c r="M2500" s="247"/>
      <c r="N2500" s="248"/>
      <c r="O2500" s="94"/>
      <c r="P2500" s="94"/>
      <c r="Q2500" s="94"/>
      <c r="R2500" s="94"/>
      <c r="S2500" s="94"/>
      <c r="T2500" s="95"/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T2500" s="19" t="s">
        <v>258</v>
      </c>
      <c r="AU2500" s="19" t="s">
        <v>93</v>
      </c>
    </row>
    <row r="2501" s="15" customFormat="1">
      <c r="A2501" s="15"/>
      <c r="B2501" s="272"/>
      <c r="C2501" s="273"/>
      <c r="D2501" s="251" t="s">
        <v>260</v>
      </c>
      <c r="E2501" s="274" t="s">
        <v>1</v>
      </c>
      <c r="F2501" s="275" t="s">
        <v>1027</v>
      </c>
      <c r="G2501" s="273"/>
      <c r="H2501" s="274" t="s">
        <v>1</v>
      </c>
      <c r="I2501" s="276"/>
      <c r="J2501" s="273"/>
      <c r="K2501" s="273"/>
      <c r="L2501" s="277"/>
      <c r="M2501" s="278"/>
      <c r="N2501" s="279"/>
      <c r="O2501" s="279"/>
      <c r="P2501" s="279"/>
      <c r="Q2501" s="279"/>
      <c r="R2501" s="279"/>
      <c r="S2501" s="279"/>
      <c r="T2501" s="280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81" t="s">
        <v>260</v>
      </c>
      <c r="AU2501" s="281" t="s">
        <v>93</v>
      </c>
      <c r="AV2501" s="15" t="s">
        <v>91</v>
      </c>
      <c r="AW2501" s="15" t="s">
        <v>40</v>
      </c>
      <c r="AX2501" s="15" t="s">
        <v>84</v>
      </c>
      <c r="AY2501" s="281" t="s">
        <v>251</v>
      </c>
    </row>
    <row r="2502" s="15" customFormat="1">
      <c r="A2502" s="15"/>
      <c r="B2502" s="272"/>
      <c r="C2502" s="273"/>
      <c r="D2502" s="251" t="s">
        <v>260</v>
      </c>
      <c r="E2502" s="274" t="s">
        <v>1</v>
      </c>
      <c r="F2502" s="275" t="s">
        <v>2121</v>
      </c>
      <c r="G2502" s="273"/>
      <c r="H2502" s="274" t="s">
        <v>1</v>
      </c>
      <c r="I2502" s="276"/>
      <c r="J2502" s="273"/>
      <c r="K2502" s="273"/>
      <c r="L2502" s="277"/>
      <c r="M2502" s="278"/>
      <c r="N2502" s="279"/>
      <c r="O2502" s="279"/>
      <c r="P2502" s="279"/>
      <c r="Q2502" s="279"/>
      <c r="R2502" s="279"/>
      <c r="S2502" s="279"/>
      <c r="T2502" s="280"/>
      <c r="U2502" s="15"/>
      <c r="V2502" s="15"/>
      <c r="W2502" s="15"/>
      <c r="X2502" s="15"/>
      <c r="Y2502" s="15"/>
      <c r="Z2502" s="15"/>
      <c r="AA2502" s="15"/>
      <c r="AB2502" s="15"/>
      <c r="AC2502" s="15"/>
      <c r="AD2502" s="15"/>
      <c r="AE2502" s="15"/>
      <c r="AT2502" s="281" t="s">
        <v>260</v>
      </c>
      <c r="AU2502" s="281" t="s">
        <v>93</v>
      </c>
      <c r="AV2502" s="15" t="s">
        <v>91</v>
      </c>
      <c r="AW2502" s="15" t="s">
        <v>40</v>
      </c>
      <c r="AX2502" s="15" t="s">
        <v>84</v>
      </c>
      <c r="AY2502" s="281" t="s">
        <v>251</v>
      </c>
    </row>
    <row r="2503" s="13" customFormat="1">
      <c r="A2503" s="13"/>
      <c r="B2503" s="249"/>
      <c r="C2503" s="250"/>
      <c r="D2503" s="251" t="s">
        <v>260</v>
      </c>
      <c r="E2503" s="252" t="s">
        <v>1</v>
      </c>
      <c r="F2503" s="253" t="s">
        <v>1151</v>
      </c>
      <c r="G2503" s="250"/>
      <c r="H2503" s="254">
        <v>2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260</v>
      </c>
      <c r="AU2503" s="260" t="s">
        <v>93</v>
      </c>
      <c r="AV2503" s="13" t="s">
        <v>93</v>
      </c>
      <c r="AW2503" s="13" t="s">
        <v>40</v>
      </c>
      <c r="AX2503" s="13" t="s">
        <v>84</v>
      </c>
      <c r="AY2503" s="260" t="s">
        <v>251</v>
      </c>
    </row>
    <row r="2504" s="13" customFormat="1">
      <c r="A2504" s="13"/>
      <c r="B2504" s="249"/>
      <c r="C2504" s="250"/>
      <c r="D2504" s="251" t="s">
        <v>260</v>
      </c>
      <c r="E2504" s="252" t="s">
        <v>1</v>
      </c>
      <c r="F2504" s="253" t="s">
        <v>2122</v>
      </c>
      <c r="G2504" s="250"/>
      <c r="H2504" s="254">
        <v>2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260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251</v>
      </c>
    </row>
    <row r="2505" s="13" customFormat="1">
      <c r="A2505" s="13"/>
      <c r="B2505" s="249"/>
      <c r="C2505" s="250"/>
      <c r="D2505" s="251" t="s">
        <v>260</v>
      </c>
      <c r="E2505" s="252" t="s">
        <v>1</v>
      </c>
      <c r="F2505" s="253" t="s">
        <v>2123</v>
      </c>
      <c r="G2505" s="250"/>
      <c r="H2505" s="254">
        <v>2</v>
      </c>
      <c r="I2505" s="255"/>
      <c r="J2505" s="250"/>
      <c r="K2505" s="250"/>
      <c r="L2505" s="256"/>
      <c r="M2505" s="257"/>
      <c r="N2505" s="258"/>
      <c r="O2505" s="258"/>
      <c r="P2505" s="258"/>
      <c r="Q2505" s="258"/>
      <c r="R2505" s="258"/>
      <c r="S2505" s="258"/>
      <c r="T2505" s="25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60" t="s">
        <v>260</v>
      </c>
      <c r="AU2505" s="260" t="s">
        <v>93</v>
      </c>
      <c r="AV2505" s="13" t="s">
        <v>93</v>
      </c>
      <c r="AW2505" s="13" t="s">
        <v>40</v>
      </c>
      <c r="AX2505" s="13" t="s">
        <v>84</v>
      </c>
      <c r="AY2505" s="260" t="s">
        <v>251</v>
      </c>
    </row>
    <row r="2506" s="13" customFormat="1">
      <c r="A2506" s="13"/>
      <c r="B2506" s="249"/>
      <c r="C2506" s="250"/>
      <c r="D2506" s="251" t="s">
        <v>260</v>
      </c>
      <c r="E2506" s="252" t="s">
        <v>1</v>
      </c>
      <c r="F2506" s="253" t="s">
        <v>2124</v>
      </c>
      <c r="G2506" s="250"/>
      <c r="H2506" s="254">
        <v>2</v>
      </c>
      <c r="I2506" s="255"/>
      <c r="J2506" s="250"/>
      <c r="K2506" s="250"/>
      <c r="L2506" s="256"/>
      <c r="M2506" s="257"/>
      <c r="N2506" s="258"/>
      <c r="O2506" s="258"/>
      <c r="P2506" s="258"/>
      <c r="Q2506" s="258"/>
      <c r="R2506" s="258"/>
      <c r="S2506" s="258"/>
      <c r="T2506" s="25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60" t="s">
        <v>260</v>
      </c>
      <c r="AU2506" s="260" t="s">
        <v>93</v>
      </c>
      <c r="AV2506" s="13" t="s">
        <v>93</v>
      </c>
      <c r="AW2506" s="13" t="s">
        <v>40</v>
      </c>
      <c r="AX2506" s="13" t="s">
        <v>84</v>
      </c>
      <c r="AY2506" s="260" t="s">
        <v>251</v>
      </c>
    </row>
    <row r="2507" s="13" customFormat="1">
      <c r="A2507" s="13"/>
      <c r="B2507" s="249"/>
      <c r="C2507" s="250"/>
      <c r="D2507" s="251" t="s">
        <v>260</v>
      </c>
      <c r="E2507" s="252" t="s">
        <v>1</v>
      </c>
      <c r="F2507" s="253" t="s">
        <v>2125</v>
      </c>
      <c r="G2507" s="250"/>
      <c r="H2507" s="254">
        <v>2</v>
      </c>
      <c r="I2507" s="255"/>
      <c r="J2507" s="250"/>
      <c r="K2507" s="250"/>
      <c r="L2507" s="256"/>
      <c r="M2507" s="257"/>
      <c r="N2507" s="258"/>
      <c r="O2507" s="258"/>
      <c r="P2507" s="258"/>
      <c r="Q2507" s="258"/>
      <c r="R2507" s="258"/>
      <c r="S2507" s="258"/>
      <c r="T2507" s="25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60" t="s">
        <v>260</v>
      </c>
      <c r="AU2507" s="260" t="s">
        <v>93</v>
      </c>
      <c r="AV2507" s="13" t="s">
        <v>93</v>
      </c>
      <c r="AW2507" s="13" t="s">
        <v>40</v>
      </c>
      <c r="AX2507" s="13" t="s">
        <v>84</v>
      </c>
      <c r="AY2507" s="260" t="s">
        <v>251</v>
      </c>
    </row>
    <row r="2508" s="16" customFormat="1">
      <c r="A2508" s="16"/>
      <c r="B2508" s="283"/>
      <c r="C2508" s="284"/>
      <c r="D2508" s="251" t="s">
        <v>260</v>
      </c>
      <c r="E2508" s="285" t="s">
        <v>1</v>
      </c>
      <c r="F2508" s="286" t="s">
        <v>329</v>
      </c>
      <c r="G2508" s="284"/>
      <c r="H2508" s="287">
        <v>10</v>
      </c>
      <c r="I2508" s="288"/>
      <c r="J2508" s="284"/>
      <c r="K2508" s="284"/>
      <c r="L2508" s="289"/>
      <c r="M2508" s="290"/>
      <c r="N2508" s="291"/>
      <c r="O2508" s="291"/>
      <c r="P2508" s="291"/>
      <c r="Q2508" s="291"/>
      <c r="R2508" s="291"/>
      <c r="S2508" s="291"/>
      <c r="T2508" s="292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T2508" s="293" t="s">
        <v>260</v>
      </c>
      <c r="AU2508" s="293" t="s">
        <v>93</v>
      </c>
      <c r="AV2508" s="16" t="s">
        <v>273</v>
      </c>
      <c r="AW2508" s="16" t="s">
        <v>40</v>
      </c>
      <c r="AX2508" s="16" t="s">
        <v>84</v>
      </c>
      <c r="AY2508" s="293" t="s">
        <v>251</v>
      </c>
    </row>
    <row r="2509" s="15" customFormat="1">
      <c r="A2509" s="15"/>
      <c r="B2509" s="272"/>
      <c r="C2509" s="273"/>
      <c r="D2509" s="251" t="s">
        <v>260</v>
      </c>
      <c r="E2509" s="274" t="s">
        <v>1</v>
      </c>
      <c r="F2509" s="275" t="s">
        <v>2134</v>
      </c>
      <c r="G2509" s="273"/>
      <c r="H2509" s="274" t="s">
        <v>1</v>
      </c>
      <c r="I2509" s="276"/>
      <c r="J2509" s="273"/>
      <c r="K2509" s="273"/>
      <c r="L2509" s="277"/>
      <c r="M2509" s="278"/>
      <c r="N2509" s="279"/>
      <c r="O2509" s="279"/>
      <c r="P2509" s="279"/>
      <c r="Q2509" s="279"/>
      <c r="R2509" s="279"/>
      <c r="S2509" s="279"/>
      <c r="T2509" s="280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81" t="s">
        <v>260</v>
      </c>
      <c r="AU2509" s="281" t="s">
        <v>93</v>
      </c>
      <c r="AV2509" s="15" t="s">
        <v>91</v>
      </c>
      <c r="AW2509" s="15" t="s">
        <v>40</v>
      </c>
      <c r="AX2509" s="15" t="s">
        <v>84</v>
      </c>
      <c r="AY2509" s="281" t="s">
        <v>251</v>
      </c>
    </row>
    <row r="2510" s="13" customFormat="1">
      <c r="A2510" s="13"/>
      <c r="B2510" s="249"/>
      <c r="C2510" s="250"/>
      <c r="D2510" s="251" t="s">
        <v>260</v>
      </c>
      <c r="E2510" s="252" t="s">
        <v>1</v>
      </c>
      <c r="F2510" s="253" t="s">
        <v>2133</v>
      </c>
      <c r="G2510" s="250"/>
      <c r="H2510" s="254">
        <v>19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260</v>
      </c>
      <c r="AU2510" s="260" t="s">
        <v>93</v>
      </c>
      <c r="AV2510" s="13" t="s">
        <v>93</v>
      </c>
      <c r="AW2510" s="13" t="s">
        <v>40</v>
      </c>
      <c r="AX2510" s="13" t="s">
        <v>84</v>
      </c>
      <c r="AY2510" s="260" t="s">
        <v>251</v>
      </c>
    </row>
    <row r="2511" s="13" customFormat="1">
      <c r="A2511" s="13"/>
      <c r="B2511" s="249"/>
      <c r="C2511" s="250"/>
      <c r="D2511" s="251" t="s">
        <v>260</v>
      </c>
      <c r="E2511" s="252" t="s">
        <v>1</v>
      </c>
      <c r="F2511" s="253" t="s">
        <v>2128</v>
      </c>
      <c r="G2511" s="250"/>
      <c r="H2511" s="254">
        <v>19</v>
      </c>
      <c r="I2511" s="255"/>
      <c r="J2511" s="250"/>
      <c r="K2511" s="250"/>
      <c r="L2511" s="256"/>
      <c r="M2511" s="257"/>
      <c r="N2511" s="258"/>
      <c r="O2511" s="258"/>
      <c r="P2511" s="258"/>
      <c r="Q2511" s="258"/>
      <c r="R2511" s="258"/>
      <c r="S2511" s="258"/>
      <c r="T2511" s="25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60" t="s">
        <v>260</v>
      </c>
      <c r="AU2511" s="260" t="s">
        <v>93</v>
      </c>
      <c r="AV2511" s="13" t="s">
        <v>93</v>
      </c>
      <c r="AW2511" s="13" t="s">
        <v>40</v>
      </c>
      <c r="AX2511" s="13" t="s">
        <v>84</v>
      </c>
      <c r="AY2511" s="260" t="s">
        <v>251</v>
      </c>
    </row>
    <row r="2512" s="13" customFormat="1">
      <c r="A2512" s="13"/>
      <c r="B2512" s="249"/>
      <c r="C2512" s="250"/>
      <c r="D2512" s="251" t="s">
        <v>260</v>
      </c>
      <c r="E2512" s="252" t="s">
        <v>1</v>
      </c>
      <c r="F2512" s="253" t="s">
        <v>2129</v>
      </c>
      <c r="G2512" s="250"/>
      <c r="H2512" s="254">
        <v>19</v>
      </c>
      <c r="I2512" s="255"/>
      <c r="J2512" s="250"/>
      <c r="K2512" s="250"/>
      <c r="L2512" s="256"/>
      <c r="M2512" s="257"/>
      <c r="N2512" s="258"/>
      <c r="O2512" s="258"/>
      <c r="P2512" s="258"/>
      <c r="Q2512" s="258"/>
      <c r="R2512" s="258"/>
      <c r="S2512" s="258"/>
      <c r="T2512" s="25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60" t="s">
        <v>260</v>
      </c>
      <c r="AU2512" s="260" t="s">
        <v>93</v>
      </c>
      <c r="AV2512" s="13" t="s">
        <v>93</v>
      </c>
      <c r="AW2512" s="13" t="s">
        <v>40</v>
      </c>
      <c r="AX2512" s="13" t="s">
        <v>84</v>
      </c>
      <c r="AY2512" s="260" t="s">
        <v>251</v>
      </c>
    </row>
    <row r="2513" s="13" customFormat="1">
      <c r="A2513" s="13"/>
      <c r="B2513" s="249"/>
      <c r="C2513" s="250"/>
      <c r="D2513" s="251" t="s">
        <v>260</v>
      </c>
      <c r="E2513" s="252" t="s">
        <v>1</v>
      </c>
      <c r="F2513" s="253" t="s">
        <v>2130</v>
      </c>
      <c r="G2513" s="250"/>
      <c r="H2513" s="254">
        <v>19</v>
      </c>
      <c r="I2513" s="255"/>
      <c r="J2513" s="250"/>
      <c r="K2513" s="250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60" t="s">
        <v>260</v>
      </c>
      <c r="AU2513" s="260" t="s">
        <v>93</v>
      </c>
      <c r="AV2513" s="13" t="s">
        <v>93</v>
      </c>
      <c r="AW2513" s="13" t="s">
        <v>40</v>
      </c>
      <c r="AX2513" s="13" t="s">
        <v>84</v>
      </c>
      <c r="AY2513" s="260" t="s">
        <v>251</v>
      </c>
    </row>
    <row r="2514" s="13" customFormat="1">
      <c r="A2514" s="13"/>
      <c r="B2514" s="249"/>
      <c r="C2514" s="250"/>
      <c r="D2514" s="251" t="s">
        <v>260</v>
      </c>
      <c r="E2514" s="252" t="s">
        <v>1</v>
      </c>
      <c r="F2514" s="253" t="s">
        <v>2131</v>
      </c>
      <c r="G2514" s="250"/>
      <c r="H2514" s="254">
        <v>19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260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251</v>
      </c>
    </row>
    <row r="2515" s="16" customFormat="1">
      <c r="A2515" s="16"/>
      <c r="B2515" s="283"/>
      <c r="C2515" s="284"/>
      <c r="D2515" s="251" t="s">
        <v>260</v>
      </c>
      <c r="E2515" s="285" t="s">
        <v>1</v>
      </c>
      <c r="F2515" s="286" t="s">
        <v>329</v>
      </c>
      <c r="G2515" s="284"/>
      <c r="H2515" s="287">
        <v>95</v>
      </c>
      <c r="I2515" s="288"/>
      <c r="J2515" s="284"/>
      <c r="K2515" s="284"/>
      <c r="L2515" s="289"/>
      <c r="M2515" s="290"/>
      <c r="N2515" s="291"/>
      <c r="O2515" s="291"/>
      <c r="P2515" s="291"/>
      <c r="Q2515" s="291"/>
      <c r="R2515" s="291"/>
      <c r="S2515" s="291"/>
      <c r="T2515" s="292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T2515" s="293" t="s">
        <v>260</v>
      </c>
      <c r="AU2515" s="293" t="s">
        <v>93</v>
      </c>
      <c r="AV2515" s="16" t="s">
        <v>273</v>
      </c>
      <c r="AW2515" s="16" t="s">
        <v>40</v>
      </c>
      <c r="AX2515" s="16" t="s">
        <v>84</v>
      </c>
      <c r="AY2515" s="293" t="s">
        <v>251</v>
      </c>
    </row>
    <row r="2516" s="15" customFormat="1">
      <c r="A2516" s="15"/>
      <c r="B2516" s="272"/>
      <c r="C2516" s="273"/>
      <c r="D2516" s="251" t="s">
        <v>260</v>
      </c>
      <c r="E2516" s="274" t="s">
        <v>1</v>
      </c>
      <c r="F2516" s="275" t="s">
        <v>2135</v>
      </c>
      <c r="G2516" s="273"/>
      <c r="H2516" s="274" t="s">
        <v>1</v>
      </c>
      <c r="I2516" s="276"/>
      <c r="J2516" s="273"/>
      <c r="K2516" s="273"/>
      <c r="L2516" s="277"/>
      <c r="M2516" s="278"/>
      <c r="N2516" s="279"/>
      <c r="O2516" s="279"/>
      <c r="P2516" s="279"/>
      <c r="Q2516" s="279"/>
      <c r="R2516" s="279"/>
      <c r="S2516" s="279"/>
      <c r="T2516" s="280"/>
      <c r="U2516" s="15"/>
      <c r="V2516" s="15"/>
      <c r="W2516" s="15"/>
      <c r="X2516" s="15"/>
      <c r="Y2516" s="15"/>
      <c r="Z2516" s="15"/>
      <c r="AA2516" s="15"/>
      <c r="AB2516" s="15"/>
      <c r="AC2516" s="15"/>
      <c r="AD2516" s="15"/>
      <c r="AE2516" s="15"/>
      <c r="AT2516" s="281" t="s">
        <v>260</v>
      </c>
      <c r="AU2516" s="281" t="s">
        <v>93</v>
      </c>
      <c r="AV2516" s="15" t="s">
        <v>91</v>
      </c>
      <c r="AW2516" s="15" t="s">
        <v>40</v>
      </c>
      <c r="AX2516" s="15" t="s">
        <v>84</v>
      </c>
      <c r="AY2516" s="281" t="s">
        <v>251</v>
      </c>
    </row>
    <row r="2517" s="13" customFormat="1">
      <c r="A2517" s="13"/>
      <c r="B2517" s="249"/>
      <c r="C2517" s="250"/>
      <c r="D2517" s="251" t="s">
        <v>260</v>
      </c>
      <c r="E2517" s="252" t="s">
        <v>1</v>
      </c>
      <c r="F2517" s="253" t="s">
        <v>1155</v>
      </c>
      <c r="G2517" s="250"/>
      <c r="H2517" s="254">
        <v>1</v>
      </c>
      <c r="I2517" s="255"/>
      <c r="J2517" s="250"/>
      <c r="K2517" s="250"/>
      <c r="L2517" s="256"/>
      <c r="M2517" s="257"/>
      <c r="N2517" s="258"/>
      <c r="O2517" s="258"/>
      <c r="P2517" s="258"/>
      <c r="Q2517" s="258"/>
      <c r="R2517" s="258"/>
      <c r="S2517" s="258"/>
      <c r="T2517" s="25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60" t="s">
        <v>260</v>
      </c>
      <c r="AU2517" s="260" t="s">
        <v>93</v>
      </c>
      <c r="AV2517" s="13" t="s">
        <v>93</v>
      </c>
      <c r="AW2517" s="13" t="s">
        <v>40</v>
      </c>
      <c r="AX2517" s="13" t="s">
        <v>84</v>
      </c>
      <c r="AY2517" s="260" t="s">
        <v>251</v>
      </c>
    </row>
    <row r="2518" s="13" customFormat="1">
      <c r="A2518" s="13"/>
      <c r="B2518" s="249"/>
      <c r="C2518" s="250"/>
      <c r="D2518" s="251" t="s">
        <v>260</v>
      </c>
      <c r="E2518" s="252" t="s">
        <v>1</v>
      </c>
      <c r="F2518" s="253" t="s">
        <v>2136</v>
      </c>
      <c r="G2518" s="250"/>
      <c r="H2518" s="254">
        <v>1</v>
      </c>
      <c r="I2518" s="255"/>
      <c r="J2518" s="250"/>
      <c r="K2518" s="250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60" t="s">
        <v>260</v>
      </c>
      <c r="AU2518" s="260" t="s">
        <v>93</v>
      </c>
      <c r="AV2518" s="13" t="s">
        <v>93</v>
      </c>
      <c r="AW2518" s="13" t="s">
        <v>40</v>
      </c>
      <c r="AX2518" s="13" t="s">
        <v>84</v>
      </c>
      <c r="AY2518" s="260" t="s">
        <v>251</v>
      </c>
    </row>
    <row r="2519" s="13" customFormat="1">
      <c r="A2519" s="13"/>
      <c r="B2519" s="249"/>
      <c r="C2519" s="250"/>
      <c r="D2519" s="251" t="s">
        <v>260</v>
      </c>
      <c r="E2519" s="252" t="s">
        <v>1</v>
      </c>
      <c r="F2519" s="253" t="s">
        <v>2137</v>
      </c>
      <c r="G2519" s="250"/>
      <c r="H2519" s="254">
        <v>1</v>
      </c>
      <c r="I2519" s="255"/>
      <c r="J2519" s="250"/>
      <c r="K2519" s="250"/>
      <c r="L2519" s="256"/>
      <c r="M2519" s="257"/>
      <c r="N2519" s="258"/>
      <c r="O2519" s="258"/>
      <c r="P2519" s="258"/>
      <c r="Q2519" s="258"/>
      <c r="R2519" s="258"/>
      <c r="S2519" s="258"/>
      <c r="T2519" s="25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60" t="s">
        <v>260</v>
      </c>
      <c r="AU2519" s="260" t="s">
        <v>93</v>
      </c>
      <c r="AV2519" s="13" t="s">
        <v>93</v>
      </c>
      <c r="AW2519" s="13" t="s">
        <v>40</v>
      </c>
      <c r="AX2519" s="13" t="s">
        <v>84</v>
      </c>
      <c r="AY2519" s="260" t="s">
        <v>251</v>
      </c>
    </row>
    <row r="2520" s="13" customFormat="1">
      <c r="A2520" s="13"/>
      <c r="B2520" s="249"/>
      <c r="C2520" s="250"/>
      <c r="D2520" s="251" t="s">
        <v>260</v>
      </c>
      <c r="E2520" s="252" t="s">
        <v>1</v>
      </c>
      <c r="F2520" s="253" t="s">
        <v>2138</v>
      </c>
      <c r="G2520" s="250"/>
      <c r="H2520" s="254">
        <v>1</v>
      </c>
      <c r="I2520" s="255"/>
      <c r="J2520" s="250"/>
      <c r="K2520" s="250"/>
      <c r="L2520" s="256"/>
      <c r="M2520" s="257"/>
      <c r="N2520" s="258"/>
      <c r="O2520" s="258"/>
      <c r="P2520" s="258"/>
      <c r="Q2520" s="258"/>
      <c r="R2520" s="258"/>
      <c r="S2520" s="258"/>
      <c r="T2520" s="25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60" t="s">
        <v>260</v>
      </c>
      <c r="AU2520" s="260" t="s">
        <v>93</v>
      </c>
      <c r="AV2520" s="13" t="s">
        <v>93</v>
      </c>
      <c r="AW2520" s="13" t="s">
        <v>40</v>
      </c>
      <c r="AX2520" s="13" t="s">
        <v>84</v>
      </c>
      <c r="AY2520" s="260" t="s">
        <v>251</v>
      </c>
    </row>
    <row r="2521" s="13" customFormat="1">
      <c r="A2521" s="13"/>
      <c r="B2521" s="249"/>
      <c r="C2521" s="250"/>
      <c r="D2521" s="251" t="s">
        <v>260</v>
      </c>
      <c r="E2521" s="252" t="s">
        <v>1</v>
      </c>
      <c r="F2521" s="253" t="s">
        <v>2139</v>
      </c>
      <c r="G2521" s="250"/>
      <c r="H2521" s="254">
        <v>1</v>
      </c>
      <c r="I2521" s="255"/>
      <c r="J2521" s="250"/>
      <c r="K2521" s="250"/>
      <c r="L2521" s="256"/>
      <c r="M2521" s="257"/>
      <c r="N2521" s="258"/>
      <c r="O2521" s="258"/>
      <c r="P2521" s="258"/>
      <c r="Q2521" s="258"/>
      <c r="R2521" s="258"/>
      <c r="S2521" s="258"/>
      <c r="T2521" s="25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60" t="s">
        <v>260</v>
      </c>
      <c r="AU2521" s="260" t="s">
        <v>93</v>
      </c>
      <c r="AV2521" s="13" t="s">
        <v>93</v>
      </c>
      <c r="AW2521" s="13" t="s">
        <v>40</v>
      </c>
      <c r="AX2521" s="13" t="s">
        <v>84</v>
      </c>
      <c r="AY2521" s="260" t="s">
        <v>251</v>
      </c>
    </row>
    <row r="2522" s="16" customFormat="1">
      <c r="A2522" s="16"/>
      <c r="B2522" s="283"/>
      <c r="C2522" s="284"/>
      <c r="D2522" s="251" t="s">
        <v>260</v>
      </c>
      <c r="E2522" s="285" t="s">
        <v>1</v>
      </c>
      <c r="F2522" s="286" t="s">
        <v>329</v>
      </c>
      <c r="G2522" s="284"/>
      <c r="H2522" s="287">
        <v>5</v>
      </c>
      <c r="I2522" s="288"/>
      <c r="J2522" s="284"/>
      <c r="K2522" s="284"/>
      <c r="L2522" s="289"/>
      <c r="M2522" s="290"/>
      <c r="N2522" s="291"/>
      <c r="O2522" s="291"/>
      <c r="P2522" s="291"/>
      <c r="Q2522" s="291"/>
      <c r="R2522" s="291"/>
      <c r="S2522" s="291"/>
      <c r="T2522" s="292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T2522" s="293" t="s">
        <v>260</v>
      </c>
      <c r="AU2522" s="293" t="s">
        <v>93</v>
      </c>
      <c r="AV2522" s="16" t="s">
        <v>273</v>
      </c>
      <c r="AW2522" s="16" t="s">
        <v>40</v>
      </c>
      <c r="AX2522" s="16" t="s">
        <v>84</v>
      </c>
      <c r="AY2522" s="293" t="s">
        <v>251</v>
      </c>
    </row>
    <row r="2523" s="14" customFormat="1">
      <c r="A2523" s="14"/>
      <c r="B2523" s="261"/>
      <c r="C2523" s="262"/>
      <c r="D2523" s="251" t="s">
        <v>260</v>
      </c>
      <c r="E2523" s="263" t="s">
        <v>1</v>
      </c>
      <c r="F2523" s="264" t="s">
        <v>262</v>
      </c>
      <c r="G2523" s="262"/>
      <c r="H2523" s="265">
        <v>110</v>
      </c>
      <c r="I2523" s="266"/>
      <c r="J2523" s="262"/>
      <c r="K2523" s="262"/>
      <c r="L2523" s="267"/>
      <c r="M2523" s="268"/>
      <c r="N2523" s="269"/>
      <c r="O2523" s="269"/>
      <c r="P2523" s="269"/>
      <c r="Q2523" s="269"/>
      <c r="R2523" s="269"/>
      <c r="S2523" s="269"/>
      <c r="T2523" s="270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71" t="s">
        <v>260</v>
      </c>
      <c r="AU2523" s="271" t="s">
        <v>93</v>
      </c>
      <c r="AV2523" s="14" t="s">
        <v>257</v>
      </c>
      <c r="AW2523" s="14" t="s">
        <v>40</v>
      </c>
      <c r="AX2523" s="14" t="s">
        <v>91</v>
      </c>
      <c r="AY2523" s="271" t="s">
        <v>251</v>
      </c>
    </row>
    <row r="2524" s="2" customFormat="1" ht="37.8" customHeight="1">
      <c r="A2524" s="41"/>
      <c r="B2524" s="42"/>
      <c r="C2524" s="294" t="s">
        <v>2419</v>
      </c>
      <c r="D2524" s="294" t="s">
        <v>338</v>
      </c>
      <c r="E2524" s="295" t="s">
        <v>2420</v>
      </c>
      <c r="F2524" s="296" t="s">
        <v>2421</v>
      </c>
      <c r="G2524" s="297" t="s">
        <v>571</v>
      </c>
      <c r="H2524" s="298">
        <v>15</v>
      </c>
      <c r="I2524" s="299"/>
      <c r="J2524" s="300">
        <f>ROUND(I2524*H2524,2)</f>
        <v>0</v>
      </c>
      <c r="K2524" s="301"/>
      <c r="L2524" s="302"/>
      <c r="M2524" s="303" t="s">
        <v>1</v>
      </c>
      <c r="N2524" s="304" t="s">
        <v>49</v>
      </c>
      <c r="O2524" s="94"/>
      <c r="P2524" s="240">
        <f>O2524*H2524</f>
        <v>0</v>
      </c>
      <c r="Q2524" s="240">
        <v>0.017999999999999999</v>
      </c>
      <c r="R2524" s="240">
        <f>Q2524*H2524</f>
        <v>0.26999999999999996</v>
      </c>
      <c r="S2524" s="240">
        <v>0</v>
      </c>
      <c r="T2524" s="241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42" t="s">
        <v>364</v>
      </c>
      <c r="AT2524" s="242" t="s">
        <v>338</v>
      </c>
      <c r="AU2524" s="242" t="s">
        <v>93</v>
      </c>
      <c r="AY2524" s="19" t="s">
        <v>251</v>
      </c>
      <c r="BE2524" s="243">
        <f>IF(N2524="základní",J2524,0)</f>
        <v>0</v>
      </c>
      <c r="BF2524" s="243">
        <f>IF(N2524="snížená",J2524,0)</f>
        <v>0</v>
      </c>
      <c r="BG2524" s="243">
        <f>IF(N2524="zákl. přenesená",J2524,0)</f>
        <v>0</v>
      </c>
      <c r="BH2524" s="243">
        <f>IF(N2524="sníž. přenesená",J2524,0)</f>
        <v>0</v>
      </c>
      <c r="BI2524" s="243">
        <f>IF(N2524="nulová",J2524,0)</f>
        <v>0</v>
      </c>
      <c r="BJ2524" s="19" t="s">
        <v>91</v>
      </c>
      <c r="BK2524" s="243">
        <f>ROUND(I2524*H2524,2)</f>
        <v>0</v>
      </c>
      <c r="BL2524" s="19" t="s">
        <v>304</v>
      </c>
      <c r="BM2524" s="242" t="s">
        <v>2422</v>
      </c>
    </row>
    <row r="2525" s="15" customFormat="1">
      <c r="A2525" s="15"/>
      <c r="B2525" s="272"/>
      <c r="C2525" s="273"/>
      <c r="D2525" s="251" t="s">
        <v>260</v>
      </c>
      <c r="E2525" s="274" t="s">
        <v>1</v>
      </c>
      <c r="F2525" s="275" t="s">
        <v>1027</v>
      </c>
      <c r="G2525" s="273"/>
      <c r="H2525" s="274" t="s">
        <v>1</v>
      </c>
      <c r="I2525" s="276"/>
      <c r="J2525" s="273"/>
      <c r="K2525" s="273"/>
      <c r="L2525" s="277"/>
      <c r="M2525" s="278"/>
      <c r="N2525" s="279"/>
      <c r="O2525" s="279"/>
      <c r="P2525" s="279"/>
      <c r="Q2525" s="279"/>
      <c r="R2525" s="279"/>
      <c r="S2525" s="279"/>
      <c r="T2525" s="280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81" t="s">
        <v>260</v>
      </c>
      <c r="AU2525" s="281" t="s">
        <v>93</v>
      </c>
      <c r="AV2525" s="15" t="s">
        <v>91</v>
      </c>
      <c r="AW2525" s="15" t="s">
        <v>40</v>
      </c>
      <c r="AX2525" s="15" t="s">
        <v>84</v>
      </c>
      <c r="AY2525" s="281" t="s">
        <v>251</v>
      </c>
    </row>
    <row r="2526" s="15" customFormat="1">
      <c r="A2526" s="15"/>
      <c r="B2526" s="272"/>
      <c r="C2526" s="273"/>
      <c r="D2526" s="251" t="s">
        <v>260</v>
      </c>
      <c r="E2526" s="274" t="s">
        <v>1</v>
      </c>
      <c r="F2526" s="275" t="s">
        <v>2121</v>
      </c>
      <c r="G2526" s="273"/>
      <c r="H2526" s="274" t="s">
        <v>1</v>
      </c>
      <c r="I2526" s="276"/>
      <c r="J2526" s="273"/>
      <c r="K2526" s="273"/>
      <c r="L2526" s="277"/>
      <c r="M2526" s="278"/>
      <c r="N2526" s="279"/>
      <c r="O2526" s="279"/>
      <c r="P2526" s="279"/>
      <c r="Q2526" s="279"/>
      <c r="R2526" s="279"/>
      <c r="S2526" s="279"/>
      <c r="T2526" s="280"/>
      <c r="U2526" s="15"/>
      <c r="V2526" s="15"/>
      <c r="W2526" s="15"/>
      <c r="X2526" s="15"/>
      <c r="Y2526" s="15"/>
      <c r="Z2526" s="15"/>
      <c r="AA2526" s="15"/>
      <c r="AB2526" s="15"/>
      <c r="AC2526" s="15"/>
      <c r="AD2526" s="15"/>
      <c r="AE2526" s="15"/>
      <c r="AT2526" s="281" t="s">
        <v>260</v>
      </c>
      <c r="AU2526" s="281" t="s">
        <v>93</v>
      </c>
      <c r="AV2526" s="15" t="s">
        <v>91</v>
      </c>
      <c r="AW2526" s="15" t="s">
        <v>40</v>
      </c>
      <c r="AX2526" s="15" t="s">
        <v>84</v>
      </c>
      <c r="AY2526" s="281" t="s">
        <v>251</v>
      </c>
    </row>
    <row r="2527" s="13" customFormat="1">
      <c r="A2527" s="13"/>
      <c r="B2527" s="249"/>
      <c r="C2527" s="250"/>
      <c r="D2527" s="251" t="s">
        <v>260</v>
      </c>
      <c r="E2527" s="252" t="s">
        <v>1</v>
      </c>
      <c r="F2527" s="253" t="s">
        <v>1151</v>
      </c>
      <c r="G2527" s="250"/>
      <c r="H2527" s="254">
        <v>2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260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251</v>
      </c>
    </row>
    <row r="2528" s="13" customFormat="1">
      <c r="A2528" s="13"/>
      <c r="B2528" s="249"/>
      <c r="C2528" s="250"/>
      <c r="D2528" s="251" t="s">
        <v>260</v>
      </c>
      <c r="E2528" s="252" t="s">
        <v>1</v>
      </c>
      <c r="F2528" s="253" t="s">
        <v>2122</v>
      </c>
      <c r="G2528" s="250"/>
      <c r="H2528" s="254">
        <v>2</v>
      </c>
      <c r="I2528" s="255"/>
      <c r="J2528" s="250"/>
      <c r="K2528" s="250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60" t="s">
        <v>260</v>
      </c>
      <c r="AU2528" s="260" t="s">
        <v>93</v>
      </c>
      <c r="AV2528" s="13" t="s">
        <v>93</v>
      </c>
      <c r="AW2528" s="13" t="s">
        <v>40</v>
      </c>
      <c r="AX2528" s="13" t="s">
        <v>84</v>
      </c>
      <c r="AY2528" s="260" t="s">
        <v>251</v>
      </c>
    </row>
    <row r="2529" s="13" customFormat="1">
      <c r="A2529" s="13"/>
      <c r="B2529" s="249"/>
      <c r="C2529" s="250"/>
      <c r="D2529" s="251" t="s">
        <v>260</v>
      </c>
      <c r="E2529" s="252" t="s">
        <v>1</v>
      </c>
      <c r="F2529" s="253" t="s">
        <v>2123</v>
      </c>
      <c r="G2529" s="250"/>
      <c r="H2529" s="254">
        <v>2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260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251</v>
      </c>
    </row>
    <row r="2530" s="13" customFormat="1">
      <c r="A2530" s="13"/>
      <c r="B2530" s="249"/>
      <c r="C2530" s="250"/>
      <c r="D2530" s="251" t="s">
        <v>260</v>
      </c>
      <c r="E2530" s="252" t="s">
        <v>1</v>
      </c>
      <c r="F2530" s="253" t="s">
        <v>2124</v>
      </c>
      <c r="G2530" s="250"/>
      <c r="H2530" s="254">
        <v>2</v>
      </c>
      <c r="I2530" s="255"/>
      <c r="J2530" s="250"/>
      <c r="K2530" s="250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60" t="s">
        <v>260</v>
      </c>
      <c r="AU2530" s="260" t="s">
        <v>93</v>
      </c>
      <c r="AV2530" s="13" t="s">
        <v>93</v>
      </c>
      <c r="AW2530" s="13" t="s">
        <v>40</v>
      </c>
      <c r="AX2530" s="13" t="s">
        <v>84</v>
      </c>
      <c r="AY2530" s="260" t="s">
        <v>251</v>
      </c>
    </row>
    <row r="2531" s="13" customFormat="1">
      <c r="A2531" s="13"/>
      <c r="B2531" s="249"/>
      <c r="C2531" s="250"/>
      <c r="D2531" s="251" t="s">
        <v>260</v>
      </c>
      <c r="E2531" s="252" t="s">
        <v>1</v>
      </c>
      <c r="F2531" s="253" t="s">
        <v>2125</v>
      </c>
      <c r="G2531" s="250"/>
      <c r="H2531" s="254">
        <v>2</v>
      </c>
      <c r="I2531" s="255"/>
      <c r="J2531" s="250"/>
      <c r="K2531" s="250"/>
      <c r="L2531" s="256"/>
      <c r="M2531" s="257"/>
      <c r="N2531" s="258"/>
      <c r="O2531" s="258"/>
      <c r="P2531" s="258"/>
      <c r="Q2531" s="258"/>
      <c r="R2531" s="258"/>
      <c r="S2531" s="258"/>
      <c r="T2531" s="25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60" t="s">
        <v>260</v>
      </c>
      <c r="AU2531" s="260" t="s">
        <v>93</v>
      </c>
      <c r="AV2531" s="13" t="s">
        <v>93</v>
      </c>
      <c r="AW2531" s="13" t="s">
        <v>40</v>
      </c>
      <c r="AX2531" s="13" t="s">
        <v>84</v>
      </c>
      <c r="AY2531" s="260" t="s">
        <v>251</v>
      </c>
    </row>
    <row r="2532" s="16" customFormat="1">
      <c r="A2532" s="16"/>
      <c r="B2532" s="283"/>
      <c r="C2532" s="284"/>
      <c r="D2532" s="251" t="s">
        <v>260</v>
      </c>
      <c r="E2532" s="285" t="s">
        <v>1</v>
      </c>
      <c r="F2532" s="286" t="s">
        <v>329</v>
      </c>
      <c r="G2532" s="284"/>
      <c r="H2532" s="287">
        <v>10</v>
      </c>
      <c r="I2532" s="288"/>
      <c r="J2532" s="284"/>
      <c r="K2532" s="284"/>
      <c r="L2532" s="289"/>
      <c r="M2532" s="290"/>
      <c r="N2532" s="291"/>
      <c r="O2532" s="291"/>
      <c r="P2532" s="291"/>
      <c r="Q2532" s="291"/>
      <c r="R2532" s="291"/>
      <c r="S2532" s="291"/>
      <c r="T2532" s="292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93" t="s">
        <v>260</v>
      </c>
      <c r="AU2532" s="293" t="s">
        <v>93</v>
      </c>
      <c r="AV2532" s="16" t="s">
        <v>273</v>
      </c>
      <c r="AW2532" s="16" t="s">
        <v>40</v>
      </c>
      <c r="AX2532" s="16" t="s">
        <v>84</v>
      </c>
      <c r="AY2532" s="293" t="s">
        <v>251</v>
      </c>
    </row>
    <row r="2533" s="15" customFormat="1">
      <c r="A2533" s="15"/>
      <c r="B2533" s="272"/>
      <c r="C2533" s="273"/>
      <c r="D2533" s="251" t="s">
        <v>260</v>
      </c>
      <c r="E2533" s="274" t="s">
        <v>1</v>
      </c>
      <c r="F2533" s="275" t="s">
        <v>2135</v>
      </c>
      <c r="G2533" s="273"/>
      <c r="H2533" s="274" t="s">
        <v>1</v>
      </c>
      <c r="I2533" s="276"/>
      <c r="J2533" s="273"/>
      <c r="K2533" s="273"/>
      <c r="L2533" s="277"/>
      <c r="M2533" s="278"/>
      <c r="N2533" s="279"/>
      <c r="O2533" s="279"/>
      <c r="P2533" s="279"/>
      <c r="Q2533" s="279"/>
      <c r="R2533" s="279"/>
      <c r="S2533" s="279"/>
      <c r="T2533" s="280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81" t="s">
        <v>260</v>
      </c>
      <c r="AU2533" s="281" t="s">
        <v>93</v>
      </c>
      <c r="AV2533" s="15" t="s">
        <v>91</v>
      </c>
      <c r="AW2533" s="15" t="s">
        <v>40</v>
      </c>
      <c r="AX2533" s="15" t="s">
        <v>84</v>
      </c>
      <c r="AY2533" s="281" t="s">
        <v>251</v>
      </c>
    </row>
    <row r="2534" s="13" customFormat="1">
      <c r="A2534" s="13"/>
      <c r="B2534" s="249"/>
      <c r="C2534" s="250"/>
      <c r="D2534" s="251" t="s">
        <v>260</v>
      </c>
      <c r="E2534" s="252" t="s">
        <v>1</v>
      </c>
      <c r="F2534" s="253" t="s">
        <v>1155</v>
      </c>
      <c r="G2534" s="250"/>
      <c r="H2534" s="254">
        <v>1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260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251</v>
      </c>
    </row>
    <row r="2535" s="13" customFormat="1">
      <c r="A2535" s="13"/>
      <c r="B2535" s="249"/>
      <c r="C2535" s="250"/>
      <c r="D2535" s="251" t="s">
        <v>260</v>
      </c>
      <c r="E2535" s="252" t="s">
        <v>1</v>
      </c>
      <c r="F2535" s="253" t="s">
        <v>2136</v>
      </c>
      <c r="G2535" s="250"/>
      <c r="H2535" s="254">
        <v>1</v>
      </c>
      <c r="I2535" s="255"/>
      <c r="J2535" s="250"/>
      <c r="K2535" s="250"/>
      <c r="L2535" s="256"/>
      <c r="M2535" s="257"/>
      <c r="N2535" s="258"/>
      <c r="O2535" s="258"/>
      <c r="P2535" s="258"/>
      <c r="Q2535" s="258"/>
      <c r="R2535" s="258"/>
      <c r="S2535" s="258"/>
      <c r="T2535" s="25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60" t="s">
        <v>260</v>
      </c>
      <c r="AU2535" s="260" t="s">
        <v>93</v>
      </c>
      <c r="AV2535" s="13" t="s">
        <v>93</v>
      </c>
      <c r="AW2535" s="13" t="s">
        <v>40</v>
      </c>
      <c r="AX2535" s="13" t="s">
        <v>84</v>
      </c>
      <c r="AY2535" s="260" t="s">
        <v>251</v>
      </c>
    </row>
    <row r="2536" s="13" customFormat="1">
      <c r="A2536" s="13"/>
      <c r="B2536" s="249"/>
      <c r="C2536" s="250"/>
      <c r="D2536" s="251" t="s">
        <v>260</v>
      </c>
      <c r="E2536" s="252" t="s">
        <v>1</v>
      </c>
      <c r="F2536" s="253" t="s">
        <v>2137</v>
      </c>
      <c r="G2536" s="250"/>
      <c r="H2536" s="254">
        <v>1</v>
      </c>
      <c r="I2536" s="255"/>
      <c r="J2536" s="250"/>
      <c r="K2536" s="250"/>
      <c r="L2536" s="256"/>
      <c r="M2536" s="257"/>
      <c r="N2536" s="258"/>
      <c r="O2536" s="258"/>
      <c r="P2536" s="258"/>
      <c r="Q2536" s="258"/>
      <c r="R2536" s="258"/>
      <c r="S2536" s="258"/>
      <c r="T2536" s="25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60" t="s">
        <v>260</v>
      </c>
      <c r="AU2536" s="260" t="s">
        <v>93</v>
      </c>
      <c r="AV2536" s="13" t="s">
        <v>93</v>
      </c>
      <c r="AW2536" s="13" t="s">
        <v>40</v>
      </c>
      <c r="AX2536" s="13" t="s">
        <v>84</v>
      </c>
      <c r="AY2536" s="260" t="s">
        <v>251</v>
      </c>
    </row>
    <row r="2537" s="13" customFormat="1">
      <c r="A2537" s="13"/>
      <c r="B2537" s="249"/>
      <c r="C2537" s="250"/>
      <c r="D2537" s="251" t="s">
        <v>260</v>
      </c>
      <c r="E2537" s="252" t="s">
        <v>1</v>
      </c>
      <c r="F2537" s="253" t="s">
        <v>2138</v>
      </c>
      <c r="G2537" s="250"/>
      <c r="H2537" s="254">
        <v>1</v>
      </c>
      <c r="I2537" s="255"/>
      <c r="J2537" s="250"/>
      <c r="K2537" s="250"/>
      <c r="L2537" s="256"/>
      <c r="M2537" s="257"/>
      <c r="N2537" s="258"/>
      <c r="O2537" s="258"/>
      <c r="P2537" s="258"/>
      <c r="Q2537" s="258"/>
      <c r="R2537" s="258"/>
      <c r="S2537" s="258"/>
      <c r="T2537" s="25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60" t="s">
        <v>260</v>
      </c>
      <c r="AU2537" s="260" t="s">
        <v>93</v>
      </c>
      <c r="AV2537" s="13" t="s">
        <v>93</v>
      </c>
      <c r="AW2537" s="13" t="s">
        <v>40</v>
      </c>
      <c r="AX2537" s="13" t="s">
        <v>84</v>
      </c>
      <c r="AY2537" s="260" t="s">
        <v>251</v>
      </c>
    </row>
    <row r="2538" s="13" customFormat="1">
      <c r="A2538" s="13"/>
      <c r="B2538" s="249"/>
      <c r="C2538" s="250"/>
      <c r="D2538" s="251" t="s">
        <v>260</v>
      </c>
      <c r="E2538" s="252" t="s">
        <v>1</v>
      </c>
      <c r="F2538" s="253" t="s">
        <v>2139</v>
      </c>
      <c r="G2538" s="250"/>
      <c r="H2538" s="254">
        <v>1</v>
      </c>
      <c r="I2538" s="255"/>
      <c r="J2538" s="250"/>
      <c r="K2538" s="250"/>
      <c r="L2538" s="256"/>
      <c r="M2538" s="257"/>
      <c r="N2538" s="258"/>
      <c r="O2538" s="258"/>
      <c r="P2538" s="258"/>
      <c r="Q2538" s="258"/>
      <c r="R2538" s="258"/>
      <c r="S2538" s="258"/>
      <c r="T2538" s="25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60" t="s">
        <v>260</v>
      </c>
      <c r="AU2538" s="260" t="s">
        <v>93</v>
      </c>
      <c r="AV2538" s="13" t="s">
        <v>93</v>
      </c>
      <c r="AW2538" s="13" t="s">
        <v>40</v>
      </c>
      <c r="AX2538" s="13" t="s">
        <v>84</v>
      </c>
      <c r="AY2538" s="260" t="s">
        <v>251</v>
      </c>
    </row>
    <row r="2539" s="16" customFormat="1">
      <c r="A2539" s="16"/>
      <c r="B2539" s="283"/>
      <c r="C2539" s="284"/>
      <c r="D2539" s="251" t="s">
        <v>260</v>
      </c>
      <c r="E2539" s="285" t="s">
        <v>1</v>
      </c>
      <c r="F2539" s="286" t="s">
        <v>329</v>
      </c>
      <c r="G2539" s="284"/>
      <c r="H2539" s="287">
        <v>5</v>
      </c>
      <c r="I2539" s="288"/>
      <c r="J2539" s="284"/>
      <c r="K2539" s="284"/>
      <c r="L2539" s="289"/>
      <c r="M2539" s="290"/>
      <c r="N2539" s="291"/>
      <c r="O2539" s="291"/>
      <c r="P2539" s="291"/>
      <c r="Q2539" s="291"/>
      <c r="R2539" s="291"/>
      <c r="S2539" s="291"/>
      <c r="T2539" s="292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T2539" s="293" t="s">
        <v>260</v>
      </c>
      <c r="AU2539" s="293" t="s">
        <v>93</v>
      </c>
      <c r="AV2539" s="16" t="s">
        <v>273</v>
      </c>
      <c r="AW2539" s="16" t="s">
        <v>40</v>
      </c>
      <c r="AX2539" s="16" t="s">
        <v>84</v>
      </c>
      <c r="AY2539" s="293" t="s">
        <v>251</v>
      </c>
    </row>
    <row r="2540" s="14" customFormat="1">
      <c r="A2540" s="14"/>
      <c r="B2540" s="261"/>
      <c r="C2540" s="262"/>
      <c r="D2540" s="251" t="s">
        <v>260</v>
      </c>
      <c r="E2540" s="263" t="s">
        <v>1</v>
      </c>
      <c r="F2540" s="264" t="s">
        <v>262</v>
      </c>
      <c r="G2540" s="262"/>
      <c r="H2540" s="265">
        <v>15</v>
      </c>
      <c r="I2540" s="266"/>
      <c r="J2540" s="262"/>
      <c r="K2540" s="262"/>
      <c r="L2540" s="267"/>
      <c r="M2540" s="268"/>
      <c r="N2540" s="269"/>
      <c r="O2540" s="269"/>
      <c r="P2540" s="269"/>
      <c r="Q2540" s="269"/>
      <c r="R2540" s="269"/>
      <c r="S2540" s="269"/>
      <c r="T2540" s="270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71" t="s">
        <v>260</v>
      </c>
      <c r="AU2540" s="271" t="s">
        <v>93</v>
      </c>
      <c r="AV2540" s="14" t="s">
        <v>257</v>
      </c>
      <c r="AW2540" s="14" t="s">
        <v>40</v>
      </c>
      <c r="AX2540" s="14" t="s">
        <v>91</v>
      </c>
      <c r="AY2540" s="271" t="s">
        <v>251</v>
      </c>
    </row>
    <row r="2541" s="2" customFormat="1" ht="37.8" customHeight="1">
      <c r="A2541" s="41"/>
      <c r="B2541" s="42"/>
      <c r="C2541" s="294" t="s">
        <v>2423</v>
      </c>
      <c r="D2541" s="294" t="s">
        <v>338</v>
      </c>
      <c r="E2541" s="295" t="s">
        <v>2424</v>
      </c>
      <c r="F2541" s="296" t="s">
        <v>2425</v>
      </c>
      <c r="G2541" s="297" t="s">
        <v>571</v>
      </c>
      <c r="H2541" s="298">
        <v>95</v>
      </c>
      <c r="I2541" s="299"/>
      <c r="J2541" s="300">
        <f>ROUND(I2541*H2541,2)</f>
        <v>0</v>
      </c>
      <c r="K2541" s="301"/>
      <c r="L2541" s="302"/>
      <c r="M2541" s="303" t="s">
        <v>1</v>
      </c>
      <c r="N2541" s="304" t="s">
        <v>49</v>
      </c>
      <c r="O2541" s="94"/>
      <c r="P2541" s="240">
        <f>O2541*H2541</f>
        <v>0</v>
      </c>
      <c r="Q2541" s="240">
        <v>0.017999999999999999</v>
      </c>
      <c r="R2541" s="240">
        <f>Q2541*H2541</f>
        <v>1.71</v>
      </c>
      <c r="S2541" s="240">
        <v>0</v>
      </c>
      <c r="T2541" s="241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42" t="s">
        <v>364</v>
      </c>
      <c r="AT2541" s="242" t="s">
        <v>338</v>
      </c>
      <c r="AU2541" s="242" t="s">
        <v>93</v>
      </c>
      <c r="AY2541" s="19" t="s">
        <v>251</v>
      </c>
      <c r="BE2541" s="243">
        <f>IF(N2541="základní",J2541,0)</f>
        <v>0</v>
      </c>
      <c r="BF2541" s="243">
        <f>IF(N2541="snížená",J2541,0)</f>
        <v>0</v>
      </c>
      <c r="BG2541" s="243">
        <f>IF(N2541="zákl. přenesená",J2541,0)</f>
        <v>0</v>
      </c>
      <c r="BH2541" s="243">
        <f>IF(N2541="sníž. přenesená",J2541,0)</f>
        <v>0</v>
      </c>
      <c r="BI2541" s="243">
        <f>IF(N2541="nulová",J2541,0)</f>
        <v>0</v>
      </c>
      <c r="BJ2541" s="19" t="s">
        <v>91</v>
      </c>
      <c r="BK2541" s="243">
        <f>ROUND(I2541*H2541,2)</f>
        <v>0</v>
      </c>
      <c r="BL2541" s="19" t="s">
        <v>304</v>
      </c>
      <c r="BM2541" s="242" t="s">
        <v>2426</v>
      </c>
    </row>
    <row r="2542" s="15" customFormat="1">
      <c r="A2542" s="15"/>
      <c r="B2542" s="272"/>
      <c r="C2542" s="273"/>
      <c r="D2542" s="251" t="s">
        <v>260</v>
      </c>
      <c r="E2542" s="274" t="s">
        <v>1</v>
      </c>
      <c r="F2542" s="275" t="s">
        <v>1027</v>
      </c>
      <c r="G2542" s="273"/>
      <c r="H2542" s="274" t="s">
        <v>1</v>
      </c>
      <c r="I2542" s="276"/>
      <c r="J2542" s="273"/>
      <c r="K2542" s="273"/>
      <c r="L2542" s="277"/>
      <c r="M2542" s="278"/>
      <c r="N2542" s="279"/>
      <c r="O2542" s="279"/>
      <c r="P2542" s="279"/>
      <c r="Q2542" s="279"/>
      <c r="R2542" s="279"/>
      <c r="S2542" s="279"/>
      <c r="T2542" s="280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81" t="s">
        <v>260</v>
      </c>
      <c r="AU2542" s="281" t="s">
        <v>93</v>
      </c>
      <c r="AV2542" s="15" t="s">
        <v>91</v>
      </c>
      <c r="AW2542" s="15" t="s">
        <v>40</v>
      </c>
      <c r="AX2542" s="15" t="s">
        <v>84</v>
      </c>
      <c r="AY2542" s="281" t="s">
        <v>251</v>
      </c>
    </row>
    <row r="2543" s="15" customFormat="1">
      <c r="A2543" s="15"/>
      <c r="B2543" s="272"/>
      <c r="C2543" s="273"/>
      <c r="D2543" s="251" t="s">
        <v>260</v>
      </c>
      <c r="E2543" s="274" t="s">
        <v>1</v>
      </c>
      <c r="F2543" s="275" t="s">
        <v>2134</v>
      </c>
      <c r="G2543" s="273"/>
      <c r="H2543" s="274" t="s">
        <v>1</v>
      </c>
      <c r="I2543" s="276"/>
      <c r="J2543" s="273"/>
      <c r="K2543" s="273"/>
      <c r="L2543" s="277"/>
      <c r="M2543" s="278"/>
      <c r="N2543" s="279"/>
      <c r="O2543" s="279"/>
      <c r="P2543" s="279"/>
      <c r="Q2543" s="279"/>
      <c r="R2543" s="279"/>
      <c r="S2543" s="279"/>
      <c r="T2543" s="280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81" t="s">
        <v>260</v>
      </c>
      <c r="AU2543" s="281" t="s">
        <v>93</v>
      </c>
      <c r="AV2543" s="15" t="s">
        <v>91</v>
      </c>
      <c r="AW2543" s="15" t="s">
        <v>40</v>
      </c>
      <c r="AX2543" s="15" t="s">
        <v>84</v>
      </c>
      <c r="AY2543" s="281" t="s">
        <v>251</v>
      </c>
    </row>
    <row r="2544" s="13" customFormat="1">
      <c r="A2544" s="13"/>
      <c r="B2544" s="249"/>
      <c r="C2544" s="250"/>
      <c r="D2544" s="251" t="s">
        <v>260</v>
      </c>
      <c r="E2544" s="252" t="s">
        <v>1</v>
      </c>
      <c r="F2544" s="253" t="s">
        <v>2133</v>
      </c>
      <c r="G2544" s="250"/>
      <c r="H2544" s="254">
        <v>19</v>
      </c>
      <c r="I2544" s="255"/>
      <c r="J2544" s="250"/>
      <c r="K2544" s="250"/>
      <c r="L2544" s="256"/>
      <c r="M2544" s="257"/>
      <c r="N2544" s="258"/>
      <c r="O2544" s="258"/>
      <c r="P2544" s="258"/>
      <c r="Q2544" s="258"/>
      <c r="R2544" s="258"/>
      <c r="S2544" s="258"/>
      <c r="T2544" s="25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60" t="s">
        <v>260</v>
      </c>
      <c r="AU2544" s="260" t="s">
        <v>93</v>
      </c>
      <c r="AV2544" s="13" t="s">
        <v>93</v>
      </c>
      <c r="AW2544" s="13" t="s">
        <v>40</v>
      </c>
      <c r="AX2544" s="13" t="s">
        <v>84</v>
      </c>
      <c r="AY2544" s="260" t="s">
        <v>251</v>
      </c>
    </row>
    <row r="2545" s="13" customFormat="1">
      <c r="A2545" s="13"/>
      <c r="B2545" s="249"/>
      <c r="C2545" s="250"/>
      <c r="D2545" s="251" t="s">
        <v>260</v>
      </c>
      <c r="E2545" s="252" t="s">
        <v>1</v>
      </c>
      <c r="F2545" s="253" t="s">
        <v>2128</v>
      </c>
      <c r="G2545" s="250"/>
      <c r="H2545" s="254">
        <v>19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260</v>
      </c>
      <c r="AU2545" s="260" t="s">
        <v>93</v>
      </c>
      <c r="AV2545" s="13" t="s">
        <v>93</v>
      </c>
      <c r="AW2545" s="13" t="s">
        <v>40</v>
      </c>
      <c r="AX2545" s="13" t="s">
        <v>84</v>
      </c>
      <c r="AY2545" s="260" t="s">
        <v>251</v>
      </c>
    </row>
    <row r="2546" s="13" customFormat="1">
      <c r="A2546" s="13"/>
      <c r="B2546" s="249"/>
      <c r="C2546" s="250"/>
      <c r="D2546" s="251" t="s">
        <v>260</v>
      </c>
      <c r="E2546" s="252" t="s">
        <v>1</v>
      </c>
      <c r="F2546" s="253" t="s">
        <v>2129</v>
      </c>
      <c r="G2546" s="250"/>
      <c r="H2546" s="254">
        <v>19</v>
      </c>
      <c r="I2546" s="255"/>
      <c r="J2546" s="250"/>
      <c r="K2546" s="250"/>
      <c r="L2546" s="256"/>
      <c r="M2546" s="257"/>
      <c r="N2546" s="258"/>
      <c r="O2546" s="258"/>
      <c r="P2546" s="258"/>
      <c r="Q2546" s="258"/>
      <c r="R2546" s="258"/>
      <c r="S2546" s="258"/>
      <c r="T2546" s="25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60" t="s">
        <v>260</v>
      </c>
      <c r="AU2546" s="260" t="s">
        <v>93</v>
      </c>
      <c r="AV2546" s="13" t="s">
        <v>93</v>
      </c>
      <c r="AW2546" s="13" t="s">
        <v>40</v>
      </c>
      <c r="AX2546" s="13" t="s">
        <v>84</v>
      </c>
      <c r="AY2546" s="260" t="s">
        <v>251</v>
      </c>
    </row>
    <row r="2547" s="13" customFormat="1">
      <c r="A2547" s="13"/>
      <c r="B2547" s="249"/>
      <c r="C2547" s="250"/>
      <c r="D2547" s="251" t="s">
        <v>260</v>
      </c>
      <c r="E2547" s="252" t="s">
        <v>1</v>
      </c>
      <c r="F2547" s="253" t="s">
        <v>2130</v>
      </c>
      <c r="G2547" s="250"/>
      <c r="H2547" s="254">
        <v>19</v>
      </c>
      <c r="I2547" s="255"/>
      <c r="J2547" s="250"/>
      <c r="K2547" s="250"/>
      <c r="L2547" s="256"/>
      <c r="M2547" s="257"/>
      <c r="N2547" s="258"/>
      <c r="O2547" s="258"/>
      <c r="P2547" s="258"/>
      <c r="Q2547" s="258"/>
      <c r="R2547" s="258"/>
      <c r="S2547" s="258"/>
      <c r="T2547" s="259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60" t="s">
        <v>260</v>
      </c>
      <c r="AU2547" s="260" t="s">
        <v>93</v>
      </c>
      <c r="AV2547" s="13" t="s">
        <v>93</v>
      </c>
      <c r="AW2547" s="13" t="s">
        <v>40</v>
      </c>
      <c r="AX2547" s="13" t="s">
        <v>84</v>
      </c>
      <c r="AY2547" s="260" t="s">
        <v>251</v>
      </c>
    </row>
    <row r="2548" s="13" customFormat="1">
      <c r="A2548" s="13"/>
      <c r="B2548" s="249"/>
      <c r="C2548" s="250"/>
      <c r="D2548" s="251" t="s">
        <v>260</v>
      </c>
      <c r="E2548" s="252" t="s">
        <v>1</v>
      </c>
      <c r="F2548" s="253" t="s">
        <v>2131</v>
      </c>
      <c r="G2548" s="250"/>
      <c r="H2548" s="254">
        <v>19</v>
      </c>
      <c r="I2548" s="255"/>
      <c r="J2548" s="250"/>
      <c r="K2548" s="250"/>
      <c r="L2548" s="256"/>
      <c r="M2548" s="257"/>
      <c r="N2548" s="258"/>
      <c r="O2548" s="258"/>
      <c r="P2548" s="258"/>
      <c r="Q2548" s="258"/>
      <c r="R2548" s="258"/>
      <c r="S2548" s="258"/>
      <c r="T2548" s="25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60" t="s">
        <v>260</v>
      </c>
      <c r="AU2548" s="260" t="s">
        <v>93</v>
      </c>
      <c r="AV2548" s="13" t="s">
        <v>93</v>
      </c>
      <c r="AW2548" s="13" t="s">
        <v>40</v>
      </c>
      <c r="AX2548" s="13" t="s">
        <v>84</v>
      </c>
      <c r="AY2548" s="260" t="s">
        <v>251</v>
      </c>
    </row>
    <row r="2549" s="14" customFormat="1">
      <c r="A2549" s="14"/>
      <c r="B2549" s="261"/>
      <c r="C2549" s="262"/>
      <c r="D2549" s="251" t="s">
        <v>260</v>
      </c>
      <c r="E2549" s="263" t="s">
        <v>1</v>
      </c>
      <c r="F2549" s="264" t="s">
        <v>262</v>
      </c>
      <c r="G2549" s="262"/>
      <c r="H2549" s="265">
        <v>95</v>
      </c>
      <c r="I2549" s="266"/>
      <c r="J2549" s="262"/>
      <c r="K2549" s="262"/>
      <c r="L2549" s="267"/>
      <c r="M2549" s="268"/>
      <c r="N2549" s="269"/>
      <c r="O2549" s="269"/>
      <c r="P2549" s="269"/>
      <c r="Q2549" s="269"/>
      <c r="R2549" s="269"/>
      <c r="S2549" s="269"/>
      <c r="T2549" s="270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71" t="s">
        <v>260</v>
      </c>
      <c r="AU2549" s="271" t="s">
        <v>93</v>
      </c>
      <c r="AV2549" s="14" t="s">
        <v>257</v>
      </c>
      <c r="AW2549" s="14" t="s">
        <v>40</v>
      </c>
      <c r="AX2549" s="14" t="s">
        <v>91</v>
      </c>
      <c r="AY2549" s="271" t="s">
        <v>251</v>
      </c>
    </row>
    <row r="2550" s="2" customFormat="1" ht="66.75" customHeight="1">
      <c r="A2550" s="41"/>
      <c r="B2550" s="42"/>
      <c r="C2550" s="230" t="s">
        <v>2427</v>
      </c>
      <c r="D2550" s="230" t="s">
        <v>253</v>
      </c>
      <c r="E2550" s="231" t="s">
        <v>2428</v>
      </c>
      <c r="F2550" s="232" t="s">
        <v>2429</v>
      </c>
      <c r="G2550" s="233" t="s">
        <v>571</v>
      </c>
      <c r="H2550" s="234">
        <v>45</v>
      </c>
      <c r="I2550" s="235"/>
      <c r="J2550" s="236">
        <f>ROUND(I2550*H2550,2)</f>
        <v>0</v>
      </c>
      <c r="K2550" s="237"/>
      <c r="L2550" s="47"/>
      <c r="M2550" s="238" t="s">
        <v>1</v>
      </c>
      <c r="N2550" s="239" t="s">
        <v>49</v>
      </c>
      <c r="O2550" s="94"/>
      <c r="P2550" s="240">
        <f>O2550*H2550</f>
        <v>0</v>
      </c>
      <c r="Q2550" s="240">
        <v>0</v>
      </c>
      <c r="R2550" s="240">
        <f>Q2550*H2550</f>
        <v>0</v>
      </c>
      <c r="S2550" s="240">
        <v>0</v>
      </c>
      <c r="T2550" s="241">
        <f>S2550*H2550</f>
        <v>0</v>
      </c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R2550" s="242" t="s">
        <v>304</v>
      </c>
      <c r="AT2550" s="242" t="s">
        <v>253</v>
      </c>
      <c r="AU2550" s="242" t="s">
        <v>93</v>
      </c>
      <c r="AY2550" s="19" t="s">
        <v>251</v>
      </c>
      <c r="BE2550" s="243">
        <f>IF(N2550="základní",J2550,0)</f>
        <v>0</v>
      </c>
      <c r="BF2550" s="243">
        <f>IF(N2550="snížená",J2550,0)</f>
        <v>0</v>
      </c>
      <c r="BG2550" s="243">
        <f>IF(N2550="zákl. přenesená",J2550,0)</f>
        <v>0</v>
      </c>
      <c r="BH2550" s="243">
        <f>IF(N2550="sníž. přenesená",J2550,0)</f>
        <v>0</v>
      </c>
      <c r="BI2550" s="243">
        <f>IF(N2550="nulová",J2550,0)</f>
        <v>0</v>
      </c>
      <c r="BJ2550" s="19" t="s">
        <v>91</v>
      </c>
      <c r="BK2550" s="243">
        <f>ROUND(I2550*H2550,2)</f>
        <v>0</v>
      </c>
      <c r="BL2550" s="19" t="s">
        <v>304</v>
      </c>
      <c r="BM2550" s="242" t="s">
        <v>2430</v>
      </c>
    </row>
    <row r="2551" s="2" customFormat="1">
      <c r="A2551" s="41"/>
      <c r="B2551" s="42"/>
      <c r="C2551" s="43"/>
      <c r="D2551" s="251" t="s">
        <v>289</v>
      </c>
      <c r="E2551" s="43"/>
      <c r="F2551" s="282" t="s">
        <v>2431</v>
      </c>
      <c r="G2551" s="43"/>
      <c r="H2551" s="43"/>
      <c r="I2551" s="246"/>
      <c r="J2551" s="43"/>
      <c r="K2551" s="43"/>
      <c r="L2551" s="47"/>
      <c r="M2551" s="247"/>
      <c r="N2551" s="248"/>
      <c r="O2551" s="94"/>
      <c r="P2551" s="94"/>
      <c r="Q2551" s="94"/>
      <c r="R2551" s="94"/>
      <c r="S2551" s="94"/>
      <c r="T2551" s="95"/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T2551" s="19" t="s">
        <v>289</v>
      </c>
      <c r="AU2551" s="19" t="s">
        <v>93</v>
      </c>
    </row>
    <row r="2552" s="15" customFormat="1">
      <c r="A2552" s="15"/>
      <c r="B2552" s="272"/>
      <c r="C2552" s="273"/>
      <c r="D2552" s="251" t="s">
        <v>260</v>
      </c>
      <c r="E2552" s="274" t="s">
        <v>1</v>
      </c>
      <c r="F2552" s="275" t="s">
        <v>2432</v>
      </c>
      <c r="G2552" s="273"/>
      <c r="H2552" s="274" t="s">
        <v>1</v>
      </c>
      <c r="I2552" s="276"/>
      <c r="J2552" s="273"/>
      <c r="K2552" s="273"/>
      <c r="L2552" s="277"/>
      <c r="M2552" s="278"/>
      <c r="N2552" s="279"/>
      <c r="O2552" s="279"/>
      <c r="P2552" s="279"/>
      <c r="Q2552" s="279"/>
      <c r="R2552" s="279"/>
      <c r="S2552" s="279"/>
      <c r="T2552" s="280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81" t="s">
        <v>260</v>
      </c>
      <c r="AU2552" s="281" t="s">
        <v>93</v>
      </c>
      <c r="AV2552" s="15" t="s">
        <v>91</v>
      </c>
      <c r="AW2552" s="15" t="s">
        <v>40</v>
      </c>
      <c r="AX2552" s="15" t="s">
        <v>84</v>
      </c>
      <c r="AY2552" s="281" t="s">
        <v>251</v>
      </c>
    </row>
    <row r="2553" s="13" customFormat="1">
      <c r="A2553" s="13"/>
      <c r="B2553" s="249"/>
      <c r="C2553" s="250"/>
      <c r="D2553" s="251" t="s">
        <v>260</v>
      </c>
      <c r="E2553" s="252" t="s">
        <v>1</v>
      </c>
      <c r="F2553" s="253" t="s">
        <v>2313</v>
      </c>
      <c r="G2553" s="250"/>
      <c r="H2553" s="254">
        <v>9</v>
      </c>
      <c r="I2553" s="255"/>
      <c r="J2553" s="250"/>
      <c r="K2553" s="250"/>
      <c r="L2553" s="256"/>
      <c r="M2553" s="257"/>
      <c r="N2553" s="258"/>
      <c r="O2553" s="258"/>
      <c r="P2553" s="258"/>
      <c r="Q2553" s="258"/>
      <c r="R2553" s="258"/>
      <c r="S2553" s="258"/>
      <c r="T2553" s="25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60" t="s">
        <v>260</v>
      </c>
      <c r="AU2553" s="260" t="s">
        <v>93</v>
      </c>
      <c r="AV2553" s="13" t="s">
        <v>93</v>
      </c>
      <c r="AW2553" s="13" t="s">
        <v>40</v>
      </c>
      <c r="AX2553" s="13" t="s">
        <v>84</v>
      </c>
      <c r="AY2553" s="260" t="s">
        <v>251</v>
      </c>
    </row>
    <row r="2554" s="13" customFormat="1">
      <c r="A2554" s="13"/>
      <c r="B2554" s="249"/>
      <c r="C2554" s="250"/>
      <c r="D2554" s="251" t="s">
        <v>260</v>
      </c>
      <c r="E2554" s="252" t="s">
        <v>1</v>
      </c>
      <c r="F2554" s="253" t="s">
        <v>2433</v>
      </c>
      <c r="G2554" s="250"/>
      <c r="H2554" s="254">
        <v>9</v>
      </c>
      <c r="I2554" s="255"/>
      <c r="J2554" s="250"/>
      <c r="K2554" s="250"/>
      <c r="L2554" s="256"/>
      <c r="M2554" s="257"/>
      <c r="N2554" s="258"/>
      <c r="O2554" s="258"/>
      <c r="P2554" s="258"/>
      <c r="Q2554" s="258"/>
      <c r="R2554" s="258"/>
      <c r="S2554" s="258"/>
      <c r="T2554" s="25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60" t="s">
        <v>260</v>
      </c>
      <c r="AU2554" s="260" t="s">
        <v>93</v>
      </c>
      <c r="AV2554" s="13" t="s">
        <v>93</v>
      </c>
      <c r="AW2554" s="13" t="s">
        <v>40</v>
      </c>
      <c r="AX2554" s="13" t="s">
        <v>84</v>
      </c>
      <c r="AY2554" s="260" t="s">
        <v>251</v>
      </c>
    </row>
    <row r="2555" s="13" customFormat="1">
      <c r="A2555" s="13"/>
      <c r="B2555" s="249"/>
      <c r="C2555" s="250"/>
      <c r="D2555" s="251" t="s">
        <v>260</v>
      </c>
      <c r="E2555" s="252" t="s">
        <v>1</v>
      </c>
      <c r="F2555" s="253" t="s">
        <v>2434</v>
      </c>
      <c r="G2555" s="250"/>
      <c r="H2555" s="254">
        <v>9</v>
      </c>
      <c r="I2555" s="255"/>
      <c r="J2555" s="250"/>
      <c r="K2555" s="250"/>
      <c r="L2555" s="256"/>
      <c r="M2555" s="257"/>
      <c r="N2555" s="258"/>
      <c r="O2555" s="258"/>
      <c r="P2555" s="258"/>
      <c r="Q2555" s="258"/>
      <c r="R2555" s="258"/>
      <c r="S2555" s="258"/>
      <c r="T2555" s="259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60" t="s">
        <v>260</v>
      </c>
      <c r="AU2555" s="260" t="s">
        <v>93</v>
      </c>
      <c r="AV2555" s="13" t="s">
        <v>93</v>
      </c>
      <c r="AW2555" s="13" t="s">
        <v>40</v>
      </c>
      <c r="AX2555" s="13" t="s">
        <v>84</v>
      </c>
      <c r="AY2555" s="260" t="s">
        <v>251</v>
      </c>
    </row>
    <row r="2556" s="13" customFormat="1">
      <c r="A2556" s="13"/>
      <c r="B2556" s="249"/>
      <c r="C2556" s="250"/>
      <c r="D2556" s="251" t="s">
        <v>260</v>
      </c>
      <c r="E2556" s="252" t="s">
        <v>1</v>
      </c>
      <c r="F2556" s="253" t="s">
        <v>2435</v>
      </c>
      <c r="G2556" s="250"/>
      <c r="H2556" s="254">
        <v>9</v>
      </c>
      <c r="I2556" s="255"/>
      <c r="J2556" s="250"/>
      <c r="K2556" s="250"/>
      <c r="L2556" s="256"/>
      <c r="M2556" s="257"/>
      <c r="N2556" s="258"/>
      <c r="O2556" s="258"/>
      <c r="P2556" s="258"/>
      <c r="Q2556" s="258"/>
      <c r="R2556" s="258"/>
      <c r="S2556" s="258"/>
      <c r="T2556" s="25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60" t="s">
        <v>260</v>
      </c>
      <c r="AU2556" s="260" t="s">
        <v>93</v>
      </c>
      <c r="AV2556" s="13" t="s">
        <v>93</v>
      </c>
      <c r="AW2556" s="13" t="s">
        <v>40</v>
      </c>
      <c r="AX2556" s="13" t="s">
        <v>84</v>
      </c>
      <c r="AY2556" s="260" t="s">
        <v>251</v>
      </c>
    </row>
    <row r="2557" s="13" customFormat="1">
      <c r="A2557" s="13"/>
      <c r="B2557" s="249"/>
      <c r="C2557" s="250"/>
      <c r="D2557" s="251" t="s">
        <v>260</v>
      </c>
      <c r="E2557" s="252" t="s">
        <v>1</v>
      </c>
      <c r="F2557" s="253" t="s">
        <v>2436</v>
      </c>
      <c r="G2557" s="250"/>
      <c r="H2557" s="254">
        <v>9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260</v>
      </c>
      <c r="AU2557" s="260" t="s">
        <v>93</v>
      </c>
      <c r="AV2557" s="13" t="s">
        <v>93</v>
      </c>
      <c r="AW2557" s="13" t="s">
        <v>40</v>
      </c>
      <c r="AX2557" s="13" t="s">
        <v>84</v>
      </c>
      <c r="AY2557" s="260" t="s">
        <v>251</v>
      </c>
    </row>
    <row r="2558" s="14" customFormat="1">
      <c r="A2558" s="14"/>
      <c r="B2558" s="261"/>
      <c r="C2558" s="262"/>
      <c r="D2558" s="251" t="s">
        <v>260</v>
      </c>
      <c r="E2558" s="263" t="s">
        <v>1</v>
      </c>
      <c r="F2558" s="264" t="s">
        <v>262</v>
      </c>
      <c r="G2558" s="262"/>
      <c r="H2558" s="265">
        <v>45</v>
      </c>
      <c r="I2558" s="266"/>
      <c r="J2558" s="262"/>
      <c r="K2558" s="262"/>
      <c r="L2558" s="267"/>
      <c r="M2558" s="268"/>
      <c r="N2558" s="269"/>
      <c r="O2558" s="269"/>
      <c r="P2558" s="269"/>
      <c r="Q2558" s="269"/>
      <c r="R2558" s="269"/>
      <c r="S2558" s="269"/>
      <c r="T2558" s="270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71" t="s">
        <v>260</v>
      </c>
      <c r="AU2558" s="271" t="s">
        <v>93</v>
      </c>
      <c r="AV2558" s="14" t="s">
        <v>257</v>
      </c>
      <c r="AW2558" s="14" t="s">
        <v>40</v>
      </c>
      <c r="AX2558" s="14" t="s">
        <v>91</v>
      </c>
      <c r="AY2558" s="271" t="s">
        <v>251</v>
      </c>
    </row>
    <row r="2559" s="2" customFormat="1" ht="66.75" customHeight="1">
      <c r="A2559" s="41"/>
      <c r="B2559" s="42"/>
      <c r="C2559" s="230" t="s">
        <v>2437</v>
      </c>
      <c r="D2559" s="230" t="s">
        <v>253</v>
      </c>
      <c r="E2559" s="231" t="s">
        <v>2438</v>
      </c>
      <c r="F2559" s="232" t="s">
        <v>2439</v>
      </c>
      <c r="G2559" s="233" t="s">
        <v>571</v>
      </c>
      <c r="H2559" s="234">
        <v>5</v>
      </c>
      <c r="I2559" s="235"/>
      <c r="J2559" s="236">
        <f>ROUND(I2559*H2559,2)</f>
        <v>0</v>
      </c>
      <c r="K2559" s="237"/>
      <c r="L2559" s="47"/>
      <c r="M2559" s="238" t="s">
        <v>1</v>
      </c>
      <c r="N2559" s="239" t="s">
        <v>49</v>
      </c>
      <c r="O2559" s="94"/>
      <c r="P2559" s="240">
        <f>O2559*H2559</f>
        <v>0</v>
      </c>
      <c r="Q2559" s="240">
        <v>0</v>
      </c>
      <c r="R2559" s="240">
        <f>Q2559*H2559</f>
        <v>0</v>
      </c>
      <c r="S2559" s="240">
        <v>0</v>
      </c>
      <c r="T2559" s="241">
        <f>S2559*H2559</f>
        <v>0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42" t="s">
        <v>304</v>
      </c>
      <c r="AT2559" s="242" t="s">
        <v>253</v>
      </c>
      <c r="AU2559" s="242" t="s">
        <v>93</v>
      </c>
      <c r="AY2559" s="19" t="s">
        <v>251</v>
      </c>
      <c r="BE2559" s="243">
        <f>IF(N2559="základní",J2559,0)</f>
        <v>0</v>
      </c>
      <c r="BF2559" s="243">
        <f>IF(N2559="snížená",J2559,0)</f>
        <v>0</v>
      </c>
      <c r="BG2559" s="243">
        <f>IF(N2559="zákl. přenesená",J2559,0)</f>
        <v>0</v>
      </c>
      <c r="BH2559" s="243">
        <f>IF(N2559="sníž. přenesená",J2559,0)</f>
        <v>0</v>
      </c>
      <c r="BI2559" s="243">
        <f>IF(N2559="nulová",J2559,0)</f>
        <v>0</v>
      </c>
      <c r="BJ2559" s="19" t="s">
        <v>91</v>
      </c>
      <c r="BK2559" s="243">
        <f>ROUND(I2559*H2559,2)</f>
        <v>0</v>
      </c>
      <c r="BL2559" s="19" t="s">
        <v>304</v>
      </c>
      <c r="BM2559" s="242" t="s">
        <v>2440</v>
      </c>
    </row>
    <row r="2560" s="2" customFormat="1">
      <c r="A2560" s="41"/>
      <c r="B2560" s="42"/>
      <c r="C2560" s="43"/>
      <c r="D2560" s="251" t="s">
        <v>289</v>
      </c>
      <c r="E2560" s="43"/>
      <c r="F2560" s="282" t="s">
        <v>2441</v>
      </c>
      <c r="G2560" s="43"/>
      <c r="H2560" s="43"/>
      <c r="I2560" s="246"/>
      <c r="J2560" s="43"/>
      <c r="K2560" s="43"/>
      <c r="L2560" s="47"/>
      <c r="M2560" s="247"/>
      <c r="N2560" s="248"/>
      <c r="O2560" s="94"/>
      <c r="P2560" s="94"/>
      <c r="Q2560" s="94"/>
      <c r="R2560" s="94"/>
      <c r="S2560" s="94"/>
      <c r="T2560" s="95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T2560" s="19" t="s">
        <v>289</v>
      </c>
      <c r="AU2560" s="19" t="s">
        <v>93</v>
      </c>
    </row>
    <row r="2561" s="15" customFormat="1">
      <c r="A2561" s="15"/>
      <c r="B2561" s="272"/>
      <c r="C2561" s="273"/>
      <c r="D2561" s="251" t="s">
        <v>260</v>
      </c>
      <c r="E2561" s="274" t="s">
        <v>1</v>
      </c>
      <c r="F2561" s="275" t="s">
        <v>2432</v>
      </c>
      <c r="G2561" s="273"/>
      <c r="H2561" s="274" t="s">
        <v>1</v>
      </c>
      <c r="I2561" s="276"/>
      <c r="J2561" s="273"/>
      <c r="K2561" s="273"/>
      <c r="L2561" s="277"/>
      <c r="M2561" s="278"/>
      <c r="N2561" s="279"/>
      <c r="O2561" s="279"/>
      <c r="P2561" s="279"/>
      <c r="Q2561" s="279"/>
      <c r="R2561" s="279"/>
      <c r="S2561" s="279"/>
      <c r="T2561" s="280"/>
      <c r="U2561" s="15"/>
      <c r="V2561" s="15"/>
      <c r="W2561" s="15"/>
      <c r="X2561" s="15"/>
      <c r="Y2561" s="15"/>
      <c r="Z2561" s="15"/>
      <c r="AA2561" s="15"/>
      <c r="AB2561" s="15"/>
      <c r="AC2561" s="15"/>
      <c r="AD2561" s="15"/>
      <c r="AE2561" s="15"/>
      <c r="AT2561" s="281" t="s">
        <v>260</v>
      </c>
      <c r="AU2561" s="281" t="s">
        <v>93</v>
      </c>
      <c r="AV2561" s="15" t="s">
        <v>91</v>
      </c>
      <c r="AW2561" s="15" t="s">
        <v>40</v>
      </c>
      <c r="AX2561" s="15" t="s">
        <v>84</v>
      </c>
      <c r="AY2561" s="281" t="s">
        <v>251</v>
      </c>
    </row>
    <row r="2562" s="13" customFormat="1">
      <c r="A2562" s="13"/>
      <c r="B2562" s="249"/>
      <c r="C2562" s="250"/>
      <c r="D2562" s="251" t="s">
        <v>260</v>
      </c>
      <c r="E2562" s="252" t="s">
        <v>1</v>
      </c>
      <c r="F2562" s="253" t="s">
        <v>1155</v>
      </c>
      <c r="G2562" s="250"/>
      <c r="H2562" s="254">
        <v>1</v>
      </c>
      <c r="I2562" s="255"/>
      <c r="J2562" s="250"/>
      <c r="K2562" s="250"/>
      <c r="L2562" s="256"/>
      <c r="M2562" s="257"/>
      <c r="N2562" s="258"/>
      <c r="O2562" s="258"/>
      <c r="P2562" s="258"/>
      <c r="Q2562" s="258"/>
      <c r="R2562" s="258"/>
      <c r="S2562" s="258"/>
      <c r="T2562" s="25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60" t="s">
        <v>260</v>
      </c>
      <c r="AU2562" s="260" t="s">
        <v>93</v>
      </c>
      <c r="AV2562" s="13" t="s">
        <v>93</v>
      </c>
      <c r="AW2562" s="13" t="s">
        <v>40</v>
      </c>
      <c r="AX2562" s="13" t="s">
        <v>84</v>
      </c>
      <c r="AY2562" s="260" t="s">
        <v>251</v>
      </c>
    </row>
    <row r="2563" s="13" customFormat="1">
      <c r="A2563" s="13"/>
      <c r="B2563" s="249"/>
      <c r="C2563" s="250"/>
      <c r="D2563" s="251" t="s">
        <v>260</v>
      </c>
      <c r="E2563" s="252" t="s">
        <v>1</v>
      </c>
      <c r="F2563" s="253" t="s">
        <v>2136</v>
      </c>
      <c r="G2563" s="250"/>
      <c r="H2563" s="254">
        <v>1</v>
      </c>
      <c r="I2563" s="255"/>
      <c r="J2563" s="250"/>
      <c r="K2563" s="250"/>
      <c r="L2563" s="256"/>
      <c r="M2563" s="257"/>
      <c r="N2563" s="258"/>
      <c r="O2563" s="258"/>
      <c r="P2563" s="258"/>
      <c r="Q2563" s="258"/>
      <c r="R2563" s="258"/>
      <c r="S2563" s="258"/>
      <c r="T2563" s="25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60" t="s">
        <v>260</v>
      </c>
      <c r="AU2563" s="260" t="s">
        <v>93</v>
      </c>
      <c r="AV2563" s="13" t="s">
        <v>93</v>
      </c>
      <c r="AW2563" s="13" t="s">
        <v>40</v>
      </c>
      <c r="AX2563" s="13" t="s">
        <v>84</v>
      </c>
      <c r="AY2563" s="260" t="s">
        <v>251</v>
      </c>
    </row>
    <row r="2564" s="13" customFormat="1">
      <c r="A2564" s="13"/>
      <c r="B2564" s="249"/>
      <c r="C2564" s="250"/>
      <c r="D2564" s="251" t="s">
        <v>260</v>
      </c>
      <c r="E2564" s="252" t="s">
        <v>1</v>
      </c>
      <c r="F2564" s="253" t="s">
        <v>2137</v>
      </c>
      <c r="G2564" s="250"/>
      <c r="H2564" s="254">
        <v>1</v>
      </c>
      <c r="I2564" s="255"/>
      <c r="J2564" s="250"/>
      <c r="K2564" s="250"/>
      <c r="L2564" s="256"/>
      <c r="M2564" s="257"/>
      <c r="N2564" s="258"/>
      <c r="O2564" s="258"/>
      <c r="P2564" s="258"/>
      <c r="Q2564" s="258"/>
      <c r="R2564" s="258"/>
      <c r="S2564" s="258"/>
      <c r="T2564" s="25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60" t="s">
        <v>260</v>
      </c>
      <c r="AU2564" s="260" t="s">
        <v>93</v>
      </c>
      <c r="AV2564" s="13" t="s">
        <v>93</v>
      </c>
      <c r="AW2564" s="13" t="s">
        <v>40</v>
      </c>
      <c r="AX2564" s="13" t="s">
        <v>84</v>
      </c>
      <c r="AY2564" s="260" t="s">
        <v>251</v>
      </c>
    </row>
    <row r="2565" s="13" customFormat="1">
      <c r="A2565" s="13"/>
      <c r="B2565" s="249"/>
      <c r="C2565" s="250"/>
      <c r="D2565" s="251" t="s">
        <v>260</v>
      </c>
      <c r="E2565" s="252" t="s">
        <v>1</v>
      </c>
      <c r="F2565" s="253" t="s">
        <v>2138</v>
      </c>
      <c r="G2565" s="250"/>
      <c r="H2565" s="254">
        <v>1</v>
      </c>
      <c r="I2565" s="255"/>
      <c r="J2565" s="250"/>
      <c r="K2565" s="250"/>
      <c r="L2565" s="256"/>
      <c r="M2565" s="257"/>
      <c r="N2565" s="258"/>
      <c r="O2565" s="258"/>
      <c r="P2565" s="258"/>
      <c r="Q2565" s="258"/>
      <c r="R2565" s="258"/>
      <c r="S2565" s="258"/>
      <c r="T2565" s="259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60" t="s">
        <v>260</v>
      </c>
      <c r="AU2565" s="260" t="s">
        <v>93</v>
      </c>
      <c r="AV2565" s="13" t="s">
        <v>93</v>
      </c>
      <c r="AW2565" s="13" t="s">
        <v>40</v>
      </c>
      <c r="AX2565" s="13" t="s">
        <v>84</v>
      </c>
      <c r="AY2565" s="260" t="s">
        <v>251</v>
      </c>
    </row>
    <row r="2566" s="13" customFormat="1">
      <c r="A2566" s="13"/>
      <c r="B2566" s="249"/>
      <c r="C2566" s="250"/>
      <c r="D2566" s="251" t="s">
        <v>260</v>
      </c>
      <c r="E2566" s="252" t="s">
        <v>1</v>
      </c>
      <c r="F2566" s="253" t="s">
        <v>2139</v>
      </c>
      <c r="G2566" s="250"/>
      <c r="H2566" s="254">
        <v>1</v>
      </c>
      <c r="I2566" s="255"/>
      <c r="J2566" s="250"/>
      <c r="K2566" s="250"/>
      <c r="L2566" s="256"/>
      <c r="M2566" s="257"/>
      <c r="N2566" s="258"/>
      <c r="O2566" s="258"/>
      <c r="P2566" s="258"/>
      <c r="Q2566" s="258"/>
      <c r="R2566" s="258"/>
      <c r="S2566" s="258"/>
      <c r="T2566" s="25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60" t="s">
        <v>260</v>
      </c>
      <c r="AU2566" s="260" t="s">
        <v>93</v>
      </c>
      <c r="AV2566" s="13" t="s">
        <v>93</v>
      </c>
      <c r="AW2566" s="13" t="s">
        <v>40</v>
      </c>
      <c r="AX2566" s="13" t="s">
        <v>84</v>
      </c>
      <c r="AY2566" s="260" t="s">
        <v>251</v>
      </c>
    </row>
    <row r="2567" s="14" customFormat="1">
      <c r="A2567" s="14"/>
      <c r="B2567" s="261"/>
      <c r="C2567" s="262"/>
      <c r="D2567" s="251" t="s">
        <v>260</v>
      </c>
      <c r="E2567" s="263" t="s">
        <v>1</v>
      </c>
      <c r="F2567" s="264" t="s">
        <v>262</v>
      </c>
      <c r="G2567" s="262"/>
      <c r="H2567" s="265">
        <v>5</v>
      </c>
      <c r="I2567" s="266"/>
      <c r="J2567" s="262"/>
      <c r="K2567" s="262"/>
      <c r="L2567" s="267"/>
      <c r="M2567" s="268"/>
      <c r="N2567" s="269"/>
      <c r="O2567" s="269"/>
      <c r="P2567" s="269"/>
      <c r="Q2567" s="269"/>
      <c r="R2567" s="269"/>
      <c r="S2567" s="269"/>
      <c r="T2567" s="270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71" t="s">
        <v>260</v>
      </c>
      <c r="AU2567" s="271" t="s">
        <v>93</v>
      </c>
      <c r="AV2567" s="14" t="s">
        <v>257</v>
      </c>
      <c r="AW2567" s="14" t="s">
        <v>40</v>
      </c>
      <c r="AX2567" s="14" t="s">
        <v>91</v>
      </c>
      <c r="AY2567" s="271" t="s">
        <v>251</v>
      </c>
    </row>
    <row r="2568" s="2" customFormat="1" ht="66.75" customHeight="1">
      <c r="A2568" s="41"/>
      <c r="B2568" s="42"/>
      <c r="C2568" s="230" t="s">
        <v>2442</v>
      </c>
      <c r="D2568" s="230" t="s">
        <v>253</v>
      </c>
      <c r="E2568" s="231" t="s">
        <v>2443</v>
      </c>
      <c r="F2568" s="232" t="s">
        <v>2444</v>
      </c>
      <c r="G2568" s="233" t="s">
        <v>571</v>
      </c>
      <c r="H2568" s="234">
        <v>1</v>
      </c>
      <c r="I2568" s="235"/>
      <c r="J2568" s="236">
        <f>ROUND(I2568*H2568,2)</f>
        <v>0</v>
      </c>
      <c r="K2568" s="237"/>
      <c r="L2568" s="47"/>
      <c r="M2568" s="238" t="s">
        <v>1</v>
      </c>
      <c r="N2568" s="239" t="s">
        <v>49</v>
      </c>
      <c r="O2568" s="94"/>
      <c r="P2568" s="240">
        <f>O2568*H2568</f>
        <v>0</v>
      </c>
      <c r="Q2568" s="240">
        <v>0</v>
      </c>
      <c r="R2568" s="240">
        <f>Q2568*H2568</f>
        <v>0</v>
      </c>
      <c r="S2568" s="240">
        <v>0</v>
      </c>
      <c r="T2568" s="241">
        <f>S2568*H2568</f>
        <v>0</v>
      </c>
      <c r="U2568" s="41"/>
      <c r="V2568" s="41"/>
      <c r="W2568" s="41"/>
      <c r="X2568" s="41"/>
      <c r="Y2568" s="41"/>
      <c r="Z2568" s="41"/>
      <c r="AA2568" s="41"/>
      <c r="AB2568" s="41"/>
      <c r="AC2568" s="41"/>
      <c r="AD2568" s="41"/>
      <c r="AE2568" s="41"/>
      <c r="AR2568" s="242" t="s">
        <v>304</v>
      </c>
      <c r="AT2568" s="242" t="s">
        <v>253</v>
      </c>
      <c r="AU2568" s="242" t="s">
        <v>93</v>
      </c>
      <c r="AY2568" s="19" t="s">
        <v>251</v>
      </c>
      <c r="BE2568" s="243">
        <f>IF(N2568="základní",J2568,0)</f>
        <v>0</v>
      </c>
      <c r="BF2568" s="243">
        <f>IF(N2568="snížená",J2568,0)</f>
        <v>0</v>
      </c>
      <c r="BG2568" s="243">
        <f>IF(N2568="zákl. přenesená",J2568,0)</f>
        <v>0</v>
      </c>
      <c r="BH2568" s="243">
        <f>IF(N2568="sníž. přenesená",J2568,0)</f>
        <v>0</v>
      </c>
      <c r="BI2568" s="243">
        <f>IF(N2568="nulová",J2568,0)</f>
        <v>0</v>
      </c>
      <c r="BJ2568" s="19" t="s">
        <v>91</v>
      </c>
      <c r="BK2568" s="243">
        <f>ROUND(I2568*H2568,2)</f>
        <v>0</v>
      </c>
      <c r="BL2568" s="19" t="s">
        <v>304</v>
      </c>
      <c r="BM2568" s="242" t="s">
        <v>2445</v>
      </c>
    </row>
    <row r="2569" s="2" customFormat="1">
      <c r="A2569" s="41"/>
      <c r="B2569" s="42"/>
      <c r="C2569" s="43"/>
      <c r="D2569" s="251" t="s">
        <v>289</v>
      </c>
      <c r="E2569" s="43"/>
      <c r="F2569" s="282" t="s">
        <v>2431</v>
      </c>
      <c r="G2569" s="43"/>
      <c r="H2569" s="43"/>
      <c r="I2569" s="246"/>
      <c r="J2569" s="43"/>
      <c r="K2569" s="43"/>
      <c r="L2569" s="47"/>
      <c r="M2569" s="247"/>
      <c r="N2569" s="248"/>
      <c r="O2569" s="94"/>
      <c r="P2569" s="94"/>
      <c r="Q2569" s="94"/>
      <c r="R2569" s="94"/>
      <c r="S2569" s="94"/>
      <c r="T2569" s="95"/>
      <c r="U2569" s="41"/>
      <c r="V2569" s="41"/>
      <c r="W2569" s="41"/>
      <c r="X2569" s="41"/>
      <c r="Y2569" s="41"/>
      <c r="Z2569" s="41"/>
      <c r="AA2569" s="41"/>
      <c r="AB2569" s="41"/>
      <c r="AC2569" s="41"/>
      <c r="AD2569" s="41"/>
      <c r="AE2569" s="41"/>
      <c r="AT2569" s="19" t="s">
        <v>289</v>
      </c>
      <c r="AU2569" s="19" t="s">
        <v>93</v>
      </c>
    </row>
    <row r="2570" s="15" customFormat="1">
      <c r="A2570" s="15"/>
      <c r="B2570" s="272"/>
      <c r="C2570" s="273"/>
      <c r="D2570" s="251" t="s">
        <v>260</v>
      </c>
      <c r="E2570" s="274" t="s">
        <v>1</v>
      </c>
      <c r="F2570" s="275" t="s">
        <v>2432</v>
      </c>
      <c r="G2570" s="273"/>
      <c r="H2570" s="274" t="s">
        <v>1</v>
      </c>
      <c r="I2570" s="276"/>
      <c r="J2570" s="273"/>
      <c r="K2570" s="273"/>
      <c r="L2570" s="277"/>
      <c r="M2570" s="278"/>
      <c r="N2570" s="279"/>
      <c r="O2570" s="279"/>
      <c r="P2570" s="279"/>
      <c r="Q2570" s="279"/>
      <c r="R2570" s="279"/>
      <c r="S2570" s="279"/>
      <c r="T2570" s="280"/>
      <c r="U2570" s="15"/>
      <c r="V2570" s="15"/>
      <c r="W2570" s="15"/>
      <c r="X2570" s="15"/>
      <c r="Y2570" s="15"/>
      <c r="Z2570" s="15"/>
      <c r="AA2570" s="15"/>
      <c r="AB2570" s="15"/>
      <c r="AC2570" s="15"/>
      <c r="AD2570" s="15"/>
      <c r="AE2570" s="15"/>
      <c r="AT2570" s="281" t="s">
        <v>260</v>
      </c>
      <c r="AU2570" s="281" t="s">
        <v>93</v>
      </c>
      <c r="AV2570" s="15" t="s">
        <v>91</v>
      </c>
      <c r="AW2570" s="15" t="s">
        <v>40</v>
      </c>
      <c r="AX2570" s="15" t="s">
        <v>84</v>
      </c>
      <c r="AY2570" s="281" t="s">
        <v>251</v>
      </c>
    </row>
    <row r="2571" s="13" customFormat="1">
      <c r="A2571" s="13"/>
      <c r="B2571" s="249"/>
      <c r="C2571" s="250"/>
      <c r="D2571" s="251" t="s">
        <v>260</v>
      </c>
      <c r="E2571" s="252" t="s">
        <v>1</v>
      </c>
      <c r="F2571" s="253" t="s">
        <v>1787</v>
      </c>
      <c r="G2571" s="250"/>
      <c r="H2571" s="254">
        <v>1</v>
      </c>
      <c r="I2571" s="255"/>
      <c r="J2571" s="250"/>
      <c r="K2571" s="250"/>
      <c r="L2571" s="256"/>
      <c r="M2571" s="257"/>
      <c r="N2571" s="258"/>
      <c r="O2571" s="258"/>
      <c r="P2571" s="258"/>
      <c r="Q2571" s="258"/>
      <c r="R2571" s="258"/>
      <c r="S2571" s="258"/>
      <c r="T2571" s="25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60" t="s">
        <v>260</v>
      </c>
      <c r="AU2571" s="260" t="s">
        <v>93</v>
      </c>
      <c r="AV2571" s="13" t="s">
        <v>93</v>
      </c>
      <c r="AW2571" s="13" t="s">
        <v>40</v>
      </c>
      <c r="AX2571" s="13" t="s">
        <v>91</v>
      </c>
      <c r="AY2571" s="260" t="s">
        <v>251</v>
      </c>
    </row>
    <row r="2572" s="2" customFormat="1" ht="24.15" customHeight="1">
      <c r="A2572" s="41"/>
      <c r="B2572" s="42"/>
      <c r="C2572" s="230" t="s">
        <v>2446</v>
      </c>
      <c r="D2572" s="230" t="s">
        <v>253</v>
      </c>
      <c r="E2572" s="231" t="s">
        <v>2447</v>
      </c>
      <c r="F2572" s="232" t="s">
        <v>2448</v>
      </c>
      <c r="G2572" s="233" t="s">
        <v>571</v>
      </c>
      <c r="H2572" s="234">
        <v>80</v>
      </c>
      <c r="I2572" s="235"/>
      <c r="J2572" s="236">
        <f>ROUND(I2572*H2572,2)</f>
        <v>0</v>
      </c>
      <c r="K2572" s="237"/>
      <c r="L2572" s="47"/>
      <c r="M2572" s="238" t="s">
        <v>1</v>
      </c>
      <c r="N2572" s="239" t="s">
        <v>49</v>
      </c>
      <c r="O2572" s="94"/>
      <c r="P2572" s="240">
        <f>O2572*H2572</f>
        <v>0</v>
      </c>
      <c r="Q2572" s="240">
        <v>0</v>
      </c>
      <c r="R2572" s="240">
        <f>Q2572*H2572</f>
        <v>0</v>
      </c>
      <c r="S2572" s="240">
        <v>0</v>
      </c>
      <c r="T2572" s="241">
        <f>S2572*H2572</f>
        <v>0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42" t="s">
        <v>304</v>
      </c>
      <c r="AT2572" s="242" t="s">
        <v>253</v>
      </c>
      <c r="AU2572" s="242" t="s">
        <v>93</v>
      </c>
      <c r="AY2572" s="19" t="s">
        <v>251</v>
      </c>
      <c r="BE2572" s="243">
        <f>IF(N2572="základní",J2572,0)</f>
        <v>0</v>
      </c>
      <c r="BF2572" s="243">
        <f>IF(N2572="snížená",J2572,0)</f>
        <v>0</v>
      </c>
      <c r="BG2572" s="243">
        <f>IF(N2572="zákl. přenesená",J2572,0)</f>
        <v>0</v>
      </c>
      <c r="BH2572" s="243">
        <f>IF(N2572="sníž. přenesená",J2572,0)</f>
        <v>0</v>
      </c>
      <c r="BI2572" s="243">
        <f>IF(N2572="nulová",J2572,0)</f>
        <v>0</v>
      </c>
      <c r="BJ2572" s="19" t="s">
        <v>91</v>
      </c>
      <c r="BK2572" s="243">
        <f>ROUND(I2572*H2572,2)</f>
        <v>0</v>
      </c>
      <c r="BL2572" s="19" t="s">
        <v>304</v>
      </c>
      <c r="BM2572" s="242" t="s">
        <v>2449</v>
      </c>
    </row>
    <row r="2573" s="15" customFormat="1">
      <c r="A2573" s="15"/>
      <c r="B2573" s="272"/>
      <c r="C2573" s="273"/>
      <c r="D2573" s="251" t="s">
        <v>260</v>
      </c>
      <c r="E2573" s="274" t="s">
        <v>1</v>
      </c>
      <c r="F2573" s="275" t="s">
        <v>2450</v>
      </c>
      <c r="G2573" s="273"/>
      <c r="H2573" s="274" t="s">
        <v>1</v>
      </c>
      <c r="I2573" s="276"/>
      <c r="J2573" s="273"/>
      <c r="K2573" s="273"/>
      <c r="L2573" s="277"/>
      <c r="M2573" s="278"/>
      <c r="N2573" s="279"/>
      <c r="O2573" s="279"/>
      <c r="P2573" s="279"/>
      <c r="Q2573" s="279"/>
      <c r="R2573" s="279"/>
      <c r="S2573" s="279"/>
      <c r="T2573" s="280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T2573" s="281" t="s">
        <v>260</v>
      </c>
      <c r="AU2573" s="281" t="s">
        <v>93</v>
      </c>
      <c r="AV2573" s="15" t="s">
        <v>91</v>
      </c>
      <c r="AW2573" s="15" t="s">
        <v>40</v>
      </c>
      <c r="AX2573" s="15" t="s">
        <v>84</v>
      </c>
      <c r="AY2573" s="281" t="s">
        <v>251</v>
      </c>
    </row>
    <row r="2574" s="13" customFormat="1">
      <c r="A2574" s="13"/>
      <c r="B2574" s="249"/>
      <c r="C2574" s="250"/>
      <c r="D2574" s="251" t="s">
        <v>260</v>
      </c>
      <c r="E2574" s="252" t="s">
        <v>1</v>
      </c>
      <c r="F2574" s="253" t="s">
        <v>2451</v>
      </c>
      <c r="G2574" s="250"/>
      <c r="H2574" s="254">
        <v>16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260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251</v>
      </c>
    </row>
    <row r="2575" s="13" customFormat="1">
      <c r="A2575" s="13"/>
      <c r="B2575" s="249"/>
      <c r="C2575" s="250"/>
      <c r="D2575" s="251" t="s">
        <v>260</v>
      </c>
      <c r="E2575" s="252" t="s">
        <v>1</v>
      </c>
      <c r="F2575" s="253" t="s">
        <v>2452</v>
      </c>
      <c r="G2575" s="250"/>
      <c r="H2575" s="254">
        <v>16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260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251</v>
      </c>
    </row>
    <row r="2576" s="13" customFormat="1">
      <c r="A2576" s="13"/>
      <c r="B2576" s="249"/>
      <c r="C2576" s="250"/>
      <c r="D2576" s="251" t="s">
        <v>260</v>
      </c>
      <c r="E2576" s="252" t="s">
        <v>1</v>
      </c>
      <c r="F2576" s="253" t="s">
        <v>2453</v>
      </c>
      <c r="G2576" s="250"/>
      <c r="H2576" s="254">
        <v>16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260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251</v>
      </c>
    </row>
    <row r="2577" s="13" customFormat="1">
      <c r="A2577" s="13"/>
      <c r="B2577" s="249"/>
      <c r="C2577" s="250"/>
      <c r="D2577" s="251" t="s">
        <v>260</v>
      </c>
      <c r="E2577" s="252" t="s">
        <v>1</v>
      </c>
      <c r="F2577" s="253" t="s">
        <v>2454</v>
      </c>
      <c r="G2577" s="250"/>
      <c r="H2577" s="254">
        <v>16</v>
      </c>
      <c r="I2577" s="255"/>
      <c r="J2577" s="250"/>
      <c r="K2577" s="250"/>
      <c r="L2577" s="256"/>
      <c r="M2577" s="257"/>
      <c r="N2577" s="258"/>
      <c r="O2577" s="258"/>
      <c r="P2577" s="258"/>
      <c r="Q2577" s="258"/>
      <c r="R2577" s="258"/>
      <c r="S2577" s="258"/>
      <c r="T2577" s="25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60" t="s">
        <v>260</v>
      </c>
      <c r="AU2577" s="260" t="s">
        <v>93</v>
      </c>
      <c r="AV2577" s="13" t="s">
        <v>93</v>
      </c>
      <c r="AW2577" s="13" t="s">
        <v>40</v>
      </c>
      <c r="AX2577" s="13" t="s">
        <v>84</v>
      </c>
      <c r="AY2577" s="260" t="s">
        <v>251</v>
      </c>
    </row>
    <row r="2578" s="13" customFormat="1">
      <c r="A2578" s="13"/>
      <c r="B2578" s="249"/>
      <c r="C2578" s="250"/>
      <c r="D2578" s="251" t="s">
        <v>260</v>
      </c>
      <c r="E2578" s="252" t="s">
        <v>1</v>
      </c>
      <c r="F2578" s="253" t="s">
        <v>2455</v>
      </c>
      <c r="G2578" s="250"/>
      <c r="H2578" s="254">
        <v>16</v>
      </c>
      <c r="I2578" s="255"/>
      <c r="J2578" s="250"/>
      <c r="K2578" s="250"/>
      <c r="L2578" s="256"/>
      <c r="M2578" s="257"/>
      <c r="N2578" s="258"/>
      <c r="O2578" s="258"/>
      <c r="P2578" s="258"/>
      <c r="Q2578" s="258"/>
      <c r="R2578" s="258"/>
      <c r="S2578" s="258"/>
      <c r="T2578" s="25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60" t="s">
        <v>260</v>
      </c>
      <c r="AU2578" s="260" t="s">
        <v>93</v>
      </c>
      <c r="AV2578" s="13" t="s">
        <v>93</v>
      </c>
      <c r="AW2578" s="13" t="s">
        <v>40</v>
      </c>
      <c r="AX2578" s="13" t="s">
        <v>84</v>
      </c>
      <c r="AY2578" s="260" t="s">
        <v>251</v>
      </c>
    </row>
    <row r="2579" s="14" customFormat="1">
      <c r="A2579" s="14"/>
      <c r="B2579" s="261"/>
      <c r="C2579" s="262"/>
      <c r="D2579" s="251" t="s">
        <v>260</v>
      </c>
      <c r="E2579" s="263" t="s">
        <v>1</v>
      </c>
      <c r="F2579" s="264" t="s">
        <v>262</v>
      </c>
      <c r="G2579" s="262"/>
      <c r="H2579" s="265">
        <v>80</v>
      </c>
      <c r="I2579" s="266"/>
      <c r="J2579" s="262"/>
      <c r="K2579" s="262"/>
      <c r="L2579" s="267"/>
      <c r="M2579" s="268"/>
      <c r="N2579" s="269"/>
      <c r="O2579" s="269"/>
      <c r="P2579" s="269"/>
      <c r="Q2579" s="269"/>
      <c r="R2579" s="269"/>
      <c r="S2579" s="269"/>
      <c r="T2579" s="270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71" t="s">
        <v>260</v>
      </c>
      <c r="AU2579" s="271" t="s">
        <v>93</v>
      </c>
      <c r="AV2579" s="14" t="s">
        <v>257</v>
      </c>
      <c r="AW2579" s="14" t="s">
        <v>40</v>
      </c>
      <c r="AX2579" s="14" t="s">
        <v>91</v>
      </c>
      <c r="AY2579" s="271" t="s">
        <v>251</v>
      </c>
    </row>
    <row r="2580" s="2" customFormat="1" ht="24.15" customHeight="1">
      <c r="A2580" s="41"/>
      <c r="B2580" s="42"/>
      <c r="C2580" s="230" t="s">
        <v>2456</v>
      </c>
      <c r="D2580" s="230" t="s">
        <v>253</v>
      </c>
      <c r="E2580" s="231" t="s">
        <v>2457</v>
      </c>
      <c r="F2580" s="232" t="s">
        <v>2458</v>
      </c>
      <c r="G2580" s="233" t="s">
        <v>571</v>
      </c>
      <c r="H2580" s="234">
        <v>5</v>
      </c>
      <c r="I2580" s="235"/>
      <c r="J2580" s="236">
        <f>ROUND(I2580*H2580,2)</f>
        <v>0</v>
      </c>
      <c r="K2580" s="237"/>
      <c r="L2580" s="47"/>
      <c r="M2580" s="238" t="s">
        <v>1</v>
      </c>
      <c r="N2580" s="239" t="s">
        <v>49</v>
      </c>
      <c r="O2580" s="94"/>
      <c r="P2580" s="240">
        <f>O2580*H2580</f>
        <v>0</v>
      </c>
      <c r="Q2580" s="240">
        <v>0</v>
      </c>
      <c r="R2580" s="240">
        <f>Q2580*H2580</f>
        <v>0</v>
      </c>
      <c r="S2580" s="240">
        <v>0</v>
      </c>
      <c r="T2580" s="241">
        <f>S2580*H2580</f>
        <v>0</v>
      </c>
      <c r="U2580" s="41"/>
      <c r="V2580" s="41"/>
      <c r="W2580" s="41"/>
      <c r="X2580" s="41"/>
      <c r="Y2580" s="41"/>
      <c r="Z2580" s="41"/>
      <c r="AA2580" s="41"/>
      <c r="AB2580" s="41"/>
      <c r="AC2580" s="41"/>
      <c r="AD2580" s="41"/>
      <c r="AE2580" s="41"/>
      <c r="AR2580" s="242" t="s">
        <v>304</v>
      </c>
      <c r="AT2580" s="242" t="s">
        <v>253</v>
      </c>
      <c r="AU2580" s="242" t="s">
        <v>93</v>
      </c>
      <c r="AY2580" s="19" t="s">
        <v>251</v>
      </c>
      <c r="BE2580" s="243">
        <f>IF(N2580="základní",J2580,0)</f>
        <v>0</v>
      </c>
      <c r="BF2580" s="243">
        <f>IF(N2580="snížená",J2580,0)</f>
        <v>0</v>
      </c>
      <c r="BG2580" s="243">
        <f>IF(N2580="zákl. přenesená",J2580,0)</f>
        <v>0</v>
      </c>
      <c r="BH2580" s="243">
        <f>IF(N2580="sníž. přenesená",J2580,0)</f>
        <v>0</v>
      </c>
      <c r="BI2580" s="243">
        <f>IF(N2580="nulová",J2580,0)</f>
        <v>0</v>
      </c>
      <c r="BJ2580" s="19" t="s">
        <v>91</v>
      </c>
      <c r="BK2580" s="243">
        <f>ROUND(I2580*H2580,2)</f>
        <v>0</v>
      </c>
      <c r="BL2580" s="19" t="s">
        <v>304</v>
      </c>
      <c r="BM2580" s="242" t="s">
        <v>2459</v>
      </c>
    </row>
    <row r="2581" s="15" customFormat="1">
      <c r="A2581" s="15"/>
      <c r="B2581" s="272"/>
      <c r="C2581" s="273"/>
      <c r="D2581" s="251" t="s">
        <v>260</v>
      </c>
      <c r="E2581" s="274" t="s">
        <v>1</v>
      </c>
      <c r="F2581" s="275" t="s">
        <v>2432</v>
      </c>
      <c r="G2581" s="273"/>
      <c r="H2581" s="274" t="s">
        <v>1</v>
      </c>
      <c r="I2581" s="276"/>
      <c r="J2581" s="273"/>
      <c r="K2581" s="273"/>
      <c r="L2581" s="277"/>
      <c r="M2581" s="278"/>
      <c r="N2581" s="279"/>
      <c r="O2581" s="279"/>
      <c r="P2581" s="279"/>
      <c r="Q2581" s="279"/>
      <c r="R2581" s="279"/>
      <c r="S2581" s="279"/>
      <c r="T2581" s="280"/>
      <c r="U2581" s="15"/>
      <c r="V2581" s="15"/>
      <c r="W2581" s="15"/>
      <c r="X2581" s="15"/>
      <c r="Y2581" s="15"/>
      <c r="Z2581" s="15"/>
      <c r="AA2581" s="15"/>
      <c r="AB2581" s="15"/>
      <c r="AC2581" s="15"/>
      <c r="AD2581" s="15"/>
      <c r="AE2581" s="15"/>
      <c r="AT2581" s="281" t="s">
        <v>260</v>
      </c>
      <c r="AU2581" s="281" t="s">
        <v>93</v>
      </c>
      <c r="AV2581" s="15" t="s">
        <v>91</v>
      </c>
      <c r="AW2581" s="15" t="s">
        <v>40</v>
      </c>
      <c r="AX2581" s="15" t="s">
        <v>84</v>
      </c>
      <c r="AY2581" s="281" t="s">
        <v>251</v>
      </c>
    </row>
    <row r="2582" s="13" customFormat="1">
      <c r="A2582" s="13"/>
      <c r="B2582" s="249"/>
      <c r="C2582" s="250"/>
      <c r="D2582" s="251" t="s">
        <v>260</v>
      </c>
      <c r="E2582" s="252" t="s">
        <v>1</v>
      </c>
      <c r="F2582" s="253" t="s">
        <v>1155</v>
      </c>
      <c r="G2582" s="250"/>
      <c r="H2582" s="254">
        <v>1</v>
      </c>
      <c r="I2582" s="255"/>
      <c r="J2582" s="250"/>
      <c r="K2582" s="250"/>
      <c r="L2582" s="256"/>
      <c r="M2582" s="257"/>
      <c r="N2582" s="258"/>
      <c r="O2582" s="258"/>
      <c r="P2582" s="258"/>
      <c r="Q2582" s="258"/>
      <c r="R2582" s="258"/>
      <c r="S2582" s="258"/>
      <c r="T2582" s="25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60" t="s">
        <v>260</v>
      </c>
      <c r="AU2582" s="260" t="s">
        <v>93</v>
      </c>
      <c r="AV2582" s="13" t="s">
        <v>93</v>
      </c>
      <c r="AW2582" s="13" t="s">
        <v>40</v>
      </c>
      <c r="AX2582" s="13" t="s">
        <v>84</v>
      </c>
      <c r="AY2582" s="260" t="s">
        <v>251</v>
      </c>
    </row>
    <row r="2583" s="13" customFormat="1">
      <c r="A2583" s="13"/>
      <c r="B2583" s="249"/>
      <c r="C2583" s="250"/>
      <c r="D2583" s="251" t="s">
        <v>260</v>
      </c>
      <c r="E2583" s="252" t="s">
        <v>1</v>
      </c>
      <c r="F2583" s="253" t="s">
        <v>2136</v>
      </c>
      <c r="G2583" s="250"/>
      <c r="H2583" s="254">
        <v>1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260</v>
      </c>
      <c r="AU2583" s="260" t="s">
        <v>93</v>
      </c>
      <c r="AV2583" s="13" t="s">
        <v>93</v>
      </c>
      <c r="AW2583" s="13" t="s">
        <v>40</v>
      </c>
      <c r="AX2583" s="13" t="s">
        <v>84</v>
      </c>
      <c r="AY2583" s="260" t="s">
        <v>251</v>
      </c>
    </row>
    <row r="2584" s="13" customFormat="1">
      <c r="A2584" s="13"/>
      <c r="B2584" s="249"/>
      <c r="C2584" s="250"/>
      <c r="D2584" s="251" t="s">
        <v>260</v>
      </c>
      <c r="E2584" s="252" t="s">
        <v>1</v>
      </c>
      <c r="F2584" s="253" t="s">
        <v>2137</v>
      </c>
      <c r="G2584" s="250"/>
      <c r="H2584" s="254">
        <v>1</v>
      </c>
      <c r="I2584" s="255"/>
      <c r="J2584" s="250"/>
      <c r="K2584" s="250"/>
      <c r="L2584" s="256"/>
      <c r="M2584" s="257"/>
      <c r="N2584" s="258"/>
      <c r="O2584" s="258"/>
      <c r="P2584" s="258"/>
      <c r="Q2584" s="258"/>
      <c r="R2584" s="258"/>
      <c r="S2584" s="258"/>
      <c r="T2584" s="25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60" t="s">
        <v>260</v>
      </c>
      <c r="AU2584" s="260" t="s">
        <v>93</v>
      </c>
      <c r="AV2584" s="13" t="s">
        <v>93</v>
      </c>
      <c r="AW2584" s="13" t="s">
        <v>40</v>
      </c>
      <c r="AX2584" s="13" t="s">
        <v>84</v>
      </c>
      <c r="AY2584" s="260" t="s">
        <v>251</v>
      </c>
    </row>
    <row r="2585" s="13" customFormat="1">
      <c r="A2585" s="13"/>
      <c r="B2585" s="249"/>
      <c r="C2585" s="250"/>
      <c r="D2585" s="251" t="s">
        <v>260</v>
      </c>
      <c r="E2585" s="252" t="s">
        <v>1</v>
      </c>
      <c r="F2585" s="253" t="s">
        <v>2138</v>
      </c>
      <c r="G2585" s="250"/>
      <c r="H2585" s="254">
        <v>1</v>
      </c>
      <c r="I2585" s="255"/>
      <c r="J2585" s="250"/>
      <c r="K2585" s="250"/>
      <c r="L2585" s="256"/>
      <c r="M2585" s="257"/>
      <c r="N2585" s="258"/>
      <c r="O2585" s="258"/>
      <c r="P2585" s="258"/>
      <c r="Q2585" s="258"/>
      <c r="R2585" s="258"/>
      <c r="S2585" s="258"/>
      <c r="T2585" s="25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60" t="s">
        <v>260</v>
      </c>
      <c r="AU2585" s="260" t="s">
        <v>93</v>
      </c>
      <c r="AV2585" s="13" t="s">
        <v>93</v>
      </c>
      <c r="AW2585" s="13" t="s">
        <v>40</v>
      </c>
      <c r="AX2585" s="13" t="s">
        <v>84</v>
      </c>
      <c r="AY2585" s="260" t="s">
        <v>251</v>
      </c>
    </row>
    <row r="2586" s="13" customFormat="1">
      <c r="A2586" s="13"/>
      <c r="B2586" s="249"/>
      <c r="C2586" s="250"/>
      <c r="D2586" s="251" t="s">
        <v>260</v>
      </c>
      <c r="E2586" s="252" t="s">
        <v>1</v>
      </c>
      <c r="F2586" s="253" t="s">
        <v>2139</v>
      </c>
      <c r="G2586" s="250"/>
      <c r="H2586" s="254">
        <v>1</v>
      </c>
      <c r="I2586" s="255"/>
      <c r="J2586" s="250"/>
      <c r="K2586" s="250"/>
      <c r="L2586" s="256"/>
      <c r="M2586" s="257"/>
      <c r="N2586" s="258"/>
      <c r="O2586" s="258"/>
      <c r="P2586" s="258"/>
      <c r="Q2586" s="258"/>
      <c r="R2586" s="258"/>
      <c r="S2586" s="258"/>
      <c r="T2586" s="25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60" t="s">
        <v>260</v>
      </c>
      <c r="AU2586" s="260" t="s">
        <v>93</v>
      </c>
      <c r="AV2586" s="13" t="s">
        <v>93</v>
      </c>
      <c r="AW2586" s="13" t="s">
        <v>40</v>
      </c>
      <c r="AX2586" s="13" t="s">
        <v>84</v>
      </c>
      <c r="AY2586" s="260" t="s">
        <v>251</v>
      </c>
    </row>
    <row r="2587" s="14" customFormat="1">
      <c r="A2587" s="14"/>
      <c r="B2587" s="261"/>
      <c r="C2587" s="262"/>
      <c r="D2587" s="251" t="s">
        <v>260</v>
      </c>
      <c r="E2587" s="263" t="s">
        <v>1</v>
      </c>
      <c r="F2587" s="264" t="s">
        <v>262</v>
      </c>
      <c r="G2587" s="262"/>
      <c r="H2587" s="265">
        <v>5</v>
      </c>
      <c r="I2587" s="266"/>
      <c r="J2587" s="262"/>
      <c r="K2587" s="262"/>
      <c r="L2587" s="267"/>
      <c r="M2587" s="268"/>
      <c r="N2587" s="269"/>
      <c r="O2587" s="269"/>
      <c r="P2587" s="269"/>
      <c r="Q2587" s="269"/>
      <c r="R2587" s="269"/>
      <c r="S2587" s="269"/>
      <c r="T2587" s="270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71" t="s">
        <v>260</v>
      </c>
      <c r="AU2587" s="271" t="s">
        <v>93</v>
      </c>
      <c r="AV2587" s="14" t="s">
        <v>257</v>
      </c>
      <c r="AW2587" s="14" t="s">
        <v>40</v>
      </c>
      <c r="AX2587" s="14" t="s">
        <v>91</v>
      </c>
      <c r="AY2587" s="271" t="s">
        <v>251</v>
      </c>
    </row>
    <row r="2588" s="2" customFormat="1" ht="24.15" customHeight="1">
      <c r="A2588" s="41"/>
      <c r="B2588" s="42"/>
      <c r="C2588" s="230" t="s">
        <v>2460</v>
      </c>
      <c r="D2588" s="230" t="s">
        <v>253</v>
      </c>
      <c r="E2588" s="231" t="s">
        <v>2461</v>
      </c>
      <c r="F2588" s="232" t="s">
        <v>2462</v>
      </c>
      <c r="G2588" s="233" t="s">
        <v>571</v>
      </c>
      <c r="H2588" s="234">
        <v>5</v>
      </c>
      <c r="I2588" s="235"/>
      <c r="J2588" s="236">
        <f>ROUND(I2588*H2588,2)</f>
        <v>0</v>
      </c>
      <c r="K2588" s="237"/>
      <c r="L2588" s="47"/>
      <c r="M2588" s="238" t="s">
        <v>1</v>
      </c>
      <c r="N2588" s="239" t="s">
        <v>49</v>
      </c>
      <c r="O2588" s="94"/>
      <c r="P2588" s="240">
        <f>O2588*H2588</f>
        <v>0</v>
      </c>
      <c r="Q2588" s="240">
        <v>0</v>
      </c>
      <c r="R2588" s="240">
        <f>Q2588*H2588</f>
        <v>0</v>
      </c>
      <c r="S2588" s="240">
        <v>0</v>
      </c>
      <c r="T2588" s="241">
        <f>S2588*H2588</f>
        <v>0</v>
      </c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R2588" s="242" t="s">
        <v>304</v>
      </c>
      <c r="AT2588" s="242" t="s">
        <v>253</v>
      </c>
      <c r="AU2588" s="242" t="s">
        <v>93</v>
      </c>
      <c r="AY2588" s="19" t="s">
        <v>251</v>
      </c>
      <c r="BE2588" s="243">
        <f>IF(N2588="základní",J2588,0)</f>
        <v>0</v>
      </c>
      <c r="BF2588" s="243">
        <f>IF(N2588="snížená",J2588,0)</f>
        <v>0</v>
      </c>
      <c r="BG2588" s="243">
        <f>IF(N2588="zákl. přenesená",J2588,0)</f>
        <v>0</v>
      </c>
      <c r="BH2588" s="243">
        <f>IF(N2588="sníž. přenesená",J2588,0)</f>
        <v>0</v>
      </c>
      <c r="BI2588" s="243">
        <f>IF(N2588="nulová",J2588,0)</f>
        <v>0</v>
      </c>
      <c r="BJ2588" s="19" t="s">
        <v>91</v>
      </c>
      <c r="BK2588" s="243">
        <f>ROUND(I2588*H2588,2)</f>
        <v>0</v>
      </c>
      <c r="BL2588" s="19" t="s">
        <v>304</v>
      </c>
      <c r="BM2588" s="242" t="s">
        <v>2463</v>
      </c>
    </row>
    <row r="2589" s="15" customFormat="1">
      <c r="A2589" s="15"/>
      <c r="B2589" s="272"/>
      <c r="C2589" s="273"/>
      <c r="D2589" s="251" t="s">
        <v>260</v>
      </c>
      <c r="E2589" s="274" t="s">
        <v>1</v>
      </c>
      <c r="F2589" s="275" t="s">
        <v>2432</v>
      </c>
      <c r="G2589" s="273"/>
      <c r="H2589" s="274" t="s">
        <v>1</v>
      </c>
      <c r="I2589" s="276"/>
      <c r="J2589" s="273"/>
      <c r="K2589" s="273"/>
      <c r="L2589" s="277"/>
      <c r="M2589" s="278"/>
      <c r="N2589" s="279"/>
      <c r="O2589" s="279"/>
      <c r="P2589" s="279"/>
      <c r="Q2589" s="279"/>
      <c r="R2589" s="279"/>
      <c r="S2589" s="279"/>
      <c r="T2589" s="280"/>
      <c r="U2589" s="15"/>
      <c r="V2589" s="15"/>
      <c r="W2589" s="15"/>
      <c r="X2589" s="15"/>
      <c r="Y2589" s="15"/>
      <c r="Z2589" s="15"/>
      <c r="AA2589" s="15"/>
      <c r="AB2589" s="15"/>
      <c r="AC2589" s="15"/>
      <c r="AD2589" s="15"/>
      <c r="AE2589" s="15"/>
      <c r="AT2589" s="281" t="s">
        <v>260</v>
      </c>
      <c r="AU2589" s="281" t="s">
        <v>93</v>
      </c>
      <c r="AV2589" s="15" t="s">
        <v>91</v>
      </c>
      <c r="AW2589" s="15" t="s">
        <v>40</v>
      </c>
      <c r="AX2589" s="15" t="s">
        <v>84</v>
      </c>
      <c r="AY2589" s="281" t="s">
        <v>251</v>
      </c>
    </row>
    <row r="2590" s="13" customFormat="1">
      <c r="A2590" s="13"/>
      <c r="B2590" s="249"/>
      <c r="C2590" s="250"/>
      <c r="D2590" s="251" t="s">
        <v>260</v>
      </c>
      <c r="E2590" s="252" t="s">
        <v>1</v>
      </c>
      <c r="F2590" s="253" t="s">
        <v>1155</v>
      </c>
      <c r="G2590" s="250"/>
      <c r="H2590" s="254">
        <v>1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260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251</v>
      </c>
    </row>
    <row r="2591" s="13" customFormat="1">
      <c r="A2591" s="13"/>
      <c r="B2591" s="249"/>
      <c r="C2591" s="250"/>
      <c r="D2591" s="251" t="s">
        <v>260</v>
      </c>
      <c r="E2591" s="252" t="s">
        <v>1</v>
      </c>
      <c r="F2591" s="253" t="s">
        <v>2136</v>
      </c>
      <c r="G2591" s="250"/>
      <c r="H2591" s="254">
        <v>1</v>
      </c>
      <c r="I2591" s="255"/>
      <c r="J2591" s="250"/>
      <c r="K2591" s="250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60" t="s">
        <v>260</v>
      </c>
      <c r="AU2591" s="260" t="s">
        <v>93</v>
      </c>
      <c r="AV2591" s="13" t="s">
        <v>93</v>
      </c>
      <c r="AW2591" s="13" t="s">
        <v>40</v>
      </c>
      <c r="AX2591" s="13" t="s">
        <v>84</v>
      </c>
      <c r="AY2591" s="260" t="s">
        <v>251</v>
      </c>
    </row>
    <row r="2592" s="13" customFormat="1">
      <c r="A2592" s="13"/>
      <c r="B2592" s="249"/>
      <c r="C2592" s="250"/>
      <c r="D2592" s="251" t="s">
        <v>260</v>
      </c>
      <c r="E2592" s="252" t="s">
        <v>1</v>
      </c>
      <c r="F2592" s="253" t="s">
        <v>2137</v>
      </c>
      <c r="G2592" s="250"/>
      <c r="H2592" s="254">
        <v>1</v>
      </c>
      <c r="I2592" s="255"/>
      <c r="J2592" s="250"/>
      <c r="K2592" s="250"/>
      <c r="L2592" s="256"/>
      <c r="M2592" s="257"/>
      <c r="N2592" s="258"/>
      <c r="O2592" s="258"/>
      <c r="P2592" s="258"/>
      <c r="Q2592" s="258"/>
      <c r="R2592" s="258"/>
      <c r="S2592" s="258"/>
      <c r="T2592" s="25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60" t="s">
        <v>260</v>
      </c>
      <c r="AU2592" s="260" t="s">
        <v>93</v>
      </c>
      <c r="AV2592" s="13" t="s">
        <v>93</v>
      </c>
      <c r="AW2592" s="13" t="s">
        <v>40</v>
      </c>
      <c r="AX2592" s="13" t="s">
        <v>84</v>
      </c>
      <c r="AY2592" s="260" t="s">
        <v>251</v>
      </c>
    </row>
    <row r="2593" s="13" customFormat="1">
      <c r="A2593" s="13"/>
      <c r="B2593" s="249"/>
      <c r="C2593" s="250"/>
      <c r="D2593" s="251" t="s">
        <v>260</v>
      </c>
      <c r="E2593" s="252" t="s">
        <v>1</v>
      </c>
      <c r="F2593" s="253" t="s">
        <v>2138</v>
      </c>
      <c r="G2593" s="250"/>
      <c r="H2593" s="254">
        <v>1</v>
      </c>
      <c r="I2593" s="255"/>
      <c r="J2593" s="250"/>
      <c r="K2593" s="250"/>
      <c r="L2593" s="256"/>
      <c r="M2593" s="257"/>
      <c r="N2593" s="258"/>
      <c r="O2593" s="258"/>
      <c r="P2593" s="258"/>
      <c r="Q2593" s="258"/>
      <c r="R2593" s="258"/>
      <c r="S2593" s="258"/>
      <c r="T2593" s="25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60" t="s">
        <v>260</v>
      </c>
      <c r="AU2593" s="260" t="s">
        <v>93</v>
      </c>
      <c r="AV2593" s="13" t="s">
        <v>93</v>
      </c>
      <c r="AW2593" s="13" t="s">
        <v>40</v>
      </c>
      <c r="AX2593" s="13" t="s">
        <v>84</v>
      </c>
      <c r="AY2593" s="260" t="s">
        <v>251</v>
      </c>
    </row>
    <row r="2594" s="13" customFormat="1">
      <c r="A2594" s="13"/>
      <c r="B2594" s="249"/>
      <c r="C2594" s="250"/>
      <c r="D2594" s="251" t="s">
        <v>260</v>
      </c>
      <c r="E2594" s="252" t="s">
        <v>1</v>
      </c>
      <c r="F2594" s="253" t="s">
        <v>2139</v>
      </c>
      <c r="G2594" s="250"/>
      <c r="H2594" s="254">
        <v>1</v>
      </c>
      <c r="I2594" s="255"/>
      <c r="J2594" s="250"/>
      <c r="K2594" s="250"/>
      <c r="L2594" s="256"/>
      <c r="M2594" s="257"/>
      <c r="N2594" s="258"/>
      <c r="O2594" s="258"/>
      <c r="P2594" s="258"/>
      <c r="Q2594" s="258"/>
      <c r="R2594" s="258"/>
      <c r="S2594" s="258"/>
      <c r="T2594" s="25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60" t="s">
        <v>260</v>
      </c>
      <c r="AU2594" s="260" t="s">
        <v>93</v>
      </c>
      <c r="AV2594" s="13" t="s">
        <v>93</v>
      </c>
      <c r="AW2594" s="13" t="s">
        <v>40</v>
      </c>
      <c r="AX2594" s="13" t="s">
        <v>84</v>
      </c>
      <c r="AY2594" s="260" t="s">
        <v>251</v>
      </c>
    </row>
    <row r="2595" s="14" customFormat="1">
      <c r="A2595" s="14"/>
      <c r="B2595" s="261"/>
      <c r="C2595" s="262"/>
      <c r="D2595" s="251" t="s">
        <v>260</v>
      </c>
      <c r="E2595" s="263" t="s">
        <v>1</v>
      </c>
      <c r="F2595" s="264" t="s">
        <v>262</v>
      </c>
      <c r="G2595" s="262"/>
      <c r="H2595" s="265">
        <v>5</v>
      </c>
      <c r="I2595" s="266"/>
      <c r="J2595" s="262"/>
      <c r="K2595" s="262"/>
      <c r="L2595" s="267"/>
      <c r="M2595" s="268"/>
      <c r="N2595" s="269"/>
      <c r="O2595" s="269"/>
      <c r="P2595" s="269"/>
      <c r="Q2595" s="269"/>
      <c r="R2595" s="269"/>
      <c r="S2595" s="269"/>
      <c r="T2595" s="270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71" t="s">
        <v>260</v>
      </c>
      <c r="AU2595" s="271" t="s">
        <v>93</v>
      </c>
      <c r="AV2595" s="14" t="s">
        <v>257</v>
      </c>
      <c r="AW2595" s="14" t="s">
        <v>40</v>
      </c>
      <c r="AX2595" s="14" t="s">
        <v>91</v>
      </c>
      <c r="AY2595" s="271" t="s">
        <v>251</v>
      </c>
    </row>
    <row r="2596" s="2" customFormat="1" ht="24.15" customHeight="1">
      <c r="A2596" s="41"/>
      <c r="B2596" s="42"/>
      <c r="C2596" s="230" t="s">
        <v>2464</v>
      </c>
      <c r="D2596" s="230" t="s">
        <v>253</v>
      </c>
      <c r="E2596" s="231" t="s">
        <v>2465</v>
      </c>
      <c r="F2596" s="232" t="s">
        <v>2466</v>
      </c>
      <c r="G2596" s="233" t="s">
        <v>571</v>
      </c>
      <c r="H2596" s="234">
        <v>5</v>
      </c>
      <c r="I2596" s="235"/>
      <c r="J2596" s="236">
        <f>ROUND(I2596*H2596,2)</f>
        <v>0</v>
      </c>
      <c r="K2596" s="237"/>
      <c r="L2596" s="47"/>
      <c r="M2596" s="238" t="s">
        <v>1</v>
      </c>
      <c r="N2596" s="239" t="s">
        <v>49</v>
      </c>
      <c r="O2596" s="94"/>
      <c r="P2596" s="240">
        <f>O2596*H2596</f>
        <v>0</v>
      </c>
      <c r="Q2596" s="240">
        <v>0</v>
      </c>
      <c r="R2596" s="240">
        <f>Q2596*H2596</f>
        <v>0</v>
      </c>
      <c r="S2596" s="240">
        <v>0</v>
      </c>
      <c r="T2596" s="241">
        <f>S2596*H2596</f>
        <v>0</v>
      </c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R2596" s="242" t="s">
        <v>304</v>
      </c>
      <c r="AT2596" s="242" t="s">
        <v>253</v>
      </c>
      <c r="AU2596" s="242" t="s">
        <v>93</v>
      </c>
      <c r="AY2596" s="19" t="s">
        <v>251</v>
      </c>
      <c r="BE2596" s="243">
        <f>IF(N2596="základní",J2596,0)</f>
        <v>0</v>
      </c>
      <c r="BF2596" s="243">
        <f>IF(N2596="snížená",J2596,0)</f>
        <v>0</v>
      </c>
      <c r="BG2596" s="243">
        <f>IF(N2596="zákl. přenesená",J2596,0)</f>
        <v>0</v>
      </c>
      <c r="BH2596" s="243">
        <f>IF(N2596="sníž. přenesená",J2596,0)</f>
        <v>0</v>
      </c>
      <c r="BI2596" s="243">
        <f>IF(N2596="nulová",J2596,0)</f>
        <v>0</v>
      </c>
      <c r="BJ2596" s="19" t="s">
        <v>91</v>
      </c>
      <c r="BK2596" s="243">
        <f>ROUND(I2596*H2596,2)</f>
        <v>0</v>
      </c>
      <c r="BL2596" s="19" t="s">
        <v>304</v>
      </c>
      <c r="BM2596" s="242" t="s">
        <v>2467</v>
      </c>
    </row>
    <row r="2597" s="15" customFormat="1">
      <c r="A2597" s="15"/>
      <c r="B2597" s="272"/>
      <c r="C2597" s="273"/>
      <c r="D2597" s="251" t="s">
        <v>260</v>
      </c>
      <c r="E2597" s="274" t="s">
        <v>1</v>
      </c>
      <c r="F2597" s="275" t="s">
        <v>2432</v>
      </c>
      <c r="G2597" s="273"/>
      <c r="H2597" s="274" t="s">
        <v>1</v>
      </c>
      <c r="I2597" s="276"/>
      <c r="J2597" s="273"/>
      <c r="K2597" s="273"/>
      <c r="L2597" s="277"/>
      <c r="M2597" s="278"/>
      <c r="N2597" s="279"/>
      <c r="O2597" s="279"/>
      <c r="P2597" s="279"/>
      <c r="Q2597" s="279"/>
      <c r="R2597" s="279"/>
      <c r="S2597" s="279"/>
      <c r="T2597" s="280"/>
      <c r="U2597" s="15"/>
      <c r="V2597" s="15"/>
      <c r="W2597" s="15"/>
      <c r="X2597" s="15"/>
      <c r="Y2597" s="15"/>
      <c r="Z2597" s="15"/>
      <c r="AA2597" s="15"/>
      <c r="AB2597" s="15"/>
      <c r="AC2597" s="15"/>
      <c r="AD2597" s="15"/>
      <c r="AE2597" s="15"/>
      <c r="AT2597" s="281" t="s">
        <v>260</v>
      </c>
      <c r="AU2597" s="281" t="s">
        <v>93</v>
      </c>
      <c r="AV2597" s="15" t="s">
        <v>91</v>
      </c>
      <c r="AW2597" s="15" t="s">
        <v>40</v>
      </c>
      <c r="AX2597" s="15" t="s">
        <v>84</v>
      </c>
      <c r="AY2597" s="281" t="s">
        <v>251</v>
      </c>
    </row>
    <row r="2598" s="13" customFormat="1">
      <c r="A2598" s="13"/>
      <c r="B2598" s="249"/>
      <c r="C2598" s="250"/>
      <c r="D2598" s="251" t="s">
        <v>260</v>
      </c>
      <c r="E2598" s="252" t="s">
        <v>1</v>
      </c>
      <c r="F2598" s="253" t="s">
        <v>1155</v>
      </c>
      <c r="G2598" s="250"/>
      <c r="H2598" s="254">
        <v>1</v>
      </c>
      <c r="I2598" s="255"/>
      <c r="J2598" s="250"/>
      <c r="K2598" s="250"/>
      <c r="L2598" s="256"/>
      <c r="M2598" s="257"/>
      <c r="N2598" s="258"/>
      <c r="O2598" s="258"/>
      <c r="P2598" s="258"/>
      <c r="Q2598" s="258"/>
      <c r="R2598" s="258"/>
      <c r="S2598" s="258"/>
      <c r="T2598" s="25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60" t="s">
        <v>260</v>
      </c>
      <c r="AU2598" s="260" t="s">
        <v>93</v>
      </c>
      <c r="AV2598" s="13" t="s">
        <v>93</v>
      </c>
      <c r="AW2598" s="13" t="s">
        <v>40</v>
      </c>
      <c r="AX2598" s="13" t="s">
        <v>84</v>
      </c>
      <c r="AY2598" s="260" t="s">
        <v>251</v>
      </c>
    </row>
    <row r="2599" s="13" customFormat="1">
      <c r="A2599" s="13"/>
      <c r="B2599" s="249"/>
      <c r="C2599" s="250"/>
      <c r="D2599" s="251" t="s">
        <v>260</v>
      </c>
      <c r="E2599" s="252" t="s">
        <v>1</v>
      </c>
      <c r="F2599" s="253" t="s">
        <v>2136</v>
      </c>
      <c r="G2599" s="250"/>
      <c r="H2599" s="254">
        <v>1</v>
      </c>
      <c r="I2599" s="255"/>
      <c r="J2599" s="250"/>
      <c r="K2599" s="250"/>
      <c r="L2599" s="256"/>
      <c r="M2599" s="257"/>
      <c r="N2599" s="258"/>
      <c r="O2599" s="258"/>
      <c r="P2599" s="258"/>
      <c r="Q2599" s="258"/>
      <c r="R2599" s="258"/>
      <c r="S2599" s="258"/>
      <c r="T2599" s="259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60" t="s">
        <v>260</v>
      </c>
      <c r="AU2599" s="260" t="s">
        <v>93</v>
      </c>
      <c r="AV2599" s="13" t="s">
        <v>93</v>
      </c>
      <c r="AW2599" s="13" t="s">
        <v>40</v>
      </c>
      <c r="AX2599" s="13" t="s">
        <v>84</v>
      </c>
      <c r="AY2599" s="260" t="s">
        <v>251</v>
      </c>
    </row>
    <row r="2600" s="13" customFormat="1">
      <c r="A2600" s="13"/>
      <c r="B2600" s="249"/>
      <c r="C2600" s="250"/>
      <c r="D2600" s="251" t="s">
        <v>260</v>
      </c>
      <c r="E2600" s="252" t="s">
        <v>1</v>
      </c>
      <c r="F2600" s="253" t="s">
        <v>2137</v>
      </c>
      <c r="G2600" s="250"/>
      <c r="H2600" s="254">
        <v>1</v>
      </c>
      <c r="I2600" s="255"/>
      <c r="J2600" s="250"/>
      <c r="K2600" s="250"/>
      <c r="L2600" s="256"/>
      <c r="M2600" s="257"/>
      <c r="N2600" s="258"/>
      <c r="O2600" s="258"/>
      <c r="P2600" s="258"/>
      <c r="Q2600" s="258"/>
      <c r="R2600" s="258"/>
      <c r="S2600" s="258"/>
      <c r="T2600" s="25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60" t="s">
        <v>260</v>
      </c>
      <c r="AU2600" s="260" t="s">
        <v>93</v>
      </c>
      <c r="AV2600" s="13" t="s">
        <v>93</v>
      </c>
      <c r="AW2600" s="13" t="s">
        <v>40</v>
      </c>
      <c r="AX2600" s="13" t="s">
        <v>84</v>
      </c>
      <c r="AY2600" s="260" t="s">
        <v>251</v>
      </c>
    </row>
    <row r="2601" s="13" customFormat="1">
      <c r="A2601" s="13"/>
      <c r="B2601" s="249"/>
      <c r="C2601" s="250"/>
      <c r="D2601" s="251" t="s">
        <v>260</v>
      </c>
      <c r="E2601" s="252" t="s">
        <v>1</v>
      </c>
      <c r="F2601" s="253" t="s">
        <v>2138</v>
      </c>
      <c r="G2601" s="250"/>
      <c r="H2601" s="254">
        <v>1</v>
      </c>
      <c r="I2601" s="255"/>
      <c r="J2601" s="250"/>
      <c r="K2601" s="250"/>
      <c r="L2601" s="256"/>
      <c r="M2601" s="257"/>
      <c r="N2601" s="258"/>
      <c r="O2601" s="258"/>
      <c r="P2601" s="258"/>
      <c r="Q2601" s="258"/>
      <c r="R2601" s="258"/>
      <c r="S2601" s="258"/>
      <c r="T2601" s="25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60" t="s">
        <v>260</v>
      </c>
      <c r="AU2601" s="260" t="s">
        <v>93</v>
      </c>
      <c r="AV2601" s="13" t="s">
        <v>93</v>
      </c>
      <c r="AW2601" s="13" t="s">
        <v>40</v>
      </c>
      <c r="AX2601" s="13" t="s">
        <v>84</v>
      </c>
      <c r="AY2601" s="260" t="s">
        <v>251</v>
      </c>
    </row>
    <row r="2602" s="13" customFormat="1">
      <c r="A2602" s="13"/>
      <c r="B2602" s="249"/>
      <c r="C2602" s="250"/>
      <c r="D2602" s="251" t="s">
        <v>260</v>
      </c>
      <c r="E2602" s="252" t="s">
        <v>1</v>
      </c>
      <c r="F2602" s="253" t="s">
        <v>2139</v>
      </c>
      <c r="G2602" s="250"/>
      <c r="H2602" s="254">
        <v>1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260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251</v>
      </c>
    </row>
    <row r="2603" s="14" customFormat="1">
      <c r="A2603" s="14"/>
      <c r="B2603" s="261"/>
      <c r="C2603" s="262"/>
      <c r="D2603" s="251" t="s">
        <v>260</v>
      </c>
      <c r="E2603" s="263" t="s">
        <v>1</v>
      </c>
      <c r="F2603" s="264" t="s">
        <v>262</v>
      </c>
      <c r="G2603" s="262"/>
      <c r="H2603" s="265">
        <v>5</v>
      </c>
      <c r="I2603" s="266"/>
      <c r="J2603" s="262"/>
      <c r="K2603" s="262"/>
      <c r="L2603" s="267"/>
      <c r="M2603" s="268"/>
      <c r="N2603" s="269"/>
      <c r="O2603" s="269"/>
      <c r="P2603" s="269"/>
      <c r="Q2603" s="269"/>
      <c r="R2603" s="269"/>
      <c r="S2603" s="269"/>
      <c r="T2603" s="27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71" t="s">
        <v>260</v>
      </c>
      <c r="AU2603" s="271" t="s">
        <v>93</v>
      </c>
      <c r="AV2603" s="14" t="s">
        <v>257</v>
      </c>
      <c r="AW2603" s="14" t="s">
        <v>40</v>
      </c>
      <c r="AX2603" s="14" t="s">
        <v>91</v>
      </c>
      <c r="AY2603" s="271" t="s">
        <v>251</v>
      </c>
    </row>
    <row r="2604" s="2" customFormat="1" ht="24.15" customHeight="1">
      <c r="A2604" s="41"/>
      <c r="B2604" s="42"/>
      <c r="C2604" s="230" t="s">
        <v>2468</v>
      </c>
      <c r="D2604" s="230" t="s">
        <v>253</v>
      </c>
      <c r="E2604" s="231" t="s">
        <v>2469</v>
      </c>
      <c r="F2604" s="232" t="s">
        <v>2470</v>
      </c>
      <c r="G2604" s="233" t="s">
        <v>571</v>
      </c>
      <c r="H2604" s="234">
        <v>5</v>
      </c>
      <c r="I2604" s="235"/>
      <c r="J2604" s="236">
        <f>ROUND(I2604*H2604,2)</f>
        <v>0</v>
      </c>
      <c r="K2604" s="237"/>
      <c r="L2604" s="47"/>
      <c r="M2604" s="238" t="s">
        <v>1</v>
      </c>
      <c r="N2604" s="239" t="s">
        <v>49</v>
      </c>
      <c r="O2604" s="94"/>
      <c r="P2604" s="240">
        <f>O2604*H2604</f>
        <v>0</v>
      </c>
      <c r="Q2604" s="240">
        <v>0</v>
      </c>
      <c r="R2604" s="240">
        <f>Q2604*H2604</f>
        <v>0</v>
      </c>
      <c r="S2604" s="240">
        <v>0</v>
      </c>
      <c r="T2604" s="241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42" t="s">
        <v>304</v>
      </c>
      <c r="AT2604" s="242" t="s">
        <v>253</v>
      </c>
      <c r="AU2604" s="242" t="s">
        <v>93</v>
      </c>
      <c r="AY2604" s="19" t="s">
        <v>251</v>
      </c>
      <c r="BE2604" s="243">
        <f>IF(N2604="základní",J2604,0)</f>
        <v>0</v>
      </c>
      <c r="BF2604" s="243">
        <f>IF(N2604="snížená",J2604,0)</f>
        <v>0</v>
      </c>
      <c r="BG2604" s="243">
        <f>IF(N2604="zákl. přenesená",J2604,0)</f>
        <v>0</v>
      </c>
      <c r="BH2604" s="243">
        <f>IF(N2604="sníž. přenesená",J2604,0)</f>
        <v>0</v>
      </c>
      <c r="BI2604" s="243">
        <f>IF(N2604="nulová",J2604,0)</f>
        <v>0</v>
      </c>
      <c r="BJ2604" s="19" t="s">
        <v>91</v>
      </c>
      <c r="BK2604" s="243">
        <f>ROUND(I2604*H2604,2)</f>
        <v>0</v>
      </c>
      <c r="BL2604" s="19" t="s">
        <v>304</v>
      </c>
      <c r="BM2604" s="242" t="s">
        <v>2471</v>
      </c>
    </row>
    <row r="2605" s="15" customFormat="1">
      <c r="A2605" s="15"/>
      <c r="B2605" s="272"/>
      <c r="C2605" s="273"/>
      <c r="D2605" s="251" t="s">
        <v>260</v>
      </c>
      <c r="E2605" s="274" t="s">
        <v>1</v>
      </c>
      <c r="F2605" s="275" t="s">
        <v>2432</v>
      </c>
      <c r="G2605" s="273"/>
      <c r="H2605" s="274" t="s">
        <v>1</v>
      </c>
      <c r="I2605" s="276"/>
      <c r="J2605" s="273"/>
      <c r="K2605" s="273"/>
      <c r="L2605" s="277"/>
      <c r="M2605" s="278"/>
      <c r="N2605" s="279"/>
      <c r="O2605" s="279"/>
      <c r="P2605" s="279"/>
      <c r="Q2605" s="279"/>
      <c r="R2605" s="279"/>
      <c r="S2605" s="279"/>
      <c r="T2605" s="280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81" t="s">
        <v>260</v>
      </c>
      <c r="AU2605" s="281" t="s">
        <v>93</v>
      </c>
      <c r="AV2605" s="15" t="s">
        <v>91</v>
      </c>
      <c r="AW2605" s="15" t="s">
        <v>40</v>
      </c>
      <c r="AX2605" s="15" t="s">
        <v>84</v>
      </c>
      <c r="AY2605" s="281" t="s">
        <v>251</v>
      </c>
    </row>
    <row r="2606" s="13" customFormat="1">
      <c r="A2606" s="13"/>
      <c r="B2606" s="249"/>
      <c r="C2606" s="250"/>
      <c r="D2606" s="251" t="s">
        <v>260</v>
      </c>
      <c r="E2606" s="252" t="s">
        <v>1</v>
      </c>
      <c r="F2606" s="253" t="s">
        <v>1155</v>
      </c>
      <c r="G2606" s="250"/>
      <c r="H2606" s="254">
        <v>1</v>
      </c>
      <c r="I2606" s="255"/>
      <c r="J2606" s="250"/>
      <c r="K2606" s="250"/>
      <c r="L2606" s="256"/>
      <c r="M2606" s="257"/>
      <c r="N2606" s="258"/>
      <c r="O2606" s="258"/>
      <c r="P2606" s="258"/>
      <c r="Q2606" s="258"/>
      <c r="R2606" s="258"/>
      <c r="S2606" s="258"/>
      <c r="T2606" s="25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60" t="s">
        <v>260</v>
      </c>
      <c r="AU2606" s="260" t="s">
        <v>93</v>
      </c>
      <c r="AV2606" s="13" t="s">
        <v>93</v>
      </c>
      <c r="AW2606" s="13" t="s">
        <v>40</v>
      </c>
      <c r="AX2606" s="13" t="s">
        <v>84</v>
      </c>
      <c r="AY2606" s="260" t="s">
        <v>251</v>
      </c>
    </row>
    <row r="2607" s="13" customFormat="1">
      <c r="A2607" s="13"/>
      <c r="B2607" s="249"/>
      <c r="C2607" s="250"/>
      <c r="D2607" s="251" t="s">
        <v>260</v>
      </c>
      <c r="E2607" s="252" t="s">
        <v>1</v>
      </c>
      <c r="F2607" s="253" t="s">
        <v>2136</v>
      </c>
      <c r="G2607" s="250"/>
      <c r="H2607" s="254">
        <v>1</v>
      </c>
      <c r="I2607" s="255"/>
      <c r="J2607" s="250"/>
      <c r="K2607" s="250"/>
      <c r="L2607" s="256"/>
      <c r="M2607" s="257"/>
      <c r="N2607" s="258"/>
      <c r="O2607" s="258"/>
      <c r="P2607" s="258"/>
      <c r="Q2607" s="258"/>
      <c r="R2607" s="258"/>
      <c r="S2607" s="258"/>
      <c r="T2607" s="259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60" t="s">
        <v>260</v>
      </c>
      <c r="AU2607" s="260" t="s">
        <v>93</v>
      </c>
      <c r="AV2607" s="13" t="s">
        <v>93</v>
      </c>
      <c r="AW2607" s="13" t="s">
        <v>40</v>
      </c>
      <c r="AX2607" s="13" t="s">
        <v>84</v>
      </c>
      <c r="AY2607" s="260" t="s">
        <v>251</v>
      </c>
    </row>
    <row r="2608" s="13" customFormat="1">
      <c r="A2608" s="13"/>
      <c r="B2608" s="249"/>
      <c r="C2608" s="250"/>
      <c r="D2608" s="251" t="s">
        <v>260</v>
      </c>
      <c r="E2608" s="252" t="s">
        <v>1</v>
      </c>
      <c r="F2608" s="253" t="s">
        <v>2137</v>
      </c>
      <c r="G2608" s="250"/>
      <c r="H2608" s="254">
        <v>1</v>
      </c>
      <c r="I2608" s="255"/>
      <c r="J2608" s="250"/>
      <c r="K2608" s="250"/>
      <c r="L2608" s="256"/>
      <c r="M2608" s="257"/>
      <c r="N2608" s="258"/>
      <c r="O2608" s="258"/>
      <c r="P2608" s="258"/>
      <c r="Q2608" s="258"/>
      <c r="R2608" s="258"/>
      <c r="S2608" s="258"/>
      <c r="T2608" s="25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60" t="s">
        <v>260</v>
      </c>
      <c r="AU2608" s="260" t="s">
        <v>93</v>
      </c>
      <c r="AV2608" s="13" t="s">
        <v>93</v>
      </c>
      <c r="AW2608" s="13" t="s">
        <v>40</v>
      </c>
      <c r="AX2608" s="13" t="s">
        <v>84</v>
      </c>
      <c r="AY2608" s="260" t="s">
        <v>251</v>
      </c>
    </row>
    <row r="2609" s="13" customFormat="1">
      <c r="A2609" s="13"/>
      <c r="B2609" s="249"/>
      <c r="C2609" s="250"/>
      <c r="D2609" s="251" t="s">
        <v>260</v>
      </c>
      <c r="E2609" s="252" t="s">
        <v>1</v>
      </c>
      <c r="F2609" s="253" t="s">
        <v>2138</v>
      </c>
      <c r="G2609" s="250"/>
      <c r="H2609" s="254">
        <v>1</v>
      </c>
      <c r="I2609" s="255"/>
      <c r="J2609" s="250"/>
      <c r="K2609" s="250"/>
      <c r="L2609" s="256"/>
      <c r="M2609" s="257"/>
      <c r="N2609" s="258"/>
      <c r="O2609" s="258"/>
      <c r="P2609" s="258"/>
      <c r="Q2609" s="258"/>
      <c r="R2609" s="258"/>
      <c r="S2609" s="258"/>
      <c r="T2609" s="259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60" t="s">
        <v>260</v>
      </c>
      <c r="AU2609" s="260" t="s">
        <v>93</v>
      </c>
      <c r="AV2609" s="13" t="s">
        <v>93</v>
      </c>
      <c r="AW2609" s="13" t="s">
        <v>40</v>
      </c>
      <c r="AX2609" s="13" t="s">
        <v>84</v>
      </c>
      <c r="AY2609" s="260" t="s">
        <v>251</v>
      </c>
    </row>
    <row r="2610" s="13" customFormat="1">
      <c r="A2610" s="13"/>
      <c r="B2610" s="249"/>
      <c r="C2610" s="250"/>
      <c r="D2610" s="251" t="s">
        <v>260</v>
      </c>
      <c r="E2610" s="252" t="s">
        <v>1</v>
      </c>
      <c r="F2610" s="253" t="s">
        <v>2139</v>
      </c>
      <c r="G2610" s="250"/>
      <c r="H2610" s="254">
        <v>1</v>
      </c>
      <c r="I2610" s="255"/>
      <c r="J2610" s="250"/>
      <c r="K2610" s="250"/>
      <c r="L2610" s="256"/>
      <c r="M2610" s="257"/>
      <c r="N2610" s="258"/>
      <c r="O2610" s="258"/>
      <c r="P2610" s="258"/>
      <c r="Q2610" s="258"/>
      <c r="R2610" s="258"/>
      <c r="S2610" s="258"/>
      <c r="T2610" s="25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60" t="s">
        <v>260</v>
      </c>
      <c r="AU2610" s="260" t="s">
        <v>93</v>
      </c>
      <c r="AV2610" s="13" t="s">
        <v>93</v>
      </c>
      <c r="AW2610" s="13" t="s">
        <v>40</v>
      </c>
      <c r="AX2610" s="13" t="s">
        <v>84</v>
      </c>
      <c r="AY2610" s="260" t="s">
        <v>251</v>
      </c>
    </row>
    <row r="2611" s="14" customFormat="1">
      <c r="A2611" s="14"/>
      <c r="B2611" s="261"/>
      <c r="C2611" s="262"/>
      <c r="D2611" s="251" t="s">
        <v>260</v>
      </c>
      <c r="E2611" s="263" t="s">
        <v>1</v>
      </c>
      <c r="F2611" s="264" t="s">
        <v>262</v>
      </c>
      <c r="G2611" s="262"/>
      <c r="H2611" s="265">
        <v>5</v>
      </c>
      <c r="I2611" s="266"/>
      <c r="J2611" s="262"/>
      <c r="K2611" s="262"/>
      <c r="L2611" s="267"/>
      <c r="M2611" s="268"/>
      <c r="N2611" s="269"/>
      <c r="O2611" s="269"/>
      <c r="P2611" s="269"/>
      <c r="Q2611" s="269"/>
      <c r="R2611" s="269"/>
      <c r="S2611" s="269"/>
      <c r="T2611" s="270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71" t="s">
        <v>260</v>
      </c>
      <c r="AU2611" s="271" t="s">
        <v>93</v>
      </c>
      <c r="AV2611" s="14" t="s">
        <v>257</v>
      </c>
      <c r="AW2611" s="14" t="s">
        <v>40</v>
      </c>
      <c r="AX2611" s="14" t="s">
        <v>91</v>
      </c>
      <c r="AY2611" s="271" t="s">
        <v>251</v>
      </c>
    </row>
    <row r="2612" s="2" customFormat="1" ht="49.05" customHeight="1">
      <c r="A2612" s="41"/>
      <c r="B2612" s="42"/>
      <c r="C2612" s="230" t="s">
        <v>2472</v>
      </c>
      <c r="D2612" s="230" t="s">
        <v>253</v>
      </c>
      <c r="E2612" s="231" t="s">
        <v>2473</v>
      </c>
      <c r="F2612" s="232" t="s">
        <v>2474</v>
      </c>
      <c r="G2612" s="233" t="s">
        <v>571</v>
      </c>
      <c r="H2612" s="234">
        <v>5</v>
      </c>
      <c r="I2612" s="235"/>
      <c r="J2612" s="236">
        <f>ROUND(I2612*H2612,2)</f>
        <v>0</v>
      </c>
      <c r="K2612" s="237"/>
      <c r="L2612" s="47"/>
      <c r="M2612" s="238" t="s">
        <v>1</v>
      </c>
      <c r="N2612" s="239" t="s">
        <v>49</v>
      </c>
      <c r="O2612" s="94"/>
      <c r="P2612" s="240">
        <f>O2612*H2612</f>
        <v>0</v>
      </c>
      <c r="Q2612" s="240">
        <v>0</v>
      </c>
      <c r="R2612" s="240">
        <f>Q2612*H2612</f>
        <v>0</v>
      </c>
      <c r="S2612" s="240">
        <v>0</v>
      </c>
      <c r="T2612" s="241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42" t="s">
        <v>304</v>
      </c>
      <c r="AT2612" s="242" t="s">
        <v>253</v>
      </c>
      <c r="AU2612" s="242" t="s">
        <v>93</v>
      </c>
      <c r="AY2612" s="19" t="s">
        <v>251</v>
      </c>
      <c r="BE2612" s="243">
        <f>IF(N2612="základní",J2612,0)</f>
        <v>0</v>
      </c>
      <c r="BF2612" s="243">
        <f>IF(N2612="snížená",J2612,0)</f>
        <v>0</v>
      </c>
      <c r="BG2612" s="243">
        <f>IF(N2612="zákl. přenesená",J2612,0)</f>
        <v>0</v>
      </c>
      <c r="BH2612" s="243">
        <f>IF(N2612="sníž. přenesená",J2612,0)</f>
        <v>0</v>
      </c>
      <c r="BI2612" s="243">
        <f>IF(N2612="nulová",J2612,0)</f>
        <v>0</v>
      </c>
      <c r="BJ2612" s="19" t="s">
        <v>91</v>
      </c>
      <c r="BK2612" s="243">
        <f>ROUND(I2612*H2612,2)</f>
        <v>0</v>
      </c>
      <c r="BL2612" s="19" t="s">
        <v>304</v>
      </c>
      <c r="BM2612" s="242" t="s">
        <v>2475</v>
      </c>
    </row>
    <row r="2613" s="15" customFormat="1">
      <c r="A2613" s="15"/>
      <c r="B2613" s="272"/>
      <c r="C2613" s="273"/>
      <c r="D2613" s="251" t="s">
        <v>260</v>
      </c>
      <c r="E2613" s="274" t="s">
        <v>1</v>
      </c>
      <c r="F2613" s="275" t="s">
        <v>2476</v>
      </c>
      <c r="G2613" s="273"/>
      <c r="H2613" s="274" t="s">
        <v>1</v>
      </c>
      <c r="I2613" s="276"/>
      <c r="J2613" s="273"/>
      <c r="K2613" s="273"/>
      <c r="L2613" s="277"/>
      <c r="M2613" s="278"/>
      <c r="N2613" s="279"/>
      <c r="O2613" s="279"/>
      <c r="P2613" s="279"/>
      <c r="Q2613" s="279"/>
      <c r="R2613" s="279"/>
      <c r="S2613" s="279"/>
      <c r="T2613" s="280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81" t="s">
        <v>260</v>
      </c>
      <c r="AU2613" s="281" t="s">
        <v>93</v>
      </c>
      <c r="AV2613" s="15" t="s">
        <v>91</v>
      </c>
      <c r="AW2613" s="15" t="s">
        <v>40</v>
      </c>
      <c r="AX2613" s="15" t="s">
        <v>84</v>
      </c>
      <c r="AY2613" s="281" t="s">
        <v>251</v>
      </c>
    </row>
    <row r="2614" s="13" customFormat="1">
      <c r="A2614" s="13"/>
      <c r="B2614" s="249"/>
      <c r="C2614" s="250"/>
      <c r="D2614" s="251" t="s">
        <v>260</v>
      </c>
      <c r="E2614" s="252" t="s">
        <v>1</v>
      </c>
      <c r="F2614" s="253" t="s">
        <v>2477</v>
      </c>
      <c r="G2614" s="250"/>
      <c r="H2614" s="254">
        <v>1</v>
      </c>
      <c r="I2614" s="255"/>
      <c r="J2614" s="250"/>
      <c r="K2614" s="250"/>
      <c r="L2614" s="256"/>
      <c r="M2614" s="257"/>
      <c r="N2614" s="258"/>
      <c r="O2614" s="258"/>
      <c r="P2614" s="258"/>
      <c r="Q2614" s="258"/>
      <c r="R2614" s="258"/>
      <c r="S2614" s="258"/>
      <c r="T2614" s="25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60" t="s">
        <v>260</v>
      </c>
      <c r="AU2614" s="260" t="s">
        <v>93</v>
      </c>
      <c r="AV2614" s="13" t="s">
        <v>93</v>
      </c>
      <c r="AW2614" s="13" t="s">
        <v>40</v>
      </c>
      <c r="AX2614" s="13" t="s">
        <v>84</v>
      </c>
      <c r="AY2614" s="260" t="s">
        <v>251</v>
      </c>
    </row>
    <row r="2615" s="13" customFormat="1">
      <c r="A2615" s="13"/>
      <c r="B2615" s="249"/>
      <c r="C2615" s="250"/>
      <c r="D2615" s="251" t="s">
        <v>260</v>
      </c>
      <c r="E2615" s="252" t="s">
        <v>1</v>
      </c>
      <c r="F2615" s="253" t="s">
        <v>2478</v>
      </c>
      <c r="G2615" s="250"/>
      <c r="H2615" s="254">
        <v>1</v>
      </c>
      <c r="I2615" s="255"/>
      <c r="J2615" s="250"/>
      <c r="K2615" s="250"/>
      <c r="L2615" s="256"/>
      <c r="M2615" s="257"/>
      <c r="N2615" s="258"/>
      <c r="O2615" s="258"/>
      <c r="P2615" s="258"/>
      <c r="Q2615" s="258"/>
      <c r="R2615" s="258"/>
      <c r="S2615" s="258"/>
      <c r="T2615" s="259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60" t="s">
        <v>260</v>
      </c>
      <c r="AU2615" s="260" t="s">
        <v>93</v>
      </c>
      <c r="AV2615" s="13" t="s">
        <v>93</v>
      </c>
      <c r="AW2615" s="13" t="s">
        <v>40</v>
      </c>
      <c r="AX2615" s="13" t="s">
        <v>84</v>
      </c>
      <c r="AY2615" s="260" t="s">
        <v>251</v>
      </c>
    </row>
    <row r="2616" s="13" customFormat="1">
      <c r="A2616" s="13"/>
      <c r="B2616" s="249"/>
      <c r="C2616" s="250"/>
      <c r="D2616" s="251" t="s">
        <v>260</v>
      </c>
      <c r="E2616" s="252" t="s">
        <v>1</v>
      </c>
      <c r="F2616" s="253" t="s">
        <v>2479</v>
      </c>
      <c r="G2616" s="250"/>
      <c r="H2616" s="254">
        <v>1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260</v>
      </c>
      <c r="AU2616" s="260" t="s">
        <v>93</v>
      </c>
      <c r="AV2616" s="13" t="s">
        <v>93</v>
      </c>
      <c r="AW2616" s="13" t="s">
        <v>40</v>
      </c>
      <c r="AX2616" s="13" t="s">
        <v>84</v>
      </c>
      <c r="AY2616" s="260" t="s">
        <v>251</v>
      </c>
    </row>
    <row r="2617" s="13" customFormat="1">
      <c r="A2617" s="13"/>
      <c r="B2617" s="249"/>
      <c r="C2617" s="250"/>
      <c r="D2617" s="251" t="s">
        <v>260</v>
      </c>
      <c r="E2617" s="252" t="s">
        <v>1</v>
      </c>
      <c r="F2617" s="253" t="s">
        <v>2480</v>
      </c>
      <c r="G2617" s="250"/>
      <c r="H2617" s="254">
        <v>1</v>
      </c>
      <c r="I2617" s="255"/>
      <c r="J2617" s="250"/>
      <c r="K2617" s="250"/>
      <c r="L2617" s="256"/>
      <c r="M2617" s="257"/>
      <c r="N2617" s="258"/>
      <c r="O2617" s="258"/>
      <c r="P2617" s="258"/>
      <c r="Q2617" s="258"/>
      <c r="R2617" s="258"/>
      <c r="S2617" s="258"/>
      <c r="T2617" s="259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60" t="s">
        <v>260</v>
      </c>
      <c r="AU2617" s="260" t="s">
        <v>93</v>
      </c>
      <c r="AV2617" s="13" t="s">
        <v>93</v>
      </c>
      <c r="AW2617" s="13" t="s">
        <v>40</v>
      </c>
      <c r="AX2617" s="13" t="s">
        <v>84</v>
      </c>
      <c r="AY2617" s="260" t="s">
        <v>251</v>
      </c>
    </row>
    <row r="2618" s="13" customFormat="1">
      <c r="A2618" s="13"/>
      <c r="B2618" s="249"/>
      <c r="C2618" s="250"/>
      <c r="D2618" s="251" t="s">
        <v>260</v>
      </c>
      <c r="E2618" s="252" t="s">
        <v>1</v>
      </c>
      <c r="F2618" s="253" t="s">
        <v>2481</v>
      </c>
      <c r="G2618" s="250"/>
      <c r="H2618" s="254">
        <v>1</v>
      </c>
      <c r="I2618" s="255"/>
      <c r="J2618" s="250"/>
      <c r="K2618" s="250"/>
      <c r="L2618" s="256"/>
      <c r="M2618" s="257"/>
      <c r="N2618" s="258"/>
      <c r="O2618" s="258"/>
      <c r="P2618" s="258"/>
      <c r="Q2618" s="258"/>
      <c r="R2618" s="258"/>
      <c r="S2618" s="258"/>
      <c r="T2618" s="25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60" t="s">
        <v>260</v>
      </c>
      <c r="AU2618" s="260" t="s">
        <v>93</v>
      </c>
      <c r="AV2618" s="13" t="s">
        <v>93</v>
      </c>
      <c r="AW2618" s="13" t="s">
        <v>40</v>
      </c>
      <c r="AX2618" s="13" t="s">
        <v>84</v>
      </c>
      <c r="AY2618" s="260" t="s">
        <v>251</v>
      </c>
    </row>
    <row r="2619" s="14" customFormat="1">
      <c r="A2619" s="14"/>
      <c r="B2619" s="261"/>
      <c r="C2619" s="262"/>
      <c r="D2619" s="251" t="s">
        <v>260</v>
      </c>
      <c r="E2619" s="263" t="s">
        <v>1</v>
      </c>
      <c r="F2619" s="264" t="s">
        <v>262</v>
      </c>
      <c r="G2619" s="262"/>
      <c r="H2619" s="265">
        <v>5</v>
      </c>
      <c r="I2619" s="266"/>
      <c r="J2619" s="262"/>
      <c r="K2619" s="262"/>
      <c r="L2619" s="267"/>
      <c r="M2619" s="268"/>
      <c r="N2619" s="269"/>
      <c r="O2619" s="269"/>
      <c r="P2619" s="269"/>
      <c r="Q2619" s="269"/>
      <c r="R2619" s="269"/>
      <c r="S2619" s="269"/>
      <c r="T2619" s="270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71" t="s">
        <v>260</v>
      </c>
      <c r="AU2619" s="271" t="s">
        <v>93</v>
      </c>
      <c r="AV2619" s="14" t="s">
        <v>257</v>
      </c>
      <c r="AW2619" s="14" t="s">
        <v>40</v>
      </c>
      <c r="AX2619" s="14" t="s">
        <v>91</v>
      </c>
      <c r="AY2619" s="271" t="s">
        <v>251</v>
      </c>
    </row>
    <row r="2620" s="2" customFormat="1" ht="37.8" customHeight="1">
      <c r="A2620" s="41"/>
      <c r="B2620" s="42"/>
      <c r="C2620" s="230" t="s">
        <v>1651</v>
      </c>
      <c r="D2620" s="230" t="s">
        <v>253</v>
      </c>
      <c r="E2620" s="231" t="s">
        <v>2482</v>
      </c>
      <c r="F2620" s="232" t="s">
        <v>2483</v>
      </c>
      <c r="G2620" s="233" t="s">
        <v>571</v>
      </c>
      <c r="H2620" s="234">
        <v>4</v>
      </c>
      <c r="I2620" s="235"/>
      <c r="J2620" s="236">
        <f>ROUND(I2620*H2620,2)</f>
        <v>0</v>
      </c>
      <c r="K2620" s="237"/>
      <c r="L2620" s="47"/>
      <c r="M2620" s="238" t="s">
        <v>1</v>
      </c>
      <c r="N2620" s="239" t="s">
        <v>49</v>
      </c>
      <c r="O2620" s="94"/>
      <c r="P2620" s="240">
        <f>O2620*H2620</f>
        <v>0</v>
      </c>
      <c r="Q2620" s="240">
        <v>0</v>
      </c>
      <c r="R2620" s="240">
        <f>Q2620*H2620</f>
        <v>0</v>
      </c>
      <c r="S2620" s="240">
        <v>0</v>
      </c>
      <c r="T2620" s="241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42" t="s">
        <v>304</v>
      </c>
      <c r="AT2620" s="242" t="s">
        <v>253</v>
      </c>
      <c r="AU2620" s="242" t="s">
        <v>93</v>
      </c>
      <c r="AY2620" s="19" t="s">
        <v>251</v>
      </c>
      <c r="BE2620" s="243">
        <f>IF(N2620="základní",J2620,0)</f>
        <v>0</v>
      </c>
      <c r="BF2620" s="243">
        <f>IF(N2620="snížená",J2620,0)</f>
        <v>0</v>
      </c>
      <c r="BG2620" s="243">
        <f>IF(N2620="zákl. přenesená",J2620,0)</f>
        <v>0</v>
      </c>
      <c r="BH2620" s="243">
        <f>IF(N2620="sníž. přenesená",J2620,0)</f>
        <v>0</v>
      </c>
      <c r="BI2620" s="243">
        <f>IF(N2620="nulová",J2620,0)</f>
        <v>0</v>
      </c>
      <c r="BJ2620" s="19" t="s">
        <v>91</v>
      </c>
      <c r="BK2620" s="243">
        <f>ROUND(I2620*H2620,2)</f>
        <v>0</v>
      </c>
      <c r="BL2620" s="19" t="s">
        <v>304</v>
      </c>
      <c r="BM2620" s="242" t="s">
        <v>2484</v>
      </c>
    </row>
    <row r="2621" s="15" customFormat="1">
      <c r="A2621" s="15"/>
      <c r="B2621" s="272"/>
      <c r="C2621" s="273"/>
      <c r="D2621" s="251" t="s">
        <v>260</v>
      </c>
      <c r="E2621" s="274" t="s">
        <v>1</v>
      </c>
      <c r="F2621" s="275" t="s">
        <v>2432</v>
      </c>
      <c r="G2621" s="273"/>
      <c r="H2621" s="274" t="s">
        <v>1</v>
      </c>
      <c r="I2621" s="276"/>
      <c r="J2621" s="273"/>
      <c r="K2621" s="273"/>
      <c r="L2621" s="277"/>
      <c r="M2621" s="278"/>
      <c r="N2621" s="279"/>
      <c r="O2621" s="279"/>
      <c r="P2621" s="279"/>
      <c r="Q2621" s="279"/>
      <c r="R2621" s="279"/>
      <c r="S2621" s="279"/>
      <c r="T2621" s="280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81" t="s">
        <v>260</v>
      </c>
      <c r="AU2621" s="281" t="s">
        <v>93</v>
      </c>
      <c r="AV2621" s="15" t="s">
        <v>91</v>
      </c>
      <c r="AW2621" s="15" t="s">
        <v>40</v>
      </c>
      <c r="AX2621" s="15" t="s">
        <v>84</v>
      </c>
      <c r="AY2621" s="281" t="s">
        <v>251</v>
      </c>
    </row>
    <row r="2622" s="13" customFormat="1">
      <c r="A2622" s="13"/>
      <c r="B2622" s="249"/>
      <c r="C2622" s="250"/>
      <c r="D2622" s="251" t="s">
        <v>260</v>
      </c>
      <c r="E2622" s="252" t="s">
        <v>1</v>
      </c>
      <c r="F2622" s="253" t="s">
        <v>2136</v>
      </c>
      <c r="G2622" s="250"/>
      <c r="H2622" s="254">
        <v>1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260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251</v>
      </c>
    </row>
    <row r="2623" s="13" customFormat="1">
      <c r="A2623" s="13"/>
      <c r="B2623" s="249"/>
      <c r="C2623" s="250"/>
      <c r="D2623" s="251" t="s">
        <v>260</v>
      </c>
      <c r="E2623" s="252" t="s">
        <v>1</v>
      </c>
      <c r="F2623" s="253" t="s">
        <v>2137</v>
      </c>
      <c r="G2623" s="250"/>
      <c r="H2623" s="254">
        <v>1</v>
      </c>
      <c r="I2623" s="255"/>
      <c r="J2623" s="250"/>
      <c r="K2623" s="250"/>
      <c r="L2623" s="256"/>
      <c r="M2623" s="257"/>
      <c r="N2623" s="258"/>
      <c r="O2623" s="258"/>
      <c r="P2623" s="258"/>
      <c r="Q2623" s="258"/>
      <c r="R2623" s="258"/>
      <c r="S2623" s="258"/>
      <c r="T2623" s="259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60" t="s">
        <v>260</v>
      </c>
      <c r="AU2623" s="260" t="s">
        <v>93</v>
      </c>
      <c r="AV2623" s="13" t="s">
        <v>93</v>
      </c>
      <c r="AW2623" s="13" t="s">
        <v>40</v>
      </c>
      <c r="AX2623" s="13" t="s">
        <v>84</v>
      </c>
      <c r="AY2623" s="260" t="s">
        <v>251</v>
      </c>
    </row>
    <row r="2624" s="13" customFormat="1">
      <c r="A2624" s="13"/>
      <c r="B2624" s="249"/>
      <c r="C2624" s="250"/>
      <c r="D2624" s="251" t="s">
        <v>260</v>
      </c>
      <c r="E2624" s="252" t="s">
        <v>1</v>
      </c>
      <c r="F2624" s="253" t="s">
        <v>2138</v>
      </c>
      <c r="G2624" s="250"/>
      <c r="H2624" s="254">
        <v>1</v>
      </c>
      <c r="I2624" s="255"/>
      <c r="J2624" s="250"/>
      <c r="K2624" s="250"/>
      <c r="L2624" s="256"/>
      <c r="M2624" s="257"/>
      <c r="N2624" s="258"/>
      <c r="O2624" s="258"/>
      <c r="P2624" s="258"/>
      <c r="Q2624" s="258"/>
      <c r="R2624" s="258"/>
      <c r="S2624" s="258"/>
      <c r="T2624" s="25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60" t="s">
        <v>260</v>
      </c>
      <c r="AU2624" s="260" t="s">
        <v>93</v>
      </c>
      <c r="AV2624" s="13" t="s">
        <v>93</v>
      </c>
      <c r="AW2624" s="13" t="s">
        <v>40</v>
      </c>
      <c r="AX2624" s="13" t="s">
        <v>84</v>
      </c>
      <c r="AY2624" s="260" t="s">
        <v>251</v>
      </c>
    </row>
    <row r="2625" s="13" customFormat="1">
      <c r="A2625" s="13"/>
      <c r="B2625" s="249"/>
      <c r="C2625" s="250"/>
      <c r="D2625" s="251" t="s">
        <v>260</v>
      </c>
      <c r="E2625" s="252" t="s">
        <v>1</v>
      </c>
      <c r="F2625" s="253" t="s">
        <v>2139</v>
      </c>
      <c r="G2625" s="250"/>
      <c r="H2625" s="254">
        <v>1</v>
      </c>
      <c r="I2625" s="255"/>
      <c r="J2625" s="250"/>
      <c r="K2625" s="250"/>
      <c r="L2625" s="256"/>
      <c r="M2625" s="257"/>
      <c r="N2625" s="258"/>
      <c r="O2625" s="258"/>
      <c r="P2625" s="258"/>
      <c r="Q2625" s="258"/>
      <c r="R2625" s="258"/>
      <c r="S2625" s="258"/>
      <c r="T2625" s="25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60" t="s">
        <v>260</v>
      </c>
      <c r="AU2625" s="260" t="s">
        <v>93</v>
      </c>
      <c r="AV2625" s="13" t="s">
        <v>93</v>
      </c>
      <c r="AW2625" s="13" t="s">
        <v>40</v>
      </c>
      <c r="AX2625" s="13" t="s">
        <v>84</v>
      </c>
      <c r="AY2625" s="260" t="s">
        <v>251</v>
      </c>
    </row>
    <row r="2626" s="14" customFormat="1">
      <c r="A2626" s="14"/>
      <c r="B2626" s="261"/>
      <c r="C2626" s="262"/>
      <c r="D2626" s="251" t="s">
        <v>260</v>
      </c>
      <c r="E2626" s="263" t="s">
        <v>1</v>
      </c>
      <c r="F2626" s="264" t="s">
        <v>262</v>
      </c>
      <c r="G2626" s="262"/>
      <c r="H2626" s="265">
        <v>4</v>
      </c>
      <c r="I2626" s="266"/>
      <c r="J2626" s="262"/>
      <c r="K2626" s="262"/>
      <c r="L2626" s="267"/>
      <c r="M2626" s="268"/>
      <c r="N2626" s="269"/>
      <c r="O2626" s="269"/>
      <c r="P2626" s="269"/>
      <c r="Q2626" s="269"/>
      <c r="R2626" s="269"/>
      <c r="S2626" s="269"/>
      <c r="T2626" s="270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71" t="s">
        <v>260</v>
      </c>
      <c r="AU2626" s="271" t="s">
        <v>93</v>
      </c>
      <c r="AV2626" s="14" t="s">
        <v>257</v>
      </c>
      <c r="AW2626" s="14" t="s">
        <v>40</v>
      </c>
      <c r="AX2626" s="14" t="s">
        <v>91</v>
      </c>
      <c r="AY2626" s="271" t="s">
        <v>251</v>
      </c>
    </row>
    <row r="2627" s="2" customFormat="1" ht="33" customHeight="1">
      <c r="A2627" s="41"/>
      <c r="B2627" s="42"/>
      <c r="C2627" s="230" t="s">
        <v>2485</v>
      </c>
      <c r="D2627" s="230" t="s">
        <v>253</v>
      </c>
      <c r="E2627" s="231" t="s">
        <v>2486</v>
      </c>
      <c r="F2627" s="232" t="s">
        <v>2487</v>
      </c>
      <c r="G2627" s="233" t="s">
        <v>571</v>
      </c>
      <c r="H2627" s="234">
        <v>1</v>
      </c>
      <c r="I2627" s="235"/>
      <c r="J2627" s="236">
        <f>ROUND(I2627*H2627,2)</f>
        <v>0</v>
      </c>
      <c r="K2627" s="237"/>
      <c r="L2627" s="47"/>
      <c r="M2627" s="238" t="s">
        <v>1</v>
      </c>
      <c r="N2627" s="239" t="s">
        <v>49</v>
      </c>
      <c r="O2627" s="94"/>
      <c r="P2627" s="240">
        <f>O2627*H2627</f>
        <v>0</v>
      </c>
      <c r="Q2627" s="240">
        <v>0</v>
      </c>
      <c r="R2627" s="240">
        <f>Q2627*H2627</f>
        <v>0</v>
      </c>
      <c r="S2627" s="240">
        <v>0</v>
      </c>
      <c r="T2627" s="241">
        <f>S2627*H2627</f>
        <v>0</v>
      </c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R2627" s="242" t="s">
        <v>304</v>
      </c>
      <c r="AT2627" s="242" t="s">
        <v>253</v>
      </c>
      <c r="AU2627" s="242" t="s">
        <v>93</v>
      </c>
      <c r="AY2627" s="19" t="s">
        <v>251</v>
      </c>
      <c r="BE2627" s="243">
        <f>IF(N2627="základní",J2627,0)</f>
        <v>0</v>
      </c>
      <c r="BF2627" s="243">
        <f>IF(N2627="snížená",J2627,0)</f>
        <v>0</v>
      </c>
      <c r="BG2627" s="243">
        <f>IF(N2627="zákl. přenesená",J2627,0)</f>
        <v>0</v>
      </c>
      <c r="BH2627" s="243">
        <f>IF(N2627="sníž. přenesená",J2627,0)</f>
        <v>0</v>
      </c>
      <c r="BI2627" s="243">
        <f>IF(N2627="nulová",J2627,0)</f>
        <v>0</v>
      </c>
      <c r="BJ2627" s="19" t="s">
        <v>91</v>
      </c>
      <c r="BK2627" s="243">
        <f>ROUND(I2627*H2627,2)</f>
        <v>0</v>
      </c>
      <c r="BL2627" s="19" t="s">
        <v>304</v>
      </c>
      <c r="BM2627" s="242" t="s">
        <v>2488</v>
      </c>
    </row>
    <row r="2628" s="15" customFormat="1">
      <c r="A2628" s="15"/>
      <c r="B2628" s="272"/>
      <c r="C2628" s="273"/>
      <c r="D2628" s="251" t="s">
        <v>260</v>
      </c>
      <c r="E2628" s="274" t="s">
        <v>1</v>
      </c>
      <c r="F2628" s="275" t="s">
        <v>2432</v>
      </c>
      <c r="G2628" s="273"/>
      <c r="H2628" s="274" t="s">
        <v>1</v>
      </c>
      <c r="I2628" s="276"/>
      <c r="J2628" s="273"/>
      <c r="K2628" s="273"/>
      <c r="L2628" s="277"/>
      <c r="M2628" s="278"/>
      <c r="N2628" s="279"/>
      <c r="O2628" s="279"/>
      <c r="P2628" s="279"/>
      <c r="Q2628" s="279"/>
      <c r="R2628" s="279"/>
      <c r="S2628" s="279"/>
      <c r="T2628" s="280"/>
      <c r="U2628" s="15"/>
      <c r="V2628" s="15"/>
      <c r="W2628" s="15"/>
      <c r="X2628" s="15"/>
      <c r="Y2628" s="15"/>
      <c r="Z2628" s="15"/>
      <c r="AA2628" s="15"/>
      <c r="AB2628" s="15"/>
      <c r="AC2628" s="15"/>
      <c r="AD2628" s="15"/>
      <c r="AE2628" s="15"/>
      <c r="AT2628" s="281" t="s">
        <v>260</v>
      </c>
      <c r="AU2628" s="281" t="s">
        <v>93</v>
      </c>
      <c r="AV2628" s="15" t="s">
        <v>91</v>
      </c>
      <c r="AW2628" s="15" t="s">
        <v>40</v>
      </c>
      <c r="AX2628" s="15" t="s">
        <v>84</v>
      </c>
      <c r="AY2628" s="281" t="s">
        <v>251</v>
      </c>
    </row>
    <row r="2629" s="13" customFormat="1">
      <c r="A2629" s="13"/>
      <c r="B2629" s="249"/>
      <c r="C2629" s="250"/>
      <c r="D2629" s="251" t="s">
        <v>260</v>
      </c>
      <c r="E2629" s="252" t="s">
        <v>1</v>
      </c>
      <c r="F2629" s="253" t="s">
        <v>1155</v>
      </c>
      <c r="G2629" s="250"/>
      <c r="H2629" s="254">
        <v>1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260</v>
      </c>
      <c r="AU2629" s="260" t="s">
        <v>93</v>
      </c>
      <c r="AV2629" s="13" t="s">
        <v>93</v>
      </c>
      <c r="AW2629" s="13" t="s">
        <v>40</v>
      </c>
      <c r="AX2629" s="13" t="s">
        <v>91</v>
      </c>
      <c r="AY2629" s="260" t="s">
        <v>251</v>
      </c>
    </row>
    <row r="2630" s="2" customFormat="1" ht="24.15" customHeight="1">
      <c r="A2630" s="41"/>
      <c r="B2630" s="42"/>
      <c r="C2630" s="230" t="s">
        <v>2489</v>
      </c>
      <c r="D2630" s="230" t="s">
        <v>253</v>
      </c>
      <c r="E2630" s="231" t="s">
        <v>2490</v>
      </c>
      <c r="F2630" s="232" t="s">
        <v>2491</v>
      </c>
      <c r="G2630" s="233" t="s">
        <v>1410</v>
      </c>
      <c r="H2630" s="305"/>
      <c r="I2630" s="235"/>
      <c r="J2630" s="236">
        <f>ROUND(I2630*H2630,2)</f>
        <v>0</v>
      </c>
      <c r="K2630" s="237"/>
      <c r="L2630" s="47"/>
      <c r="M2630" s="238" t="s">
        <v>1</v>
      </c>
      <c r="N2630" s="239" t="s">
        <v>49</v>
      </c>
      <c r="O2630" s="94"/>
      <c r="P2630" s="240">
        <f>O2630*H2630</f>
        <v>0</v>
      </c>
      <c r="Q2630" s="240">
        <v>0</v>
      </c>
      <c r="R2630" s="240">
        <f>Q2630*H2630</f>
        <v>0</v>
      </c>
      <c r="S2630" s="240">
        <v>0</v>
      </c>
      <c r="T2630" s="241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42" t="s">
        <v>304</v>
      </c>
      <c r="AT2630" s="242" t="s">
        <v>253</v>
      </c>
      <c r="AU2630" s="242" t="s">
        <v>93</v>
      </c>
      <c r="AY2630" s="19" t="s">
        <v>251</v>
      </c>
      <c r="BE2630" s="243">
        <f>IF(N2630="základní",J2630,0)</f>
        <v>0</v>
      </c>
      <c r="BF2630" s="243">
        <f>IF(N2630="snížená",J2630,0)</f>
        <v>0</v>
      </c>
      <c r="BG2630" s="243">
        <f>IF(N2630="zákl. přenesená",J2630,0)</f>
        <v>0</v>
      </c>
      <c r="BH2630" s="243">
        <f>IF(N2630="sníž. přenesená",J2630,0)</f>
        <v>0</v>
      </c>
      <c r="BI2630" s="243">
        <f>IF(N2630="nulová",J2630,0)</f>
        <v>0</v>
      </c>
      <c r="BJ2630" s="19" t="s">
        <v>91</v>
      </c>
      <c r="BK2630" s="243">
        <f>ROUND(I2630*H2630,2)</f>
        <v>0</v>
      </c>
      <c r="BL2630" s="19" t="s">
        <v>304</v>
      </c>
      <c r="BM2630" s="242" t="s">
        <v>2492</v>
      </c>
    </row>
    <row r="2631" s="2" customFormat="1">
      <c r="A2631" s="41"/>
      <c r="B2631" s="42"/>
      <c r="C2631" s="43"/>
      <c r="D2631" s="244" t="s">
        <v>258</v>
      </c>
      <c r="E2631" s="43"/>
      <c r="F2631" s="245" t="s">
        <v>2493</v>
      </c>
      <c r="G2631" s="43"/>
      <c r="H2631" s="43"/>
      <c r="I2631" s="246"/>
      <c r="J2631" s="43"/>
      <c r="K2631" s="43"/>
      <c r="L2631" s="47"/>
      <c r="M2631" s="247"/>
      <c r="N2631" s="248"/>
      <c r="O2631" s="94"/>
      <c r="P2631" s="94"/>
      <c r="Q2631" s="94"/>
      <c r="R2631" s="94"/>
      <c r="S2631" s="94"/>
      <c r="T2631" s="95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19" t="s">
        <v>258</v>
      </c>
      <c r="AU2631" s="19" t="s">
        <v>93</v>
      </c>
    </row>
    <row r="2632" s="12" customFormat="1" ht="22.8" customHeight="1">
      <c r="A2632" s="12"/>
      <c r="B2632" s="214"/>
      <c r="C2632" s="215"/>
      <c r="D2632" s="216" t="s">
        <v>83</v>
      </c>
      <c r="E2632" s="228" t="s">
        <v>2494</v>
      </c>
      <c r="F2632" s="228" t="s">
        <v>2495</v>
      </c>
      <c r="G2632" s="215"/>
      <c r="H2632" s="215"/>
      <c r="I2632" s="218"/>
      <c r="J2632" s="229">
        <f>BK2632</f>
        <v>0</v>
      </c>
      <c r="K2632" s="215"/>
      <c r="L2632" s="220"/>
      <c r="M2632" s="221"/>
      <c r="N2632" s="222"/>
      <c r="O2632" s="222"/>
      <c r="P2632" s="223">
        <f>SUM(P2633:P3436)</f>
        <v>0</v>
      </c>
      <c r="Q2632" s="222"/>
      <c r="R2632" s="223">
        <f>SUM(R2633:R3436)</f>
        <v>95.793006899999995</v>
      </c>
      <c r="S2632" s="222"/>
      <c r="T2632" s="224">
        <f>SUM(T2633:T3436)</f>
        <v>0</v>
      </c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R2632" s="225" t="s">
        <v>93</v>
      </c>
      <c r="AT2632" s="226" t="s">
        <v>83</v>
      </c>
      <c r="AU2632" s="226" t="s">
        <v>91</v>
      </c>
      <c r="AY2632" s="225" t="s">
        <v>251</v>
      </c>
      <c r="BK2632" s="227">
        <f>SUM(BK2633:BK3436)</f>
        <v>0</v>
      </c>
    </row>
    <row r="2633" s="2" customFormat="1" ht="37.8" customHeight="1">
      <c r="A2633" s="41"/>
      <c r="B2633" s="42"/>
      <c r="C2633" s="230" t="s">
        <v>2496</v>
      </c>
      <c r="D2633" s="230" t="s">
        <v>253</v>
      </c>
      <c r="E2633" s="231" t="s">
        <v>2497</v>
      </c>
      <c r="F2633" s="232" t="s">
        <v>2498</v>
      </c>
      <c r="G2633" s="233" t="s">
        <v>389</v>
      </c>
      <c r="H2633" s="234">
        <v>1402</v>
      </c>
      <c r="I2633" s="235"/>
      <c r="J2633" s="236">
        <f>ROUND(I2633*H2633,2)</f>
        <v>0</v>
      </c>
      <c r="K2633" s="237"/>
      <c r="L2633" s="47"/>
      <c r="M2633" s="238" t="s">
        <v>1</v>
      </c>
      <c r="N2633" s="239" t="s">
        <v>49</v>
      </c>
      <c r="O2633" s="94"/>
      <c r="P2633" s="240">
        <f>O2633*H2633</f>
        <v>0</v>
      </c>
      <c r="Q2633" s="240">
        <v>6.0000000000000002E-05</v>
      </c>
      <c r="R2633" s="240">
        <f>Q2633*H2633</f>
        <v>0.08412</v>
      </c>
      <c r="S2633" s="240">
        <v>0</v>
      </c>
      <c r="T2633" s="241">
        <f>S2633*H2633</f>
        <v>0</v>
      </c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R2633" s="242" t="s">
        <v>304</v>
      </c>
      <c r="AT2633" s="242" t="s">
        <v>253</v>
      </c>
      <c r="AU2633" s="242" t="s">
        <v>93</v>
      </c>
      <c r="AY2633" s="19" t="s">
        <v>251</v>
      </c>
      <c r="BE2633" s="243">
        <f>IF(N2633="základní",J2633,0)</f>
        <v>0</v>
      </c>
      <c r="BF2633" s="243">
        <f>IF(N2633="snížená",J2633,0)</f>
        <v>0</v>
      </c>
      <c r="BG2633" s="243">
        <f>IF(N2633="zákl. přenesená",J2633,0)</f>
        <v>0</v>
      </c>
      <c r="BH2633" s="243">
        <f>IF(N2633="sníž. přenesená",J2633,0)</f>
        <v>0</v>
      </c>
      <c r="BI2633" s="243">
        <f>IF(N2633="nulová",J2633,0)</f>
        <v>0</v>
      </c>
      <c r="BJ2633" s="19" t="s">
        <v>91</v>
      </c>
      <c r="BK2633" s="243">
        <f>ROUND(I2633*H2633,2)</f>
        <v>0</v>
      </c>
      <c r="BL2633" s="19" t="s">
        <v>304</v>
      </c>
      <c r="BM2633" s="242" t="s">
        <v>2499</v>
      </c>
    </row>
    <row r="2634" s="15" customFormat="1">
      <c r="A2634" s="15"/>
      <c r="B2634" s="272"/>
      <c r="C2634" s="273"/>
      <c r="D2634" s="251" t="s">
        <v>260</v>
      </c>
      <c r="E2634" s="274" t="s">
        <v>1</v>
      </c>
      <c r="F2634" s="275" t="s">
        <v>1123</v>
      </c>
      <c r="G2634" s="273"/>
      <c r="H2634" s="274" t="s">
        <v>1</v>
      </c>
      <c r="I2634" s="276"/>
      <c r="J2634" s="273"/>
      <c r="K2634" s="273"/>
      <c r="L2634" s="277"/>
      <c r="M2634" s="278"/>
      <c r="N2634" s="279"/>
      <c r="O2634" s="279"/>
      <c r="P2634" s="279"/>
      <c r="Q2634" s="279"/>
      <c r="R2634" s="279"/>
      <c r="S2634" s="279"/>
      <c r="T2634" s="280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81" t="s">
        <v>260</v>
      </c>
      <c r="AU2634" s="281" t="s">
        <v>93</v>
      </c>
      <c r="AV2634" s="15" t="s">
        <v>91</v>
      </c>
      <c r="AW2634" s="15" t="s">
        <v>40</v>
      </c>
      <c r="AX2634" s="15" t="s">
        <v>84</v>
      </c>
      <c r="AY2634" s="281" t="s">
        <v>251</v>
      </c>
    </row>
    <row r="2635" s="13" customFormat="1">
      <c r="A2635" s="13"/>
      <c r="B2635" s="249"/>
      <c r="C2635" s="250"/>
      <c r="D2635" s="251" t="s">
        <v>260</v>
      </c>
      <c r="E2635" s="252" t="s">
        <v>1</v>
      </c>
      <c r="F2635" s="253" t="s">
        <v>2500</v>
      </c>
      <c r="G2635" s="250"/>
      <c r="H2635" s="254">
        <v>1402</v>
      </c>
      <c r="I2635" s="255"/>
      <c r="J2635" s="250"/>
      <c r="K2635" s="250"/>
      <c r="L2635" s="256"/>
      <c r="M2635" s="257"/>
      <c r="N2635" s="258"/>
      <c r="O2635" s="258"/>
      <c r="P2635" s="258"/>
      <c r="Q2635" s="258"/>
      <c r="R2635" s="258"/>
      <c r="S2635" s="258"/>
      <c r="T2635" s="25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60" t="s">
        <v>260</v>
      </c>
      <c r="AU2635" s="260" t="s">
        <v>93</v>
      </c>
      <c r="AV2635" s="13" t="s">
        <v>93</v>
      </c>
      <c r="AW2635" s="13" t="s">
        <v>40</v>
      </c>
      <c r="AX2635" s="13" t="s">
        <v>91</v>
      </c>
      <c r="AY2635" s="260" t="s">
        <v>251</v>
      </c>
    </row>
    <row r="2636" s="2" customFormat="1" ht="44.25" customHeight="1">
      <c r="A2636" s="41"/>
      <c r="B2636" s="42"/>
      <c r="C2636" s="230" t="s">
        <v>1660</v>
      </c>
      <c r="D2636" s="230" t="s">
        <v>253</v>
      </c>
      <c r="E2636" s="231" t="s">
        <v>2501</v>
      </c>
      <c r="F2636" s="232" t="s">
        <v>2502</v>
      </c>
      <c r="G2636" s="233" t="s">
        <v>389</v>
      </c>
      <c r="H2636" s="234">
        <v>624.26999999999998</v>
      </c>
      <c r="I2636" s="235"/>
      <c r="J2636" s="236">
        <f>ROUND(I2636*H2636,2)</f>
        <v>0</v>
      </c>
      <c r="K2636" s="237"/>
      <c r="L2636" s="47"/>
      <c r="M2636" s="238" t="s">
        <v>1</v>
      </c>
      <c r="N2636" s="239" t="s">
        <v>49</v>
      </c>
      <c r="O2636" s="94"/>
      <c r="P2636" s="240">
        <f>O2636*H2636</f>
        <v>0</v>
      </c>
      <c r="Q2636" s="240">
        <v>6.0000000000000002E-05</v>
      </c>
      <c r="R2636" s="240">
        <f>Q2636*H2636</f>
        <v>0.037456200000000002</v>
      </c>
      <c r="S2636" s="240">
        <v>0</v>
      </c>
      <c r="T2636" s="241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42" t="s">
        <v>304</v>
      </c>
      <c r="AT2636" s="242" t="s">
        <v>253</v>
      </c>
      <c r="AU2636" s="242" t="s">
        <v>93</v>
      </c>
      <c r="AY2636" s="19" t="s">
        <v>251</v>
      </c>
      <c r="BE2636" s="243">
        <f>IF(N2636="základní",J2636,0)</f>
        <v>0</v>
      </c>
      <c r="BF2636" s="243">
        <f>IF(N2636="snížená",J2636,0)</f>
        <v>0</v>
      </c>
      <c r="BG2636" s="243">
        <f>IF(N2636="zákl. přenesená",J2636,0)</f>
        <v>0</v>
      </c>
      <c r="BH2636" s="243">
        <f>IF(N2636="sníž. přenesená",J2636,0)</f>
        <v>0</v>
      </c>
      <c r="BI2636" s="243">
        <f>IF(N2636="nulová",J2636,0)</f>
        <v>0</v>
      </c>
      <c r="BJ2636" s="19" t="s">
        <v>91</v>
      </c>
      <c r="BK2636" s="243">
        <f>ROUND(I2636*H2636,2)</f>
        <v>0</v>
      </c>
      <c r="BL2636" s="19" t="s">
        <v>304</v>
      </c>
      <c r="BM2636" s="242" t="s">
        <v>2503</v>
      </c>
    </row>
    <row r="2637" s="15" customFormat="1">
      <c r="A2637" s="15"/>
      <c r="B2637" s="272"/>
      <c r="C2637" s="273"/>
      <c r="D2637" s="251" t="s">
        <v>260</v>
      </c>
      <c r="E2637" s="274" t="s">
        <v>1</v>
      </c>
      <c r="F2637" s="275" t="s">
        <v>1123</v>
      </c>
      <c r="G2637" s="273"/>
      <c r="H2637" s="274" t="s">
        <v>1</v>
      </c>
      <c r="I2637" s="276"/>
      <c r="J2637" s="273"/>
      <c r="K2637" s="273"/>
      <c r="L2637" s="277"/>
      <c r="M2637" s="278"/>
      <c r="N2637" s="279"/>
      <c r="O2637" s="279"/>
      <c r="P2637" s="279"/>
      <c r="Q2637" s="279"/>
      <c r="R2637" s="279"/>
      <c r="S2637" s="279"/>
      <c r="T2637" s="280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81" t="s">
        <v>260</v>
      </c>
      <c r="AU2637" s="281" t="s">
        <v>93</v>
      </c>
      <c r="AV2637" s="15" t="s">
        <v>91</v>
      </c>
      <c r="AW2637" s="15" t="s">
        <v>40</v>
      </c>
      <c r="AX2637" s="15" t="s">
        <v>84</v>
      </c>
      <c r="AY2637" s="281" t="s">
        <v>251</v>
      </c>
    </row>
    <row r="2638" s="15" customFormat="1">
      <c r="A2638" s="15"/>
      <c r="B2638" s="272"/>
      <c r="C2638" s="273"/>
      <c r="D2638" s="251" t="s">
        <v>260</v>
      </c>
      <c r="E2638" s="274" t="s">
        <v>1</v>
      </c>
      <c r="F2638" s="275" t="s">
        <v>2504</v>
      </c>
      <c r="G2638" s="273"/>
      <c r="H2638" s="274" t="s">
        <v>1</v>
      </c>
      <c r="I2638" s="276"/>
      <c r="J2638" s="273"/>
      <c r="K2638" s="273"/>
      <c r="L2638" s="277"/>
      <c r="M2638" s="278"/>
      <c r="N2638" s="279"/>
      <c r="O2638" s="279"/>
      <c r="P2638" s="279"/>
      <c r="Q2638" s="279"/>
      <c r="R2638" s="279"/>
      <c r="S2638" s="279"/>
      <c r="T2638" s="280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81" t="s">
        <v>260</v>
      </c>
      <c r="AU2638" s="281" t="s">
        <v>93</v>
      </c>
      <c r="AV2638" s="15" t="s">
        <v>91</v>
      </c>
      <c r="AW2638" s="15" t="s">
        <v>40</v>
      </c>
      <c r="AX2638" s="15" t="s">
        <v>84</v>
      </c>
      <c r="AY2638" s="281" t="s">
        <v>251</v>
      </c>
    </row>
    <row r="2639" s="13" customFormat="1">
      <c r="A2639" s="13"/>
      <c r="B2639" s="249"/>
      <c r="C2639" s="250"/>
      <c r="D2639" s="251" t="s">
        <v>260</v>
      </c>
      <c r="E2639" s="252" t="s">
        <v>1</v>
      </c>
      <c r="F2639" s="253" t="s">
        <v>2505</v>
      </c>
      <c r="G2639" s="250"/>
      <c r="H2639" s="254">
        <v>57.490000000000002</v>
      </c>
      <c r="I2639" s="255"/>
      <c r="J2639" s="250"/>
      <c r="K2639" s="250"/>
      <c r="L2639" s="256"/>
      <c r="M2639" s="257"/>
      <c r="N2639" s="258"/>
      <c r="O2639" s="258"/>
      <c r="P2639" s="258"/>
      <c r="Q2639" s="258"/>
      <c r="R2639" s="258"/>
      <c r="S2639" s="258"/>
      <c r="T2639" s="25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60" t="s">
        <v>260</v>
      </c>
      <c r="AU2639" s="260" t="s">
        <v>93</v>
      </c>
      <c r="AV2639" s="13" t="s">
        <v>93</v>
      </c>
      <c r="AW2639" s="13" t="s">
        <v>40</v>
      </c>
      <c r="AX2639" s="13" t="s">
        <v>84</v>
      </c>
      <c r="AY2639" s="260" t="s">
        <v>251</v>
      </c>
    </row>
    <row r="2640" s="13" customFormat="1">
      <c r="A2640" s="13"/>
      <c r="B2640" s="249"/>
      <c r="C2640" s="250"/>
      <c r="D2640" s="251" t="s">
        <v>260</v>
      </c>
      <c r="E2640" s="252" t="s">
        <v>1</v>
      </c>
      <c r="F2640" s="253" t="s">
        <v>2506</v>
      </c>
      <c r="G2640" s="250"/>
      <c r="H2640" s="254">
        <v>30.850000000000001</v>
      </c>
      <c r="I2640" s="255"/>
      <c r="J2640" s="250"/>
      <c r="K2640" s="250"/>
      <c r="L2640" s="256"/>
      <c r="M2640" s="257"/>
      <c r="N2640" s="258"/>
      <c r="O2640" s="258"/>
      <c r="P2640" s="258"/>
      <c r="Q2640" s="258"/>
      <c r="R2640" s="258"/>
      <c r="S2640" s="258"/>
      <c r="T2640" s="25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60" t="s">
        <v>260</v>
      </c>
      <c r="AU2640" s="260" t="s">
        <v>93</v>
      </c>
      <c r="AV2640" s="13" t="s">
        <v>93</v>
      </c>
      <c r="AW2640" s="13" t="s">
        <v>40</v>
      </c>
      <c r="AX2640" s="13" t="s">
        <v>84</v>
      </c>
      <c r="AY2640" s="260" t="s">
        <v>251</v>
      </c>
    </row>
    <row r="2641" s="13" customFormat="1">
      <c r="A2641" s="13"/>
      <c r="B2641" s="249"/>
      <c r="C2641" s="250"/>
      <c r="D2641" s="251" t="s">
        <v>260</v>
      </c>
      <c r="E2641" s="252" t="s">
        <v>1</v>
      </c>
      <c r="F2641" s="253" t="s">
        <v>2507</v>
      </c>
      <c r="G2641" s="250"/>
      <c r="H2641" s="254">
        <v>33.289999999999999</v>
      </c>
      <c r="I2641" s="255"/>
      <c r="J2641" s="250"/>
      <c r="K2641" s="250"/>
      <c r="L2641" s="256"/>
      <c r="M2641" s="257"/>
      <c r="N2641" s="258"/>
      <c r="O2641" s="258"/>
      <c r="P2641" s="258"/>
      <c r="Q2641" s="258"/>
      <c r="R2641" s="258"/>
      <c r="S2641" s="258"/>
      <c r="T2641" s="25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60" t="s">
        <v>260</v>
      </c>
      <c r="AU2641" s="260" t="s">
        <v>93</v>
      </c>
      <c r="AV2641" s="13" t="s">
        <v>93</v>
      </c>
      <c r="AW2641" s="13" t="s">
        <v>40</v>
      </c>
      <c r="AX2641" s="13" t="s">
        <v>84</v>
      </c>
      <c r="AY2641" s="260" t="s">
        <v>251</v>
      </c>
    </row>
    <row r="2642" s="13" customFormat="1">
      <c r="A2642" s="13"/>
      <c r="B2642" s="249"/>
      <c r="C2642" s="250"/>
      <c r="D2642" s="251" t="s">
        <v>260</v>
      </c>
      <c r="E2642" s="252" t="s">
        <v>1</v>
      </c>
      <c r="F2642" s="253" t="s">
        <v>2508</v>
      </c>
      <c r="G2642" s="250"/>
      <c r="H2642" s="254">
        <v>38.340000000000003</v>
      </c>
      <c r="I2642" s="255"/>
      <c r="J2642" s="250"/>
      <c r="K2642" s="250"/>
      <c r="L2642" s="256"/>
      <c r="M2642" s="257"/>
      <c r="N2642" s="258"/>
      <c r="O2642" s="258"/>
      <c r="P2642" s="258"/>
      <c r="Q2642" s="258"/>
      <c r="R2642" s="258"/>
      <c r="S2642" s="258"/>
      <c r="T2642" s="25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60" t="s">
        <v>260</v>
      </c>
      <c r="AU2642" s="260" t="s">
        <v>93</v>
      </c>
      <c r="AV2642" s="13" t="s">
        <v>93</v>
      </c>
      <c r="AW2642" s="13" t="s">
        <v>40</v>
      </c>
      <c r="AX2642" s="13" t="s">
        <v>84</v>
      </c>
      <c r="AY2642" s="260" t="s">
        <v>251</v>
      </c>
    </row>
    <row r="2643" s="13" customFormat="1">
      <c r="A2643" s="13"/>
      <c r="B2643" s="249"/>
      <c r="C2643" s="250"/>
      <c r="D2643" s="251" t="s">
        <v>260</v>
      </c>
      <c r="E2643" s="252" t="s">
        <v>1</v>
      </c>
      <c r="F2643" s="253" t="s">
        <v>2509</v>
      </c>
      <c r="G2643" s="250"/>
      <c r="H2643" s="254">
        <v>56.109999999999999</v>
      </c>
      <c r="I2643" s="255"/>
      <c r="J2643" s="250"/>
      <c r="K2643" s="250"/>
      <c r="L2643" s="256"/>
      <c r="M2643" s="257"/>
      <c r="N2643" s="258"/>
      <c r="O2643" s="258"/>
      <c r="P2643" s="258"/>
      <c r="Q2643" s="258"/>
      <c r="R2643" s="258"/>
      <c r="S2643" s="258"/>
      <c r="T2643" s="25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60" t="s">
        <v>260</v>
      </c>
      <c r="AU2643" s="260" t="s">
        <v>93</v>
      </c>
      <c r="AV2643" s="13" t="s">
        <v>93</v>
      </c>
      <c r="AW2643" s="13" t="s">
        <v>40</v>
      </c>
      <c r="AX2643" s="13" t="s">
        <v>84</v>
      </c>
      <c r="AY2643" s="260" t="s">
        <v>251</v>
      </c>
    </row>
    <row r="2644" s="16" customFormat="1">
      <c r="A2644" s="16"/>
      <c r="B2644" s="283"/>
      <c r="C2644" s="284"/>
      <c r="D2644" s="251" t="s">
        <v>260</v>
      </c>
      <c r="E2644" s="285" t="s">
        <v>1</v>
      </c>
      <c r="F2644" s="286" t="s">
        <v>329</v>
      </c>
      <c r="G2644" s="284"/>
      <c r="H2644" s="287">
        <v>216.08000000000001</v>
      </c>
      <c r="I2644" s="288"/>
      <c r="J2644" s="284"/>
      <c r="K2644" s="284"/>
      <c r="L2644" s="289"/>
      <c r="M2644" s="290"/>
      <c r="N2644" s="291"/>
      <c r="O2644" s="291"/>
      <c r="P2644" s="291"/>
      <c r="Q2644" s="291"/>
      <c r="R2644" s="291"/>
      <c r="S2644" s="291"/>
      <c r="T2644" s="292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93" t="s">
        <v>260</v>
      </c>
      <c r="AU2644" s="293" t="s">
        <v>93</v>
      </c>
      <c r="AV2644" s="16" t="s">
        <v>273</v>
      </c>
      <c r="AW2644" s="16" t="s">
        <v>40</v>
      </c>
      <c r="AX2644" s="16" t="s">
        <v>84</v>
      </c>
      <c r="AY2644" s="293" t="s">
        <v>251</v>
      </c>
    </row>
    <row r="2645" s="15" customFormat="1">
      <c r="A2645" s="15"/>
      <c r="B2645" s="272"/>
      <c r="C2645" s="273"/>
      <c r="D2645" s="251" t="s">
        <v>260</v>
      </c>
      <c r="E2645" s="274" t="s">
        <v>1</v>
      </c>
      <c r="F2645" s="275" t="s">
        <v>2510</v>
      </c>
      <c r="G2645" s="273"/>
      <c r="H2645" s="274" t="s">
        <v>1</v>
      </c>
      <c r="I2645" s="276"/>
      <c r="J2645" s="273"/>
      <c r="K2645" s="273"/>
      <c r="L2645" s="277"/>
      <c r="M2645" s="278"/>
      <c r="N2645" s="279"/>
      <c r="O2645" s="279"/>
      <c r="P2645" s="279"/>
      <c r="Q2645" s="279"/>
      <c r="R2645" s="279"/>
      <c r="S2645" s="279"/>
      <c r="T2645" s="280"/>
      <c r="U2645" s="15"/>
      <c r="V2645" s="15"/>
      <c r="W2645" s="15"/>
      <c r="X2645" s="15"/>
      <c r="Y2645" s="15"/>
      <c r="Z2645" s="15"/>
      <c r="AA2645" s="15"/>
      <c r="AB2645" s="15"/>
      <c r="AC2645" s="15"/>
      <c r="AD2645" s="15"/>
      <c r="AE2645" s="15"/>
      <c r="AT2645" s="281" t="s">
        <v>260</v>
      </c>
      <c r="AU2645" s="281" t="s">
        <v>93</v>
      </c>
      <c r="AV2645" s="15" t="s">
        <v>91</v>
      </c>
      <c r="AW2645" s="15" t="s">
        <v>40</v>
      </c>
      <c r="AX2645" s="15" t="s">
        <v>84</v>
      </c>
      <c r="AY2645" s="281" t="s">
        <v>251</v>
      </c>
    </row>
    <row r="2646" s="13" customFormat="1">
      <c r="A2646" s="13"/>
      <c r="B2646" s="249"/>
      <c r="C2646" s="250"/>
      <c r="D2646" s="251" t="s">
        <v>260</v>
      </c>
      <c r="E2646" s="252" t="s">
        <v>1</v>
      </c>
      <c r="F2646" s="253" t="s">
        <v>2511</v>
      </c>
      <c r="G2646" s="250"/>
      <c r="H2646" s="254">
        <v>85.329999999999998</v>
      </c>
      <c r="I2646" s="255"/>
      <c r="J2646" s="250"/>
      <c r="K2646" s="250"/>
      <c r="L2646" s="256"/>
      <c r="M2646" s="257"/>
      <c r="N2646" s="258"/>
      <c r="O2646" s="258"/>
      <c r="P2646" s="258"/>
      <c r="Q2646" s="258"/>
      <c r="R2646" s="258"/>
      <c r="S2646" s="258"/>
      <c r="T2646" s="25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60" t="s">
        <v>260</v>
      </c>
      <c r="AU2646" s="260" t="s">
        <v>93</v>
      </c>
      <c r="AV2646" s="13" t="s">
        <v>93</v>
      </c>
      <c r="AW2646" s="13" t="s">
        <v>40</v>
      </c>
      <c r="AX2646" s="13" t="s">
        <v>84</v>
      </c>
      <c r="AY2646" s="260" t="s">
        <v>251</v>
      </c>
    </row>
    <row r="2647" s="13" customFormat="1">
      <c r="A2647" s="13"/>
      <c r="B2647" s="249"/>
      <c r="C2647" s="250"/>
      <c r="D2647" s="251" t="s">
        <v>260</v>
      </c>
      <c r="E2647" s="252" t="s">
        <v>1</v>
      </c>
      <c r="F2647" s="253" t="s">
        <v>2512</v>
      </c>
      <c r="G2647" s="250"/>
      <c r="H2647" s="254">
        <v>93.849999999999994</v>
      </c>
      <c r="I2647" s="255"/>
      <c r="J2647" s="250"/>
      <c r="K2647" s="250"/>
      <c r="L2647" s="256"/>
      <c r="M2647" s="257"/>
      <c r="N2647" s="258"/>
      <c r="O2647" s="258"/>
      <c r="P2647" s="258"/>
      <c r="Q2647" s="258"/>
      <c r="R2647" s="258"/>
      <c r="S2647" s="258"/>
      <c r="T2647" s="25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60" t="s">
        <v>260</v>
      </c>
      <c r="AU2647" s="260" t="s">
        <v>93</v>
      </c>
      <c r="AV2647" s="13" t="s">
        <v>93</v>
      </c>
      <c r="AW2647" s="13" t="s">
        <v>40</v>
      </c>
      <c r="AX2647" s="13" t="s">
        <v>84</v>
      </c>
      <c r="AY2647" s="260" t="s">
        <v>251</v>
      </c>
    </row>
    <row r="2648" s="13" customFormat="1">
      <c r="A2648" s="13"/>
      <c r="B2648" s="249"/>
      <c r="C2648" s="250"/>
      <c r="D2648" s="251" t="s">
        <v>260</v>
      </c>
      <c r="E2648" s="252" t="s">
        <v>1</v>
      </c>
      <c r="F2648" s="253" t="s">
        <v>2513</v>
      </c>
      <c r="G2648" s="250"/>
      <c r="H2648" s="254">
        <v>96.109999999999999</v>
      </c>
      <c r="I2648" s="255"/>
      <c r="J2648" s="250"/>
      <c r="K2648" s="250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60" t="s">
        <v>260</v>
      </c>
      <c r="AU2648" s="260" t="s">
        <v>93</v>
      </c>
      <c r="AV2648" s="13" t="s">
        <v>93</v>
      </c>
      <c r="AW2648" s="13" t="s">
        <v>40</v>
      </c>
      <c r="AX2648" s="13" t="s">
        <v>84</v>
      </c>
      <c r="AY2648" s="260" t="s">
        <v>251</v>
      </c>
    </row>
    <row r="2649" s="13" customFormat="1">
      <c r="A2649" s="13"/>
      <c r="B2649" s="249"/>
      <c r="C2649" s="250"/>
      <c r="D2649" s="251" t="s">
        <v>260</v>
      </c>
      <c r="E2649" s="252" t="s">
        <v>1</v>
      </c>
      <c r="F2649" s="253" t="s">
        <v>2514</v>
      </c>
      <c r="G2649" s="250"/>
      <c r="H2649" s="254">
        <v>104.84999999999999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260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251</v>
      </c>
    </row>
    <row r="2650" s="16" customFormat="1">
      <c r="A2650" s="16"/>
      <c r="B2650" s="283"/>
      <c r="C2650" s="284"/>
      <c r="D2650" s="251" t="s">
        <v>260</v>
      </c>
      <c r="E2650" s="285" t="s">
        <v>1</v>
      </c>
      <c r="F2650" s="286" t="s">
        <v>329</v>
      </c>
      <c r="G2650" s="284"/>
      <c r="H2650" s="287">
        <v>380.13999999999999</v>
      </c>
      <c r="I2650" s="288"/>
      <c r="J2650" s="284"/>
      <c r="K2650" s="284"/>
      <c r="L2650" s="289"/>
      <c r="M2650" s="290"/>
      <c r="N2650" s="291"/>
      <c r="O2650" s="291"/>
      <c r="P2650" s="291"/>
      <c r="Q2650" s="291"/>
      <c r="R2650" s="291"/>
      <c r="S2650" s="291"/>
      <c r="T2650" s="292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T2650" s="293" t="s">
        <v>260</v>
      </c>
      <c r="AU2650" s="293" t="s">
        <v>93</v>
      </c>
      <c r="AV2650" s="16" t="s">
        <v>273</v>
      </c>
      <c r="AW2650" s="16" t="s">
        <v>40</v>
      </c>
      <c r="AX2650" s="16" t="s">
        <v>84</v>
      </c>
      <c r="AY2650" s="293" t="s">
        <v>251</v>
      </c>
    </row>
    <row r="2651" s="13" customFormat="1">
      <c r="A2651" s="13"/>
      <c r="B2651" s="249"/>
      <c r="C2651" s="250"/>
      <c r="D2651" s="251" t="s">
        <v>260</v>
      </c>
      <c r="E2651" s="252" t="s">
        <v>1</v>
      </c>
      <c r="F2651" s="253" t="s">
        <v>2515</v>
      </c>
      <c r="G2651" s="250"/>
      <c r="H2651" s="254">
        <v>28.050000000000001</v>
      </c>
      <c r="I2651" s="255"/>
      <c r="J2651" s="250"/>
      <c r="K2651" s="250"/>
      <c r="L2651" s="256"/>
      <c r="M2651" s="257"/>
      <c r="N2651" s="258"/>
      <c r="O2651" s="258"/>
      <c r="P2651" s="258"/>
      <c r="Q2651" s="258"/>
      <c r="R2651" s="258"/>
      <c r="S2651" s="258"/>
      <c r="T2651" s="25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60" t="s">
        <v>260</v>
      </c>
      <c r="AU2651" s="260" t="s">
        <v>93</v>
      </c>
      <c r="AV2651" s="13" t="s">
        <v>93</v>
      </c>
      <c r="AW2651" s="13" t="s">
        <v>40</v>
      </c>
      <c r="AX2651" s="13" t="s">
        <v>84</v>
      </c>
      <c r="AY2651" s="260" t="s">
        <v>251</v>
      </c>
    </row>
    <row r="2652" s="14" customFormat="1">
      <c r="A2652" s="14"/>
      <c r="B2652" s="261"/>
      <c r="C2652" s="262"/>
      <c r="D2652" s="251" t="s">
        <v>260</v>
      </c>
      <c r="E2652" s="263" t="s">
        <v>1</v>
      </c>
      <c r="F2652" s="264" t="s">
        <v>262</v>
      </c>
      <c r="G2652" s="262"/>
      <c r="H2652" s="265">
        <v>624.26999999999998</v>
      </c>
      <c r="I2652" s="266"/>
      <c r="J2652" s="262"/>
      <c r="K2652" s="262"/>
      <c r="L2652" s="267"/>
      <c r="M2652" s="268"/>
      <c r="N2652" s="269"/>
      <c r="O2652" s="269"/>
      <c r="P2652" s="269"/>
      <c r="Q2652" s="269"/>
      <c r="R2652" s="269"/>
      <c r="S2652" s="269"/>
      <c r="T2652" s="27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71" t="s">
        <v>260</v>
      </c>
      <c r="AU2652" s="271" t="s">
        <v>93</v>
      </c>
      <c r="AV2652" s="14" t="s">
        <v>257</v>
      </c>
      <c r="AW2652" s="14" t="s">
        <v>40</v>
      </c>
      <c r="AX2652" s="14" t="s">
        <v>91</v>
      </c>
      <c r="AY2652" s="271" t="s">
        <v>251</v>
      </c>
    </row>
    <row r="2653" s="2" customFormat="1" ht="44.25" customHeight="1">
      <c r="A2653" s="41"/>
      <c r="B2653" s="42"/>
      <c r="C2653" s="230" t="s">
        <v>2516</v>
      </c>
      <c r="D2653" s="230" t="s">
        <v>253</v>
      </c>
      <c r="E2653" s="231" t="s">
        <v>2517</v>
      </c>
      <c r="F2653" s="232" t="s">
        <v>2518</v>
      </c>
      <c r="G2653" s="233" t="s">
        <v>389</v>
      </c>
      <c r="H2653" s="234">
        <v>424</v>
      </c>
      <c r="I2653" s="235"/>
      <c r="J2653" s="236">
        <f>ROUND(I2653*H2653,2)</f>
        <v>0</v>
      </c>
      <c r="K2653" s="237"/>
      <c r="L2653" s="47"/>
      <c r="M2653" s="238" t="s">
        <v>1</v>
      </c>
      <c r="N2653" s="239" t="s">
        <v>49</v>
      </c>
      <c r="O2653" s="94"/>
      <c r="P2653" s="240">
        <f>O2653*H2653</f>
        <v>0</v>
      </c>
      <c r="Q2653" s="240">
        <v>6.0000000000000002E-05</v>
      </c>
      <c r="R2653" s="240">
        <f>Q2653*H2653</f>
        <v>0.025440000000000001</v>
      </c>
      <c r="S2653" s="240">
        <v>0</v>
      </c>
      <c r="T2653" s="241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42" t="s">
        <v>304</v>
      </c>
      <c r="AT2653" s="242" t="s">
        <v>253</v>
      </c>
      <c r="AU2653" s="242" t="s">
        <v>93</v>
      </c>
      <c r="AY2653" s="19" t="s">
        <v>251</v>
      </c>
      <c r="BE2653" s="243">
        <f>IF(N2653="základní",J2653,0)</f>
        <v>0</v>
      </c>
      <c r="BF2653" s="243">
        <f>IF(N2653="snížená",J2653,0)</f>
        <v>0</v>
      </c>
      <c r="BG2653" s="243">
        <f>IF(N2653="zákl. přenesená",J2653,0)</f>
        <v>0</v>
      </c>
      <c r="BH2653" s="243">
        <f>IF(N2653="sníž. přenesená",J2653,0)</f>
        <v>0</v>
      </c>
      <c r="BI2653" s="243">
        <f>IF(N2653="nulová",J2653,0)</f>
        <v>0</v>
      </c>
      <c r="BJ2653" s="19" t="s">
        <v>91</v>
      </c>
      <c r="BK2653" s="243">
        <f>ROUND(I2653*H2653,2)</f>
        <v>0</v>
      </c>
      <c r="BL2653" s="19" t="s">
        <v>304</v>
      </c>
      <c r="BM2653" s="242" t="s">
        <v>2519</v>
      </c>
    </row>
    <row r="2654" s="15" customFormat="1">
      <c r="A2654" s="15"/>
      <c r="B2654" s="272"/>
      <c r="C2654" s="273"/>
      <c r="D2654" s="251" t="s">
        <v>260</v>
      </c>
      <c r="E2654" s="274" t="s">
        <v>1</v>
      </c>
      <c r="F2654" s="275" t="s">
        <v>2520</v>
      </c>
      <c r="G2654" s="273"/>
      <c r="H2654" s="274" t="s">
        <v>1</v>
      </c>
      <c r="I2654" s="276"/>
      <c r="J2654" s="273"/>
      <c r="K2654" s="273"/>
      <c r="L2654" s="277"/>
      <c r="M2654" s="278"/>
      <c r="N2654" s="279"/>
      <c r="O2654" s="279"/>
      <c r="P2654" s="279"/>
      <c r="Q2654" s="279"/>
      <c r="R2654" s="279"/>
      <c r="S2654" s="279"/>
      <c r="T2654" s="280"/>
      <c r="U2654" s="15"/>
      <c r="V2654" s="15"/>
      <c r="W2654" s="15"/>
      <c r="X2654" s="15"/>
      <c r="Y2654" s="15"/>
      <c r="Z2654" s="15"/>
      <c r="AA2654" s="15"/>
      <c r="AB2654" s="15"/>
      <c r="AC2654" s="15"/>
      <c r="AD2654" s="15"/>
      <c r="AE2654" s="15"/>
      <c r="AT2654" s="281" t="s">
        <v>260</v>
      </c>
      <c r="AU2654" s="281" t="s">
        <v>93</v>
      </c>
      <c r="AV2654" s="15" t="s">
        <v>91</v>
      </c>
      <c r="AW2654" s="15" t="s">
        <v>40</v>
      </c>
      <c r="AX2654" s="15" t="s">
        <v>84</v>
      </c>
      <c r="AY2654" s="281" t="s">
        <v>251</v>
      </c>
    </row>
    <row r="2655" s="13" customFormat="1">
      <c r="A2655" s="13"/>
      <c r="B2655" s="249"/>
      <c r="C2655" s="250"/>
      <c r="D2655" s="251" t="s">
        <v>260</v>
      </c>
      <c r="E2655" s="252" t="s">
        <v>1</v>
      </c>
      <c r="F2655" s="253" t="s">
        <v>2521</v>
      </c>
      <c r="G2655" s="250"/>
      <c r="H2655" s="254">
        <v>424</v>
      </c>
      <c r="I2655" s="255"/>
      <c r="J2655" s="250"/>
      <c r="K2655" s="250"/>
      <c r="L2655" s="256"/>
      <c r="M2655" s="257"/>
      <c r="N2655" s="258"/>
      <c r="O2655" s="258"/>
      <c r="P2655" s="258"/>
      <c r="Q2655" s="258"/>
      <c r="R2655" s="258"/>
      <c r="S2655" s="258"/>
      <c r="T2655" s="25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60" t="s">
        <v>260</v>
      </c>
      <c r="AU2655" s="260" t="s">
        <v>93</v>
      </c>
      <c r="AV2655" s="13" t="s">
        <v>93</v>
      </c>
      <c r="AW2655" s="13" t="s">
        <v>40</v>
      </c>
      <c r="AX2655" s="13" t="s">
        <v>91</v>
      </c>
      <c r="AY2655" s="260" t="s">
        <v>251</v>
      </c>
    </row>
    <row r="2656" s="2" customFormat="1" ht="44.25" customHeight="1">
      <c r="A2656" s="41"/>
      <c r="B2656" s="42"/>
      <c r="C2656" s="230" t="s">
        <v>1666</v>
      </c>
      <c r="D2656" s="230" t="s">
        <v>253</v>
      </c>
      <c r="E2656" s="231" t="s">
        <v>2522</v>
      </c>
      <c r="F2656" s="232" t="s">
        <v>2523</v>
      </c>
      <c r="G2656" s="233" t="s">
        <v>389</v>
      </c>
      <c r="H2656" s="234">
        <v>174.80000000000001</v>
      </c>
      <c r="I2656" s="235"/>
      <c r="J2656" s="236">
        <f>ROUND(I2656*H2656,2)</f>
        <v>0</v>
      </c>
      <c r="K2656" s="237"/>
      <c r="L2656" s="47"/>
      <c r="M2656" s="238" t="s">
        <v>1</v>
      </c>
      <c r="N2656" s="239" t="s">
        <v>49</v>
      </c>
      <c r="O2656" s="94"/>
      <c r="P2656" s="240">
        <f>O2656*H2656</f>
        <v>0</v>
      </c>
      <c r="Q2656" s="240">
        <v>6.0000000000000002E-05</v>
      </c>
      <c r="R2656" s="240">
        <f>Q2656*H2656</f>
        <v>0.010488000000000001</v>
      </c>
      <c r="S2656" s="240">
        <v>0</v>
      </c>
      <c r="T2656" s="241">
        <f>S2656*H2656</f>
        <v>0</v>
      </c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R2656" s="242" t="s">
        <v>304</v>
      </c>
      <c r="AT2656" s="242" t="s">
        <v>253</v>
      </c>
      <c r="AU2656" s="242" t="s">
        <v>93</v>
      </c>
      <c r="AY2656" s="19" t="s">
        <v>251</v>
      </c>
      <c r="BE2656" s="243">
        <f>IF(N2656="základní",J2656,0)</f>
        <v>0</v>
      </c>
      <c r="BF2656" s="243">
        <f>IF(N2656="snížená",J2656,0)</f>
        <v>0</v>
      </c>
      <c r="BG2656" s="243">
        <f>IF(N2656="zákl. přenesená",J2656,0)</f>
        <v>0</v>
      </c>
      <c r="BH2656" s="243">
        <f>IF(N2656="sníž. přenesená",J2656,0)</f>
        <v>0</v>
      </c>
      <c r="BI2656" s="243">
        <f>IF(N2656="nulová",J2656,0)</f>
        <v>0</v>
      </c>
      <c r="BJ2656" s="19" t="s">
        <v>91</v>
      </c>
      <c r="BK2656" s="243">
        <f>ROUND(I2656*H2656,2)</f>
        <v>0</v>
      </c>
      <c r="BL2656" s="19" t="s">
        <v>304</v>
      </c>
      <c r="BM2656" s="242" t="s">
        <v>2524</v>
      </c>
    </row>
    <row r="2657" s="15" customFormat="1">
      <c r="A2657" s="15"/>
      <c r="B2657" s="272"/>
      <c r="C2657" s="273"/>
      <c r="D2657" s="251" t="s">
        <v>260</v>
      </c>
      <c r="E2657" s="274" t="s">
        <v>1</v>
      </c>
      <c r="F2657" s="275" t="s">
        <v>2525</v>
      </c>
      <c r="G2657" s="273"/>
      <c r="H2657" s="274" t="s">
        <v>1</v>
      </c>
      <c r="I2657" s="276"/>
      <c r="J2657" s="273"/>
      <c r="K2657" s="273"/>
      <c r="L2657" s="277"/>
      <c r="M2657" s="278"/>
      <c r="N2657" s="279"/>
      <c r="O2657" s="279"/>
      <c r="P2657" s="279"/>
      <c r="Q2657" s="279"/>
      <c r="R2657" s="279"/>
      <c r="S2657" s="279"/>
      <c r="T2657" s="280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81" t="s">
        <v>260</v>
      </c>
      <c r="AU2657" s="281" t="s">
        <v>93</v>
      </c>
      <c r="AV2657" s="15" t="s">
        <v>91</v>
      </c>
      <c r="AW2657" s="15" t="s">
        <v>40</v>
      </c>
      <c r="AX2657" s="15" t="s">
        <v>84</v>
      </c>
      <c r="AY2657" s="281" t="s">
        <v>251</v>
      </c>
    </row>
    <row r="2658" s="15" customFormat="1">
      <c r="A2658" s="15"/>
      <c r="B2658" s="272"/>
      <c r="C2658" s="273"/>
      <c r="D2658" s="251" t="s">
        <v>260</v>
      </c>
      <c r="E2658" s="274" t="s">
        <v>1</v>
      </c>
      <c r="F2658" s="275" t="s">
        <v>2510</v>
      </c>
      <c r="G2658" s="273"/>
      <c r="H2658" s="274" t="s">
        <v>1</v>
      </c>
      <c r="I2658" s="276"/>
      <c r="J2658" s="273"/>
      <c r="K2658" s="273"/>
      <c r="L2658" s="277"/>
      <c r="M2658" s="278"/>
      <c r="N2658" s="279"/>
      <c r="O2658" s="279"/>
      <c r="P2658" s="279"/>
      <c r="Q2658" s="279"/>
      <c r="R2658" s="279"/>
      <c r="S2658" s="279"/>
      <c r="T2658" s="280"/>
      <c r="U2658" s="15"/>
      <c r="V2658" s="15"/>
      <c r="W2658" s="15"/>
      <c r="X2658" s="15"/>
      <c r="Y2658" s="15"/>
      <c r="Z2658" s="15"/>
      <c r="AA2658" s="15"/>
      <c r="AB2658" s="15"/>
      <c r="AC2658" s="15"/>
      <c r="AD2658" s="15"/>
      <c r="AE2658" s="15"/>
      <c r="AT2658" s="281" t="s">
        <v>260</v>
      </c>
      <c r="AU2658" s="281" t="s">
        <v>93</v>
      </c>
      <c r="AV2658" s="15" t="s">
        <v>91</v>
      </c>
      <c r="AW2658" s="15" t="s">
        <v>40</v>
      </c>
      <c r="AX2658" s="15" t="s">
        <v>84</v>
      </c>
      <c r="AY2658" s="281" t="s">
        <v>251</v>
      </c>
    </row>
    <row r="2659" s="13" customFormat="1">
      <c r="A2659" s="13"/>
      <c r="B2659" s="249"/>
      <c r="C2659" s="250"/>
      <c r="D2659" s="251" t="s">
        <v>260</v>
      </c>
      <c r="E2659" s="252" t="s">
        <v>1</v>
      </c>
      <c r="F2659" s="253" t="s">
        <v>2526</v>
      </c>
      <c r="G2659" s="250"/>
      <c r="H2659" s="254">
        <v>38.799999999999997</v>
      </c>
      <c r="I2659" s="255"/>
      <c r="J2659" s="250"/>
      <c r="K2659" s="250"/>
      <c r="L2659" s="256"/>
      <c r="M2659" s="257"/>
      <c r="N2659" s="258"/>
      <c r="O2659" s="258"/>
      <c r="P2659" s="258"/>
      <c r="Q2659" s="258"/>
      <c r="R2659" s="258"/>
      <c r="S2659" s="258"/>
      <c r="T2659" s="25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60" t="s">
        <v>260</v>
      </c>
      <c r="AU2659" s="260" t="s">
        <v>93</v>
      </c>
      <c r="AV2659" s="13" t="s">
        <v>93</v>
      </c>
      <c r="AW2659" s="13" t="s">
        <v>40</v>
      </c>
      <c r="AX2659" s="13" t="s">
        <v>84</v>
      </c>
      <c r="AY2659" s="260" t="s">
        <v>251</v>
      </c>
    </row>
    <row r="2660" s="13" customFormat="1">
      <c r="A2660" s="13"/>
      <c r="B2660" s="249"/>
      <c r="C2660" s="250"/>
      <c r="D2660" s="251" t="s">
        <v>260</v>
      </c>
      <c r="E2660" s="252" t="s">
        <v>1</v>
      </c>
      <c r="F2660" s="253" t="s">
        <v>2527</v>
      </c>
      <c r="G2660" s="250"/>
      <c r="H2660" s="254">
        <v>36</v>
      </c>
      <c r="I2660" s="255"/>
      <c r="J2660" s="250"/>
      <c r="K2660" s="250"/>
      <c r="L2660" s="256"/>
      <c r="M2660" s="257"/>
      <c r="N2660" s="258"/>
      <c r="O2660" s="258"/>
      <c r="P2660" s="258"/>
      <c r="Q2660" s="258"/>
      <c r="R2660" s="258"/>
      <c r="S2660" s="258"/>
      <c r="T2660" s="25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60" t="s">
        <v>260</v>
      </c>
      <c r="AU2660" s="260" t="s">
        <v>93</v>
      </c>
      <c r="AV2660" s="13" t="s">
        <v>93</v>
      </c>
      <c r="AW2660" s="13" t="s">
        <v>40</v>
      </c>
      <c r="AX2660" s="13" t="s">
        <v>84</v>
      </c>
      <c r="AY2660" s="260" t="s">
        <v>251</v>
      </c>
    </row>
    <row r="2661" s="13" customFormat="1">
      <c r="A2661" s="13"/>
      <c r="B2661" s="249"/>
      <c r="C2661" s="250"/>
      <c r="D2661" s="251" t="s">
        <v>260</v>
      </c>
      <c r="E2661" s="252" t="s">
        <v>1</v>
      </c>
      <c r="F2661" s="253" t="s">
        <v>2528</v>
      </c>
      <c r="G2661" s="250"/>
      <c r="H2661" s="254">
        <v>41</v>
      </c>
      <c r="I2661" s="255"/>
      <c r="J2661" s="250"/>
      <c r="K2661" s="250"/>
      <c r="L2661" s="256"/>
      <c r="M2661" s="257"/>
      <c r="N2661" s="258"/>
      <c r="O2661" s="258"/>
      <c r="P2661" s="258"/>
      <c r="Q2661" s="258"/>
      <c r="R2661" s="258"/>
      <c r="S2661" s="258"/>
      <c r="T2661" s="25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60" t="s">
        <v>260</v>
      </c>
      <c r="AU2661" s="260" t="s">
        <v>93</v>
      </c>
      <c r="AV2661" s="13" t="s">
        <v>93</v>
      </c>
      <c r="AW2661" s="13" t="s">
        <v>40</v>
      </c>
      <c r="AX2661" s="13" t="s">
        <v>84</v>
      </c>
      <c r="AY2661" s="260" t="s">
        <v>251</v>
      </c>
    </row>
    <row r="2662" s="13" customFormat="1">
      <c r="A2662" s="13"/>
      <c r="B2662" s="249"/>
      <c r="C2662" s="250"/>
      <c r="D2662" s="251" t="s">
        <v>260</v>
      </c>
      <c r="E2662" s="252" t="s">
        <v>1</v>
      </c>
      <c r="F2662" s="253" t="s">
        <v>2529</v>
      </c>
      <c r="G2662" s="250"/>
      <c r="H2662" s="254">
        <v>34.5</v>
      </c>
      <c r="I2662" s="255"/>
      <c r="J2662" s="250"/>
      <c r="K2662" s="250"/>
      <c r="L2662" s="256"/>
      <c r="M2662" s="257"/>
      <c r="N2662" s="258"/>
      <c r="O2662" s="258"/>
      <c r="P2662" s="258"/>
      <c r="Q2662" s="258"/>
      <c r="R2662" s="258"/>
      <c r="S2662" s="258"/>
      <c r="T2662" s="25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60" t="s">
        <v>260</v>
      </c>
      <c r="AU2662" s="260" t="s">
        <v>93</v>
      </c>
      <c r="AV2662" s="13" t="s">
        <v>93</v>
      </c>
      <c r="AW2662" s="13" t="s">
        <v>40</v>
      </c>
      <c r="AX2662" s="13" t="s">
        <v>84</v>
      </c>
      <c r="AY2662" s="260" t="s">
        <v>251</v>
      </c>
    </row>
    <row r="2663" s="13" customFormat="1">
      <c r="A2663" s="13"/>
      <c r="B2663" s="249"/>
      <c r="C2663" s="250"/>
      <c r="D2663" s="251" t="s">
        <v>260</v>
      </c>
      <c r="E2663" s="252" t="s">
        <v>1</v>
      </c>
      <c r="F2663" s="253" t="s">
        <v>2530</v>
      </c>
      <c r="G2663" s="250"/>
      <c r="H2663" s="254">
        <v>24.5</v>
      </c>
      <c r="I2663" s="255"/>
      <c r="J2663" s="250"/>
      <c r="K2663" s="250"/>
      <c r="L2663" s="256"/>
      <c r="M2663" s="257"/>
      <c r="N2663" s="258"/>
      <c r="O2663" s="258"/>
      <c r="P2663" s="258"/>
      <c r="Q2663" s="258"/>
      <c r="R2663" s="258"/>
      <c r="S2663" s="258"/>
      <c r="T2663" s="25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60" t="s">
        <v>260</v>
      </c>
      <c r="AU2663" s="260" t="s">
        <v>93</v>
      </c>
      <c r="AV2663" s="13" t="s">
        <v>93</v>
      </c>
      <c r="AW2663" s="13" t="s">
        <v>40</v>
      </c>
      <c r="AX2663" s="13" t="s">
        <v>84</v>
      </c>
      <c r="AY2663" s="260" t="s">
        <v>251</v>
      </c>
    </row>
    <row r="2664" s="14" customFormat="1">
      <c r="A2664" s="14"/>
      <c r="B2664" s="261"/>
      <c r="C2664" s="262"/>
      <c r="D2664" s="251" t="s">
        <v>260</v>
      </c>
      <c r="E2664" s="263" t="s">
        <v>1</v>
      </c>
      <c r="F2664" s="264" t="s">
        <v>262</v>
      </c>
      <c r="G2664" s="262"/>
      <c r="H2664" s="265">
        <v>174.80000000000001</v>
      </c>
      <c r="I2664" s="266"/>
      <c r="J2664" s="262"/>
      <c r="K2664" s="262"/>
      <c r="L2664" s="267"/>
      <c r="M2664" s="268"/>
      <c r="N2664" s="269"/>
      <c r="O2664" s="269"/>
      <c r="P2664" s="269"/>
      <c r="Q2664" s="269"/>
      <c r="R2664" s="269"/>
      <c r="S2664" s="269"/>
      <c r="T2664" s="270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71" t="s">
        <v>260</v>
      </c>
      <c r="AU2664" s="271" t="s">
        <v>93</v>
      </c>
      <c r="AV2664" s="14" t="s">
        <v>257</v>
      </c>
      <c r="AW2664" s="14" t="s">
        <v>40</v>
      </c>
      <c r="AX2664" s="14" t="s">
        <v>91</v>
      </c>
      <c r="AY2664" s="271" t="s">
        <v>251</v>
      </c>
    </row>
    <row r="2665" s="2" customFormat="1" ht="37.8" customHeight="1">
      <c r="A2665" s="41"/>
      <c r="B2665" s="42"/>
      <c r="C2665" s="230" t="s">
        <v>2531</v>
      </c>
      <c r="D2665" s="230" t="s">
        <v>253</v>
      </c>
      <c r="E2665" s="231" t="s">
        <v>2532</v>
      </c>
      <c r="F2665" s="232" t="s">
        <v>2533</v>
      </c>
      <c r="G2665" s="233" t="s">
        <v>389</v>
      </c>
      <c r="H2665" s="234">
        <v>54.93</v>
      </c>
      <c r="I2665" s="235"/>
      <c r="J2665" s="236">
        <f>ROUND(I2665*H2665,2)</f>
        <v>0</v>
      </c>
      <c r="K2665" s="237"/>
      <c r="L2665" s="47"/>
      <c r="M2665" s="238" t="s">
        <v>1</v>
      </c>
      <c r="N2665" s="239" t="s">
        <v>49</v>
      </c>
      <c r="O2665" s="94"/>
      <c r="P2665" s="240">
        <f>O2665*H2665</f>
        <v>0</v>
      </c>
      <c r="Q2665" s="240">
        <v>6.0000000000000002E-05</v>
      </c>
      <c r="R2665" s="240">
        <f>Q2665*H2665</f>
        <v>0.0032958000000000002</v>
      </c>
      <c r="S2665" s="240">
        <v>0</v>
      </c>
      <c r="T2665" s="241">
        <f>S2665*H2665</f>
        <v>0</v>
      </c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R2665" s="242" t="s">
        <v>304</v>
      </c>
      <c r="AT2665" s="242" t="s">
        <v>253</v>
      </c>
      <c r="AU2665" s="242" t="s">
        <v>93</v>
      </c>
      <c r="AY2665" s="19" t="s">
        <v>251</v>
      </c>
      <c r="BE2665" s="243">
        <f>IF(N2665="základní",J2665,0)</f>
        <v>0</v>
      </c>
      <c r="BF2665" s="243">
        <f>IF(N2665="snížená",J2665,0)</f>
        <v>0</v>
      </c>
      <c r="BG2665" s="243">
        <f>IF(N2665="zákl. přenesená",J2665,0)</f>
        <v>0</v>
      </c>
      <c r="BH2665" s="243">
        <f>IF(N2665="sníž. přenesená",J2665,0)</f>
        <v>0</v>
      </c>
      <c r="BI2665" s="243">
        <f>IF(N2665="nulová",J2665,0)</f>
        <v>0</v>
      </c>
      <c r="BJ2665" s="19" t="s">
        <v>91</v>
      </c>
      <c r="BK2665" s="243">
        <f>ROUND(I2665*H2665,2)</f>
        <v>0</v>
      </c>
      <c r="BL2665" s="19" t="s">
        <v>304</v>
      </c>
      <c r="BM2665" s="242" t="s">
        <v>2534</v>
      </c>
    </row>
    <row r="2666" s="15" customFormat="1">
      <c r="A2666" s="15"/>
      <c r="B2666" s="272"/>
      <c r="C2666" s="273"/>
      <c r="D2666" s="251" t="s">
        <v>260</v>
      </c>
      <c r="E2666" s="274" t="s">
        <v>1</v>
      </c>
      <c r="F2666" s="275" t="s">
        <v>2535</v>
      </c>
      <c r="G2666" s="273"/>
      <c r="H2666" s="274" t="s">
        <v>1</v>
      </c>
      <c r="I2666" s="276"/>
      <c r="J2666" s="273"/>
      <c r="K2666" s="273"/>
      <c r="L2666" s="277"/>
      <c r="M2666" s="278"/>
      <c r="N2666" s="279"/>
      <c r="O2666" s="279"/>
      <c r="P2666" s="279"/>
      <c r="Q2666" s="279"/>
      <c r="R2666" s="279"/>
      <c r="S2666" s="279"/>
      <c r="T2666" s="280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81" t="s">
        <v>260</v>
      </c>
      <c r="AU2666" s="281" t="s">
        <v>93</v>
      </c>
      <c r="AV2666" s="15" t="s">
        <v>91</v>
      </c>
      <c r="AW2666" s="15" t="s">
        <v>40</v>
      </c>
      <c r="AX2666" s="15" t="s">
        <v>84</v>
      </c>
      <c r="AY2666" s="281" t="s">
        <v>251</v>
      </c>
    </row>
    <row r="2667" s="15" customFormat="1">
      <c r="A2667" s="15"/>
      <c r="B2667" s="272"/>
      <c r="C2667" s="273"/>
      <c r="D2667" s="251" t="s">
        <v>260</v>
      </c>
      <c r="E2667" s="274" t="s">
        <v>1</v>
      </c>
      <c r="F2667" s="275" t="s">
        <v>2536</v>
      </c>
      <c r="G2667" s="273"/>
      <c r="H2667" s="274" t="s">
        <v>1</v>
      </c>
      <c r="I2667" s="276"/>
      <c r="J2667" s="273"/>
      <c r="K2667" s="273"/>
      <c r="L2667" s="277"/>
      <c r="M2667" s="278"/>
      <c r="N2667" s="279"/>
      <c r="O2667" s="279"/>
      <c r="P2667" s="279"/>
      <c r="Q2667" s="279"/>
      <c r="R2667" s="279"/>
      <c r="S2667" s="279"/>
      <c r="T2667" s="280"/>
      <c r="U2667" s="15"/>
      <c r="V2667" s="15"/>
      <c r="W2667" s="15"/>
      <c r="X2667" s="15"/>
      <c r="Y2667" s="15"/>
      <c r="Z2667" s="15"/>
      <c r="AA2667" s="15"/>
      <c r="AB2667" s="15"/>
      <c r="AC2667" s="15"/>
      <c r="AD2667" s="15"/>
      <c r="AE2667" s="15"/>
      <c r="AT2667" s="281" t="s">
        <v>260</v>
      </c>
      <c r="AU2667" s="281" t="s">
        <v>93</v>
      </c>
      <c r="AV2667" s="15" t="s">
        <v>91</v>
      </c>
      <c r="AW2667" s="15" t="s">
        <v>40</v>
      </c>
      <c r="AX2667" s="15" t="s">
        <v>84</v>
      </c>
      <c r="AY2667" s="281" t="s">
        <v>251</v>
      </c>
    </row>
    <row r="2668" s="13" customFormat="1">
      <c r="A2668" s="13"/>
      <c r="B2668" s="249"/>
      <c r="C2668" s="250"/>
      <c r="D2668" s="251" t="s">
        <v>260</v>
      </c>
      <c r="E2668" s="252" t="s">
        <v>1</v>
      </c>
      <c r="F2668" s="253" t="s">
        <v>2537</v>
      </c>
      <c r="G2668" s="250"/>
      <c r="H2668" s="254">
        <v>27.120000000000001</v>
      </c>
      <c r="I2668" s="255"/>
      <c r="J2668" s="250"/>
      <c r="K2668" s="250"/>
      <c r="L2668" s="256"/>
      <c r="M2668" s="257"/>
      <c r="N2668" s="258"/>
      <c r="O2668" s="258"/>
      <c r="P2668" s="258"/>
      <c r="Q2668" s="258"/>
      <c r="R2668" s="258"/>
      <c r="S2668" s="258"/>
      <c r="T2668" s="25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60" t="s">
        <v>260</v>
      </c>
      <c r="AU2668" s="260" t="s">
        <v>93</v>
      </c>
      <c r="AV2668" s="13" t="s">
        <v>93</v>
      </c>
      <c r="AW2668" s="13" t="s">
        <v>40</v>
      </c>
      <c r="AX2668" s="13" t="s">
        <v>84</v>
      </c>
      <c r="AY2668" s="260" t="s">
        <v>251</v>
      </c>
    </row>
    <row r="2669" s="13" customFormat="1">
      <c r="A2669" s="13"/>
      <c r="B2669" s="249"/>
      <c r="C2669" s="250"/>
      <c r="D2669" s="251" t="s">
        <v>260</v>
      </c>
      <c r="E2669" s="252" t="s">
        <v>1</v>
      </c>
      <c r="F2669" s="253" t="s">
        <v>2538</v>
      </c>
      <c r="G2669" s="250"/>
      <c r="H2669" s="254">
        <v>27.809999999999999</v>
      </c>
      <c r="I2669" s="255"/>
      <c r="J2669" s="250"/>
      <c r="K2669" s="250"/>
      <c r="L2669" s="256"/>
      <c r="M2669" s="257"/>
      <c r="N2669" s="258"/>
      <c r="O2669" s="258"/>
      <c r="P2669" s="258"/>
      <c r="Q2669" s="258"/>
      <c r="R2669" s="258"/>
      <c r="S2669" s="258"/>
      <c r="T2669" s="25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60" t="s">
        <v>260</v>
      </c>
      <c r="AU2669" s="260" t="s">
        <v>93</v>
      </c>
      <c r="AV2669" s="13" t="s">
        <v>93</v>
      </c>
      <c r="AW2669" s="13" t="s">
        <v>40</v>
      </c>
      <c r="AX2669" s="13" t="s">
        <v>84</v>
      </c>
      <c r="AY2669" s="260" t="s">
        <v>251</v>
      </c>
    </row>
    <row r="2670" s="14" customFormat="1">
      <c r="A2670" s="14"/>
      <c r="B2670" s="261"/>
      <c r="C2670" s="262"/>
      <c r="D2670" s="251" t="s">
        <v>260</v>
      </c>
      <c r="E2670" s="263" t="s">
        <v>1</v>
      </c>
      <c r="F2670" s="264" t="s">
        <v>262</v>
      </c>
      <c r="G2670" s="262"/>
      <c r="H2670" s="265">
        <v>54.93</v>
      </c>
      <c r="I2670" s="266"/>
      <c r="J2670" s="262"/>
      <c r="K2670" s="262"/>
      <c r="L2670" s="267"/>
      <c r="M2670" s="268"/>
      <c r="N2670" s="269"/>
      <c r="O2670" s="269"/>
      <c r="P2670" s="269"/>
      <c r="Q2670" s="269"/>
      <c r="R2670" s="269"/>
      <c r="S2670" s="269"/>
      <c r="T2670" s="270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71" t="s">
        <v>260</v>
      </c>
      <c r="AU2670" s="271" t="s">
        <v>93</v>
      </c>
      <c r="AV2670" s="14" t="s">
        <v>257</v>
      </c>
      <c r="AW2670" s="14" t="s">
        <v>40</v>
      </c>
      <c r="AX2670" s="14" t="s">
        <v>91</v>
      </c>
      <c r="AY2670" s="271" t="s">
        <v>251</v>
      </c>
    </row>
    <row r="2671" s="2" customFormat="1" ht="24.15" customHeight="1">
      <c r="A2671" s="41"/>
      <c r="B2671" s="42"/>
      <c r="C2671" s="230" t="s">
        <v>2539</v>
      </c>
      <c r="D2671" s="230" t="s">
        <v>253</v>
      </c>
      <c r="E2671" s="231" t="s">
        <v>2540</v>
      </c>
      <c r="F2671" s="232" t="s">
        <v>2541</v>
      </c>
      <c r="G2671" s="233" t="s">
        <v>389</v>
      </c>
      <c r="H2671" s="234">
        <v>40.478999999999999</v>
      </c>
      <c r="I2671" s="235"/>
      <c r="J2671" s="236">
        <f>ROUND(I2671*H2671,2)</f>
        <v>0</v>
      </c>
      <c r="K2671" s="237"/>
      <c r="L2671" s="47"/>
      <c r="M2671" s="238" t="s">
        <v>1</v>
      </c>
      <c r="N2671" s="239" t="s">
        <v>49</v>
      </c>
      <c r="O2671" s="94"/>
      <c r="P2671" s="240">
        <f>O2671*H2671</f>
        <v>0</v>
      </c>
      <c r="Q2671" s="240">
        <v>0</v>
      </c>
      <c r="R2671" s="240">
        <f>Q2671*H2671</f>
        <v>0</v>
      </c>
      <c r="S2671" s="240">
        <v>0</v>
      </c>
      <c r="T2671" s="241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42" t="s">
        <v>304</v>
      </c>
      <c r="AT2671" s="242" t="s">
        <v>253</v>
      </c>
      <c r="AU2671" s="242" t="s">
        <v>93</v>
      </c>
      <c r="AY2671" s="19" t="s">
        <v>251</v>
      </c>
      <c r="BE2671" s="243">
        <f>IF(N2671="základní",J2671,0)</f>
        <v>0</v>
      </c>
      <c r="BF2671" s="243">
        <f>IF(N2671="snížená",J2671,0)</f>
        <v>0</v>
      </c>
      <c r="BG2671" s="243">
        <f>IF(N2671="zákl. přenesená",J2671,0)</f>
        <v>0</v>
      </c>
      <c r="BH2671" s="243">
        <f>IF(N2671="sníž. přenesená",J2671,0)</f>
        <v>0</v>
      </c>
      <c r="BI2671" s="243">
        <f>IF(N2671="nulová",J2671,0)</f>
        <v>0</v>
      </c>
      <c r="BJ2671" s="19" t="s">
        <v>91</v>
      </c>
      <c r="BK2671" s="243">
        <f>ROUND(I2671*H2671,2)</f>
        <v>0</v>
      </c>
      <c r="BL2671" s="19" t="s">
        <v>304</v>
      </c>
      <c r="BM2671" s="242" t="s">
        <v>2542</v>
      </c>
    </row>
    <row r="2672" s="15" customFormat="1">
      <c r="A2672" s="15"/>
      <c r="B2672" s="272"/>
      <c r="C2672" s="273"/>
      <c r="D2672" s="251" t="s">
        <v>260</v>
      </c>
      <c r="E2672" s="274" t="s">
        <v>1</v>
      </c>
      <c r="F2672" s="275" t="s">
        <v>2281</v>
      </c>
      <c r="G2672" s="273"/>
      <c r="H2672" s="274" t="s">
        <v>1</v>
      </c>
      <c r="I2672" s="276"/>
      <c r="J2672" s="273"/>
      <c r="K2672" s="273"/>
      <c r="L2672" s="277"/>
      <c r="M2672" s="278"/>
      <c r="N2672" s="279"/>
      <c r="O2672" s="279"/>
      <c r="P2672" s="279"/>
      <c r="Q2672" s="279"/>
      <c r="R2672" s="279"/>
      <c r="S2672" s="279"/>
      <c r="T2672" s="280"/>
      <c r="U2672" s="15"/>
      <c r="V2672" s="15"/>
      <c r="W2672" s="15"/>
      <c r="X2672" s="15"/>
      <c r="Y2672" s="15"/>
      <c r="Z2672" s="15"/>
      <c r="AA2672" s="15"/>
      <c r="AB2672" s="15"/>
      <c r="AC2672" s="15"/>
      <c r="AD2672" s="15"/>
      <c r="AE2672" s="15"/>
      <c r="AT2672" s="281" t="s">
        <v>260</v>
      </c>
      <c r="AU2672" s="281" t="s">
        <v>93</v>
      </c>
      <c r="AV2672" s="15" t="s">
        <v>91</v>
      </c>
      <c r="AW2672" s="15" t="s">
        <v>40</v>
      </c>
      <c r="AX2672" s="15" t="s">
        <v>84</v>
      </c>
      <c r="AY2672" s="281" t="s">
        <v>251</v>
      </c>
    </row>
    <row r="2673" s="15" customFormat="1">
      <c r="A2673" s="15"/>
      <c r="B2673" s="272"/>
      <c r="C2673" s="273"/>
      <c r="D2673" s="251" t="s">
        <v>260</v>
      </c>
      <c r="E2673" s="274" t="s">
        <v>1</v>
      </c>
      <c r="F2673" s="275" t="s">
        <v>2543</v>
      </c>
      <c r="G2673" s="273"/>
      <c r="H2673" s="274" t="s">
        <v>1</v>
      </c>
      <c r="I2673" s="276"/>
      <c r="J2673" s="273"/>
      <c r="K2673" s="273"/>
      <c r="L2673" s="277"/>
      <c r="M2673" s="278"/>
      <c r="N2673" s="279"/>
      <c r="O2673" s="279"/>
      <c r="P2673" s="279"/>
      <c r="Q2673" s="279"/>
      <c r="R2673" s="279"/>
      <c r="S2673" s="279"/>
      <c r="T2673" s="280"/>
      <c r="U2673" s="15"/>
      <c r="V2673" s="15"/>
      <c r="W2673" s="15"/>
      <c r="X2673" s="15"/>
      <c r="Y2673" s="15"/>
      <c r="Z2673" s="15"/>
      <c r="AA2673" s="15"/>
      <c r="AB2673" s="15"/>
      <c r="AC2673" s="15"/>
      <c r="AD2673" s="15"/>
      <c r="AE2673" s="15"/>
      <c r="AT2673" s="281" t="s">
        <v>260</v>
      </c>
      <c r="AU2673" s="281" t="s">
        <v>93</v>
      </c>
      <c r="AV2673" s="15" t="s">
        <v>91</v>
      </c>
      <c r="AW2673" s="15" t="s">
        <v>40</v>
      </c>
      <c r="AX2673" s="15" t="s">
        <v>84</v>
      </c>
      <c r="AY2673" s="281" t="s">
        <v>251</v>
      </c>
    </row>
    <row r="2674" s="13" customFormat="1">
      <c r="A2674" s="13"/>
      <c r="B2674" s="249"/>
      <c r="C2674" s="250"/>
      <c r="D2674" s="251" t="s">
        <v>260</v>
      </c>
      <c r="E2674" s="252" t="s">
        <v>1</v>
      </c>
      <c r="F2674" s="253" t="s">
        <v>2544</v>
      </c>
      <c r="G2674" s="250"/>
      <c r="H2674" s="254">
        <v>21.553999999999998</v>
      </c>
      <c r="I2674" s="255"/>
      <c r="J2674" s="250"/>
      <c r="K2674" s="250"/>
      <c r="L2674" s="256"/>
      <c r="M2674" s="257"/>
      <c r="N2674" s="258"/>
      <c r="O2674" s="258"/>
      <c r="P2674" s="258"/>
      <c r="Q2674" s="258"/>
      <c r="R2674" s="258"/>
      <c r="S2674" s="258"/>
      <c r="T2674" s="25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60" t="s">
        <v>260</v>
      </c>
      <c r="AU2674" s="260" t="s">
        <v>93</v>
      </c>
      <c r="AV2674" s="13" t="s">
        <v>93</v>
      </c>
      <c r="AW2674" s="13" t="s">
        <v>40</v>
      </c>
      <c r="AX2674" s="13" t="s">
        <v>84</v>
      </c>
      <c r="AY2674" s="260" t="s">
        <v>251</v>
      </c>
    </row>
    <row r="2675" s="16" customFormat="1">
      <c r="A2675" s="16"/>
      <c r="B2675" s="283"/>
      <c r="C2675" s="284"/>
      <c r="D2675" s="251" t="s">
        <v>260</v>
      </c>
      <c r="E2675" s="285" t="s">
        <v>1</v>
      </c>
      <c r="F2675" s="286" t="s">
        <v>329</v>
      </c>
      <c r="G2675" s="284"/>
      <c r="H2675" s="287">
        <v>21.553999999999998</v>
      </c>
      <c r="I2675" s="288"/>
      <c r="J2675" s="284"/>
      <c r="K2675" s="284"/>
      <c r="L2675" s="289"/>
      <c r="M2675" s="290"/>
      <c r="N2675" s="291"/>
      <c r="O2675" s="291"/>
      <c r="P2675" s="291"/>
      <c r="Q2675" s="291"/>
      <c r="R2675" s="291"/>
      <c r="S2675" s="291"/>
      <c r="T2675" s="292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T2675" s="293" t="s">
        <v>260</v>
      </c>
      <c r="AU2675" s="293" t="s">
        <v>93</v>
      </c>
      <c r="AV2675" s="16" t="s">
        <v>273</v>
      </c>
      <c r="AW2675" s="16" t="s">
        <v>40</v>
      </c>
      <c r="AX2675" s="16" t="s">
        <v>84</v>
      </c>
      <c r="AY2675" s="293" t="s">
        <v>251</v>
      </c>
    </row>
    <row r="2676" s="15" customFormat="1">
      <c r="A2676" s="15"/>
      <c r="B2676" s="272"/>
      <c r="C2676" s="273"/>
      <c r="D2676" s="251" t="s">
        <v>260</v>
      </c>
      <c r="E2676" s="274" t="s">
        <v>1</v>
      </c>
      <c r="F2676" s="275" t="s">
        <v>2545</v>
      </c>
      <c r="G2676" s="273"/>
      <c r="H2676" s="274" t="s">
        <v>1</v>
      </c>
      <c r="I2676" s="276"/>
      <c r="J2676" s="273"/>
      <c r="K2676" s="273"/>
      <c r="L2676" s="277"/>
      <c r="M2676" s="278"/>
      <c r="N2676" s="279"/>
      <c r="O2676" s="279"/>
      <c r="P2676" s="279"/>
      <c r="Q2676" s="279"/>
      <c r="R2676" s="279"/>
      <c r="S2676" s="279"/>
      <c r="T2676" s="280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81" t="s">
        <v>260</v>
      </c>
      <c r="AU2676" s="281" t="s">
        <v>93</v>
      </c>
      <c r="AV2676" s="15" t="s">
        <v>91</v>
      </c>
      <c r="AW2676" s="15" t="s">
        <v>40</v>
      </c>
      <c r="AX2676" s="15" t="s">
        <v>84</v>
      </c>
      <c r="AY2676" s="281" t="s">
        <v>251</v>
      </c>
    </row>
    <row r="2677" s="13" customFormat="1">
      <c r="A2677" s="13"/>
      <c r="B2677" s="249"/>
      <c r="C2677" s="250"/>
      <c r="D2677" s="251" t="s">
        <v>260</v>
      </c>
      <c r="E2677" s="252" t="s">
        <v>1</v>
      </c>
      <c r="F2677" s="253" t="s">
        <v>2546</v>
      </c>
      <c r="G2677" s="250"/>
      <c r="H2677" s="254">
        <v>18.925000000000001</v>
      </c>
      <c r="I2677" s="255"/>
      <c r="J2677" s="250"/>
      <c r="K2677" s="250"/>
      <c r="L2677" s="256"/>
      <c r="M2677" s="257"/>
      <c r="N2677" s="258"/>
      <c r="O2677" s="258"/>
      <c r="P2677" s="258"/>
      <c r="Q2677" s="258"/>
      <c r="R2677" s="258"/>
      <c r="S2677" s="258"/>
      <c r="T2677" s="259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60" t="s">
        <v>260</v>
      </c>
      <c r="AU2677" s="260" t="s">
        <v>93</v>
      </c>
      <c r="AV2677" s="13" t="s">
        <v>93</v>
      </c>
      <c r="AW2677" s="13" t="s">
        <v>40</v>
      </c>
      <c r="AX2677" s="13" t="s">
        <v>84</v>
      </c>
      <c r="AY2677" s="260" t="s">
        <v>251</v>
      </c>
    </row>
    <row r="2678" s="16" customFormat="1">
      <c r="A2678" s="16"/>
      <c r="B2678" s="283"/>
      <c r="C2678" s="284"/>
      <c r="D2678" s="251" t="s">
        <v>260</v>
      </c>
      <c r="E2678" s="285" t="s">
        <v>1</v>
      </c>
      <c r="F2678" s="286" t="s">
        <v>329</v>
      </c>
      <c r="G2678" s="284"/>
      <c r="H2678" s="287">
        <v>18.925000000000001</v>
      </c>
      <c r="I2678" s="288"/>
      <c r="J2678" s="284"/>
      <c r="K2678" s="284"/>
      <c r="L2678" s="289"/>
      <c r="M2678" s="290"/>
      <c r="N2678" s="291"/>
      <c r="O2678" s="291"/>
      <c r="P2678" s="291"/>
      <c r="Q2678" s="291"/>
      <c r="R2678" s="291"/>
      <c r="S2678" s="291"/>
      <c r="T2678" s="292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T2678" s="293" t="s">
        <v>260</v>
      </c>
      <c r="AU2678" s="293" t="s">
        <v>93</v>
      </c>
      <c r="AV2678" s="16" t="s">
        <v>273</v>
      </c>
      <c r="AW2678" s="16" t="s">
        <v>40</v>
      </c>
      <c r="AX2678" s="16" t="s">
        <v>84</v>
      </c>
      <c r="AY2678" s="293" t="s">
        <v>251</v>
      </c>
    </row>
    <row r="2679" s="14" customFormat="1">
      <c r="A2679" s="14"/>
      <c r="B2679" s="261"/>
      <c r="C2679" s="262"/>
      <c r="D2679" s="251" t="s">
        <v>260</v>
      </c>
      <c r="E2679" s="263" t="s">
        <v>1</v>
      </c>
      <c r="F2679" s="264" t="s">
        <v>262</v>
      </c>
      <c r="G2679" s="262"/>
      <c r="H2679" s="265">
        <v>40.478999999999999</v>
      </c>
      <c r="I2679" s="266"/>
      <c r="J2679" s="262"/>
      <c r="K2679" s="262"/>
      <c r="L2679" s="267"/>
      <c r="M2679" s="268"/>
      <c r="N2679" s="269"/>
      <c r="O2679" s="269"/>
      <c r="P2679" s="269"/>
      <c r="Q2679" s="269"/>
      <c r="R2679" s="269"/>
      <c r="S2679" s="269"/>
      <c r="T2679" s="270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71" t="s">
        <v>260</v>
      </c>
      <c r="AU2679" s="271" t="s">
        <v>93</v>
      </c>
      <c r="AV2679" s="14" t="s">
        <v>257</v>
      </c>
      <c r="AW2679" s="14" t="s">
        <v>40</v>
      </c>
      <c r="AX2679" s="14" t="s">
        <v>91</v>
      </c>
      <c r="AY2679" s="271" t="s">
        <v>251</v>
      </c>
    </row>
    <row r="2680" s="2" customFormat="1" ht="66.75" customHeight="1">
      <c r="A2680" s="41"/>
      <c r="B2680" s="42"/>
      <c r="C2680" s="294" t="s">
        <v>2547</v>
      </c>
      <c r="D2680" s="294" t="s">
        <v>338</v>
      </c>
      <c r="E2680" s="295" t="s">
        <v>2548</v>
      </c>
      <c r="F2680" s="296" t="s">
        <v>2549</v>
      </c>
      <c r="G2680" s="297" t="s">
        <v>571</v>
      </c>
      <c r="H2680" s="298">
        <v>1</v>
      </c>
      <c r="I2680" s="299"/>
      <c r="J2680" s="300">
        <f>ROUND(I2680*H2680,2)</f>
        <v>0</v>
      </c>
      <c r="K2680" s="301"/>
      <c r="L2680" s="302"/>
      <c r="M2680" s="303" t="s">
        <v>1</v>
      </c>
      <c r="N2680" s="304" t="s">
        <v>49</v>
      </c>
      <c r="O2680" s="94"/>
      <c r="P2680" s="240">
        <f>O2680*H2680</f>
        <v>0</v>
      </c>
      <c r="Q2680" s="240">
        <v>0.53800000000000003</v>
      </c>
      <c r="R2680" s="240">
        <f>Q2680*H2680</f>
        <v>0.53800000000000003</v>
      </c>
      <c r="S2680" s="240">
        <v>0</v>
      </c>
      <c r="T2680" s="241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42" t="s">
        <v>364</v>
      </c>
      <c r="AT2680" s="242" t="s">
        <v>338</v>
      </c>
      <c r="AU2680" s="242" t="s">
        <v>93</v>
      </c>
      <c r="AY2680" s="19" t="s">
        <v>251</v>
      </c>
      <c r="BE2680" s="243">
        <f>IF(N2680="základní",J2680,0)</f>
        <v>0</v>
      </c>
      <c r="BF2680" s="243">
        <f>IF(N2680="snížená",J2680,0)</f>
        <v>0</v>
      </c>
      <c r="BG2680" s="243">
        <f>IF(N2680="zákl. přenesená",J2680,0)</f>
        <v>0</v>
      </c>
      <c r="BH2680" s="243">
        <f>IF(N2680="sníž. přenesená",J2680,0)</f>
        <v>0</v>
      </c>
      <c r="BI2680" s="243">
        <f>IF(N2680="nulová",J2680,0)</f>
        <v>0</v>
      </c>
      <c r="BJ2680" s="19" t="s">
        <v>91</v>
      </c>
      <c r="BK2680" s="243">
        <f>ROUND(I2680*H2680,2)</f>
        <v>0</v>
      </c>
      <c r="BL2680" s="19" t="s">
        <v>304</v>
      </c>
      <c r="BM2680" s="242" t="s">
        <v>2550</v>
      </c>
    </row>
    <row r="2681" s="2" customFormat="1">
      <c r="A2681" s="41"/>
      <c r="B2681" s="42"/>
      <c r="C2681" s="43"/>
      <c r="D2681" s="251" t="s">
        <v>289</v>
      </c>
      <c r="E2681" s="43"/>
      <c r="F2681" s="282" t="s">
        <v>2551</v>
      </c>
      <c r="G2681" s="43"/>
      <c r="H2681" s="43"/>
      <c r="I2681" s="246"/>
      <c r="J2681" s="43"/>
      <c r="K2681" s="43"/>
      <c r="L2681" s="47"/>
      <c r="M2681" s="247"/>
      <c r="N2681" s="248"/>
      <c r="O2681" s="94"/>
      <c r="P2681" s="94"/>
      <c r="Q2681" s="94"/>
      <c r="R2681" s="94"/>
      <c r="S2681" s="94"/>
      <c r="T2681" s="95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19" t="s">
        <v>289</v>
      </c>
      <c r="AU2681" s="19" t="s">
        <v>93</v>
      </c>
    </row>
    <row r="2682" s="15" customFormat="1">
      <c r="A2682" s="15"/>
      <c r="B2682" s="272"/>
      <c r="C2682" s="273"/>
      <c r="D2682" s="251" t="s">
        <v>260</v>
      </c>
      <c r="E2682" s="274" t="s">
        <v>1</v>
      </c>
      <c r="F2682" s="275" t="s">
        <v>2281</v>
      </c>
      <c r="G2682" s="273"/>
      <c r="H2682" s="274" t="s">
        <v>1</v>
      </c>
      <c r="I2682" s="276"/>
      <c r="J2682" s="273"/>
      <c r="K2682" s="273"/>
      <c r="L2682" s="277"/>
      <c r="M2682" s="278"/>
      <c r="N2682" s="279"/>
      <c r="O2682" s="279"/>
      <c r="P2682" s="279"/>
      <c r="Q2682" s="279"/>
      <c r="R2682" s="279"/>
      <c r="S2682" s="279"/>
      <c r="T2682" s="280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81" t="s">
        <v>260</v>
      </c>
      <c r="AU2682" s="281" t="s">
        <v>93</v>
      </c>
      <c r="AV2682" s="15" t="s">
        <v>91</v>
      </c>
      <c r="AW2682" s="15" t="s">
        <v>40</v>
      </c>
      <c r="AX2682" s="15" t="s">
        <v>84</v>
      </c>
      <c r="AY2682" s="281" t="s">
        <v>251</v>
      </c>
    </row>
    <row r="2683" s="15" customFormat="1">
      <c r="A2683" s="15"/>
      <c r="B2683" s="272"/>
      <c r="C2683" s="273"/>
      <c r="D2683" s="251" t="s">
        <v>260</v>
      </c>
      <c r="E2683" s="274" t="s">
        <v>1</v>
      </c>
      <c r="F2683" s="275" t="s">
        <v>2543</v>
      </c>
      <c r="G2683" s="273"/>
      <c r="H2683" s="274" t="s">
        <v>1</v>
      </c>
      <c r="I2683" s="276"/>
      <c r="J2683" s="273"/>
      <c r="K2683" s="273"/>
      <c r="L2683" s="277"/>
      <c r="M2683" s="278"/>
      <c r="N2683" s="279"/>
      <c r="O2683" s="279"/>
      <c r="P2683" s="279"/>
      <c r="Q2683" s="279"/>
      <c r="R2683" s="279"/>
      <c r="S2683" s="279"/>
      <c r="T2683" s="280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81" t="s">
        <v>260</v>
      </c>
      <c r="AU2683" s="281" t="s">
        <v>93</v>
      </c>
      <c r="AV2683" s="15" t="s">
        <v>91</v>
      </c>
      <c r="AW2683" s="15" t="s">
        <v>40</v>
      </c>
      <c r="AX2683" s="15" t="s">
        <v>84</v>
      </c>
      <c r="AY2683" s="281" t="s">
        <v>251</v>
      </c>
    </row>
    <row r="2684" s="13" customFormat="1">
      <c r="A2684" s="13"/>
      <c r="B2684" s="249"/>
      <c r="C2684" s="250"/>
      <c r="D2684" s="251" t="s">
        <v>260</v>
      </c>
      <c r="E2684" s="252" t="s">
        <v>1</v>
      </c>
      <c r="F2684" s="253" t="s">
        <v>1155</v>
      </c>
      <c r="G2684" s="250"/>
      <c r="H2684" s="254">
        <v>1</v>
      </c>
      <c r="I2684" s="255"/>
      <c r="J2684" s="250"/>
      <c r="K2684" s="250"/>
      <c r="L2684" s="256"/>
      <c r="M2684" s="257"/>
      <c r="N2684" s="258"/>
      <c r="O2684" s="258"/>
      <c r="P2684" s="258"/>
      <c r="Q2684" s="258"/>
      <c r="R2684" s="258"/>
      <c r="S2684" s="258"/>
      <c r="T2684" s="25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60" t="s">
        <v>260</v>
      </c>
      <c r="AU2684" s="260" t="s">
        <v>93</v>
      </c>
      <c r="AV2684" s="13" t="s">
        <v>93</v>
      </c>
      <c r="AW2684" s="13" t="s">
        <v>40</v>
      </c>
      <c r="AX2684" s="13" t="s">
        <v>91</v>
      </c>
      <c r="AY2684" s="260" t="s">
        <v>251</v>
      </c>
    </row>
    <row r="2685" s="2" customFormat="1" ht="55.5" customHeight="1">
      <c r="A2685" s="41"/>
      <c r="B2685" s="42"/>
      <c r="C2685" s="294" t="s">
        <v>1680</v>
      </c>
      <c r="D2685" s="294" t="s">
        <v>338</v>
      </c>
      <c r="E2685" s="295" t="s">
        <v>2552</v>
      </c>
      <c r="F2685" s="296" t="s">
        <v>2553</v>
      </c>
      <c r="G2685" s="297" t="s">
        <v>571</v>
      </c>
      <c r="H2685" s="298">
        <v>1</v>
      </c>
      <c r="I2685" s="299"/>
      <c r="J2685" s="300">
        <f>ROUND(I2685*H2685,2)</f>
        <v>0</v>
      </c>
      <c r="K2685" s="301"/>
      <c r="L2685" s="302"/>
      <c r="M2685" s="303" t="s">
        <v>1</v>
      </c>
      <c r="N2685" s="304" t="s">
        <v>49</v>
      </c>
      <c r="O2685" s="94"/>
      <c r="P2685" s="240">
        <f>O2685*H2685</f>
        <v>0</v>
      </c>
      <c r="Q2685" s="240">
        <v>0.49199999999999999</v>
      </c>
      <c r="R2685" s="240">
        <f>Q2685*H2685</f>
        <v>0.49199999999999999</v>
      </c>
      <c r="S2685" s="240">
        <v>0</v>
      </c>
      <c r="T2685" s="241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42" t="s">
        <v>364</v>
      </c>
      <c r="AT2685" s="242" t="s">
        <v>338</v>
      </c>
      <c r="AU2685" s="242" t="s">
        <v>93</v>
      </c>
      <c r="AY2685" s="19" t="s">
        <v>251</v>
      </c>
      <c r="BE2685" s="243">
        <f>IF(N2685="základní",J2685,0)</f>
        <v>0</v>
      </c>
      <c r="BF2685" s="243">
        <f>IF(N2685="snížená",J2685,0)</f>
        <v>0</v>
      </c>
      <c r="BG2685" s="243">
        <f>IF(N2685="zákl. přenesená",J2685,0)</f>
        <v>0</v>
      </c>
      <c r="BH2685" s="243">
        <f>IF(N2685="sníž. přenesená",J2685,0)</f>
        <v>0</v>
      </c>
      <c r="BI2685" s="243">
        <f>IF(N2685="nulová",J2685,0)</f>
        <v>0</v>
      </c>
      <c r="BJ2685" s="19" t="s">
        <v>91</v>
      </c>
      <c r="BK2685" s="243">
        <f>ROUND(I2685*H2685,2)</f>
        <v>0</v>
      </c>
      <c r="BL2685" s="19" t="s">
        <v>304</v>
      </c>
      <c r="BM2685" s="242" t="s">
        <v>2554</v>
      </c>
    </row>
    <row r="2686" s="2" customFormat="1">
      <c r="A2686" s="41"/>
      <c r="B2686" s="42"/>
      <c r="C2686" s="43"/>
      <c r="D2686" s="251" t="s">
        <v>289</v>
      </c>
      <c r="E2686" s="43"/>
      <c r="F2686" s="282" t="s">
        <v>2551</v>
      </c>
      <c r="G2686" s="43"/>
      <c r="H2686" s="43"/>
      <c r="I2686" s="246"/>
      <c r="J2686" s="43"/>
      <c r="K2686" s="43"/>
      <c r="L2686" s="47"/>
      <c r="M2686" s="247"/>
      <c r="N2686" s="248"/>
      <c r="O2686" s="94"/>
      <c r="P2686" s="94"/>
      <c r="Q2686" s="94"/>
      <c r="R2686" s="94"/>
      <c r="S2686" s="94"/>
      <c r="T2686" s="95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T2686" s="19" t="s">
        <v>289</v>
      </c>
      <c r="AU2686" s="19" t="s">
        <v>93</v>
      </c>
    </row>
    <row r="2687" s="15" customFormat="1">
      <c r="A2687" s="15"/>
      <c r="B2687" s="272"/>
      <c r="C2687" s="273"/>
      <c r="D2687" s="251" t="s">
        <v>260</v>
      </c>
      <c r="E2687" s="274" t="s">
        <v>1</v>
      </c>
      <c r="F2687" s="275" t="s">
        <v>2281</v>
      </c>
      <c r="G2687" s="273"/>
      <c r="H2687" s="274" t="s">
        <v>1</v>
      </c>
      <c r="I2687" s="276"/>
      <c r="J2687" s="273"/>
      <c r="K2687" s="273"/>
      <c r="L2687" s="277"/>
      <c r="M2687" s="278"/>
      <c r="N2687" s="279"/>
      <c r="O2687" s="279"/>
      <c r="P2687" s="279"/>
      <c r="Q2687" s="279"/>
      <c r="R2687" s="279"/>
      <c r="S2687" s="279"/>
      <c r="T2687" s="280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1" t="s">
        <v>260</v>
      </c>
      <c r="AU2687" s="281" t="s">
        <v>93</v>
      </c>
      <c r="AV2687" s="15" t="s">
        <v>91</v>
      </c>
      <c r="AW2687" s="15" t="s">
        <v>40</v>
      </c>
      <c r="AX2687" s="15" t="s">
        <v>84</v>
      </c>
      <c r="AY2687" s="281" t="s">
        <v>251</v>
      </c>
    </row>
    <row r="2688" s="13" customFormat="1">
      <c r="A2688" s="13"/>
      <c r="B2688" s="249"/>
      <c r="C2688" s="250"/>
      <c r="D2688" s="251" t="s">
        <v>260</v>
      </c>
      <c r="E2688" s="252" t="s">
        <v>1</v>
      </c>
      <c r="F2688" s="253" t="s">
        <v>2136</v>
      </c>
      <c r="G2688" s="250"/>
      <c r="H2688" s="254">
        <v>1</v>
      </c>
      <c r="I2688" s="255"/>
      <c r="J2688" s="250"/>
      <c r="K2688" s="250"/>
      <c r="L2688" s="256"/>
      <c r="M2688" s="257"/>
      <c r="N2688" s="258"/>
      <c r="O2688" s="258"/>
      <c r="P2688" s="258"/>
      <c r="Q2688" s="258"/>
      <c r="R2688" s="258"/>
      <c r="S2688" s="258"/>
      <c r="T2688" s="25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60" t="s">
        <v>260</v>
      </c>
      <c r="AU2688" s="260" t="s">
        <v>93</v>
      </c>
      <c r="AV2688" s="13" t="s">
        <v>93</v>
      </c>
      <c r="AW2688" s="13" t="s">
        <v>40</v>
      </c>
      <c r="AX2688" s="13" t="s">
        <v>91</v>
      </c>
      <c r="AY2688" s="260" t="s">
        <v>251</v>
      </c>
    </row>
    <row r="2689" s="2" customFormat="1" ht="24.15" customHeight="1">
      <c r="A2689" s="41"/>
      <c r="B2689" s="42"/>
      <c r="C2689" s="230" t="s">
        <v>2555</v>
      </c>
      <c r="D2689" s="230" t="s">
        <v>253</v>
      </c>
      <c r="E2689" s="231" t="s">
        <v>2556</v>
      </c>
      <c r="F2689" s="232" t="s">
        <v>2557</v>
      </c>
      <c r="G2689" s="233" t="s">
        <v>389</v>
      </c>
      <c r="H2689" s="234">
        <v>175.881</v>
      </c>
      <c r="I2689" s="235"/>
      <c r="J2689" s="236">
        <f>ROUND(I2689*H2689,2)</f>
        <v>0</v>
      </c>
      <c r="K2689" s="237"/>
      <c r="L2689" s="47"/>
      <c r="M2689" s="238" t="s">
        <v>1</v>
      </c>
      <c r="N2689" s="239" t="s">
        <v>49</v>
      </c>
      <c r="O2689" s="94"/>
      <c r="P2689" s="240">
        <f>O2689*H2689</f>
        <v>0</v>
      </c>
      <c r="Q2689" s="240">
        <v>0</v>
      </c>
      <c r="R2689" s="240">
        <f>Q2689*H2689</f>
        <v>0</v>
      </c>
      <c r="S2689" s="240">
        <v>0</v>
      </c>
      <c r="T2689" s="241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42" t="s">
        <v>304</v>
      </c>
      <c r="AT2689" s="242" t="s">
        <v>253</v>
      </c>
      <c r="AU2689" s="242" t="s">
        <v>93</v>
      </c>
      <c r="AY2689" s="19" t="s">
        <v>251</v>
      </c>
      <c r="BE2689" s="243">
        <f>IF(N2689="základní",J2689,0)</f>
        <v>0</v>
      </c>
      <c r="BF2689" s="243">
        <f>IF(N2689="snížená",J2689,0)</f>
        <v>0</v>
      </c>
      <c r="BG2689" s="243">
        <f>IF(N2689="zákl. přenesená",J2689,0)</f>
        <v>0</v>
      </c>
      <c r="BH2689" s="243">
        <f>IF(N2689="sníž. přenesená",J2689,0)</f>
        <v>0</v>
      </c>
      <c r="BI2689" s="243">
        <f>IF(N2689="nulová",J2689,0)</f>
        <v>0</v>
      </c>
      <c r="BJ2689" s="19" t="s">
        <v>91</v>
      </c>
      <c r="BK2689" s="243">
        <f>ROUND(I2689*H2689,2)</f>
        <v>0</v>
      </c>
      <c r="BL2689" s="19" t="s">
        <v>304</v>
      </c>
      <c r="BM2689" s="242" t="s">
        <v>2558</v>
      </c>
    </row>
    <row r="2690" s="15" customFormat="1">
      <c r="A2690" s="15"/>
      <c r="B2690" s="272"/>
      <c r="C2690" s="273"/>
      <c r="D2690" s="251" t="s">
        <v>260</v>
      </c>
      <c r="E2690" s="274" t="s">
        <v>1</v>
      </c>
      <c r="F2690" s="275" t="s">
        <v>2559</v>
      </c>
      <c r="G2690" s="273"/>
      <c r="H2690" s="274" t="s">
        <v>1</v>
      </c>
      <c r="I2690" s="276"/>
      <c r="J2690" s="273"/>
      <c r="K2690" s="273"/>
      <c r="L2690" s="277"/>
      <c r="M2690" s="278"/>
      <c r="N2690" s="279"/>
      <c r="O2690" s="279"/>
      <c r="P2690" s="279"/>
      <c r="Q2690" s="279"/>
      <c r="R2690" s="279"/>
      <c r="S2690" s="279"/>
      <c r="T2690" s="280"/>
      <c r="U2690" s="15"/>
      <c r="V2690" s="15"/>
      <c r="W2690" s="15"/>
      <c r="X2690" s="15"/>
      <c r="Y2690" s="15"/>
      <c r="Z2690" s="15"/>
      <c r="AA2690" s="15"/>
      <c r="AB2690" s="15"/>
      <c r="AC2690" s="15"/>
      <c r="AD2690" s="15"/>
      <c r="AE2690" s="15"/>
      <c r="AT2690" s="281" t="s">
        <v>260</v>
      </c>
      <c r="AU2690" s="281" t="s">
        <v>93</v>
      </c>
      <c r="AV2690" s="15" t="s">
        <v>91</v>
      </c>
      <c r="AW2690" s="15" t="s">
        <v>40</v>
      </c>
      <c r="AX2690" s="15" t="s">
        <v>84</v>
      </c>
      <c r="AY2690" s="281" t="s">
        <v>251</v>
      </c>
    </row>
    <row r="2691" s="15" customFormat="1">
      <c r="A2691" s="15"/>
      <c r="B2691" s="272"/>
      <c r="C2691" s="273"/>
      <c r="D2691" s="251" t="s">
        <v>260</v>
      </c>
      <c r="E2691" s="274" t="s">
        <v>1</v>
      </c>
      <c r="F2691" s="275" t="s">
        <v>2560</v>
      </c>
      <c r="G2691" s="273"/>
      <c r="H2691" s="274" t="s">
        <v>1</v>
      </c>
      <c r="I2691" s="276"/>
      <c r="J2691" s="273"/>
      <c r="K2691" s="273"/>
      <c r="L2691" s="277"/>
      <c r="M2691" s="278"/>
      <c r="N2691" s="279"/>
      <c r="O2691" s="279"/>
      <c r="P2691" s="279"/>
      <c r="Q2691" s="279"/>
      <c r="R2691" s="279"/>
      <c r="S2691" s="279"/>
      <c r="T2691" s="280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81" t="s">
        <v>260</v>
      </c>
      <c r="AU2691" s="281" t="s">
        <v>93</v>
      </c>
      <c r="AV2691" s="15" t="s">
        <v>91</v>
      </c>
      <c r="AW2691" s="15" t="s">
        <v>40</v>
      </c>
      <c r="AX2691" s="15" t="s">
        <v>84</v>
      </c>
      <c r="AY2691" s="281" t="s">
        <v>251</v>
      </c>
    </row>
    <row r="2692" s="15" customFormat="1">
      <c r="A2692" s="15"/>
      <c r="B2692" s="272"/>
      <c r="C2692" s="273"/>
      <c r="D2692" s="251" t="s">
        <v>260</v>
      </c>
      <c r="E2692" s="274" t="s">
        <v>1</v>
      </c>
      <c r="F2692" s="275" t="s">
        <v>2561</v>
      </c>
      <c r="G2692" s="273"/>
      <c r="H2692" s="274" t="s">
        <v>1</v>
      </c>
      <c r="I2692" s="276"/>
      <c r="J2692" s="273"/>
      <c r="K2692" s="273"/>
      <c r="L2692" s="277"/>
      <c r="M2692" s="278"/>
      <c r="N2692" s="279"/>
      <c r="O2692" s="279"/>
      <c r="P2692" s="279"/>
      <c r="Q2692" s="279"/>
      <c r="R2692" s="279"/>
      <c r="S2692" s="279"/>
      <c r="T2692" s="280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81" t="s">
        <v>260</v>
      </c>
      <c r="AU2692" s="281" t="s">
        <v>93</v>
      </c>
      <c r="AV2692" s="15" t="s">
        <v>91</v>
      </c>
      <c r="AW2692" s="15" t="s">
        <v>40</v>
      </c>
      <c r="AX2692" s="15" t="s">
        <v>84</v>
      </c>
      <c r="AY2692" s="281" t="s">
        <v>251</v>
      </c>
    </row>
    <row r="2693" s="13" customFormat="1">
      <c r="A2693" s="13"/>
      <c r="B2693" s="249"/>
      <c r="C2693" s="250"/>
      <c r="D2693" s="251" t="s">
        <v>260</v>
      </c>
      <c r="E2693" s="252" t="s">
        <v>1</v>
      </c>
      <c r="F2693" s="253" t="s">
        <v>2562</v>
      </c>
      <c r="G2693" s="250"/>
      <c r="H2693" s="254">
        <v>26.222000000000001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260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251</v>
      </c>
    </row>
    <row r="2694" s="13" customFormat="1">
      <c r="A2694" s="13"/>
      <c r="B2694" s="249"/>
      <c r="C2694" s="250"/>
      <c r="D2694" s="251" t="s">
        <v>260</v>
      </c>
      <c r="E2694" s="252" t="s">
        <v>1</v>
      </c>
      <c r="F2694" s="253" t="s">
        <v>2563</v>
      </c>
      <c r="G2694" s="250"/>
      <c r="H2694" s="254">
        <v>26.222000000000001</v>
      </c>
      <c r="I2694" s="255"/>
      <c r="J2694" s="250"/>
      <c r="K2694" s="250"/>
      <c r="L2694" s="256"/>
      <c r="M2694" s="257"/>
      <c r="N2694" s="258"/>
      <c r="O2694" s="258"/>
      <c r="P2694" s="258"/>
      <c r="Q2694" s="258"/>
      <c r="R2694" s="258"/>
      <c r="S2694" s="258"/>
      <c r="T2694" s="25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60" t="s">
        <v>260</v>
      </c>
      <c r="AU2694" s="260" t="s">
        <v>93</v>
      </c>
      <c r="AV2694" s="13" t="s">
        <v>93</v>
      </c>
      <c r="AW2694" s="13" t="s">
        <v>40</v>
      </c>
      <c r="AX2694" s="13" t="s">
        <v>84</v>
      </c>
      <c r="AY2694" s="260" t="s">
        <v>251</v>
      </c>
    </row>
    <row r="2695" s="15" customFormat="1">
      <c r="A2695" s="15"/>
      <c r="B2695" s="272"/>
      <c r="C2695" s="273"/>
      <c r="D2695" s="251" t="s">
        <v>260</v>
      </c>
      <c r="E2695" s="274" t="s">
        <v>1</v>
      </c>
      <c r="F2695" s="275" t="s">
        <v>2564</v>
      </c>
      <c r="G2695" s="273"/>
      <c r="H2695" s="274" t="s">
        <v>1</v>
      </c>
      <c r="I2695" s="276"/>
      <c r="J2695" s="273"/>
      <c r="K2695" s="273"/>
      <c r="L2695" s="277"/>
      <c r="M2695" s="278"/>
      <c r="N2695" s="279"/>
      <c r="O2695" s="279"/>
      <c r="P2695" s="279"/>
      <c r="Q2695" s="279"/>
      <c r="R2695" s="279"/>
      <c r="S2695" s="279"/>
      <c r="T2695" s="280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81" t="s">
        <v>260</v>
      </c>
      <c r="AU2695" s="281" t="s">
        <v>93</v>
      </c>
      <c r="AV2695" s="15" t="s">
        <v>91</v>
      </c>
      <c r="AW2695" s="15" t="s">
        <v>40</v>
      </c>
      <c r="AX2695" s="15" t="s">
        <v>84</v>
      </c>
      <c r="AY2695" s="281" t="s">
        <v>251</v>
      </c>
    </row>
    <row r="2696" s="13" customFormat="1">
      <c r="A2696" s="13"/>
      <c r="B2696" s="249"/>
      <c r="C2696" s="250"/>
      <c r="D2696" s="251" t="s">
        <v>260</v>
      </c>
      <c r="E2696" s="252" t="s">
        <v>1</v>
      </c>
      <c r="F2696" s="253" t="s">
        <v>2565</v>
      </c>
      <c r="G2696" s="250"/>
      <c r="H2696" s="254">
        <v>26.619</v>
      </c>
      <c r="I2696" s="255"/>
      <c r="J2696" s="250"/>
      <c r="K2696" s="250"/>
      <c r="L2696" s="256"/>
      <c r="M2696" s="257"/>
      <c r="N2696" s="258"/>
      <c r="O2696" s="258"/>
      <c r="P2696" s="258"/>
      <c r="Q2696" s="258"/>
      <c r="R2696" s="258"/>
      <c r="S2696" s="258"/>
      <c r="T2696" s="25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60" t="s">
        <v>260</v>
      </c>
      <c r="AU2696" s="260" t="s">
        <v>93</v>
      </c>
      <c r="AV2696" s="13" t="s">
        <v>93</v>
      </c>
      <c r="AW2696" s="13" t="s">
        <v>40</v>
      </c>
      <c r="AX2696" s="13" t="s">
        <v>84</v>
      </c>
      <c r="AY2696" s="260" t="s">
        <v>251</v>
      </c>
    </row>
    <row r="2697" s="16" customFormat="1">
      <c r="A2697" s="16"/>
      <c r="B2697" s="283"/>
      <c r="C2697" s="284"/>
      <c r="D2697" s="251" t="s">
        <v>260</v>
      </c>
      <c r="E2697" s="285" t="s">
        <v>1</v>
      </c>
      <c r="F2697" s="286" t="s">
        <v>329</v>
      </c>
      <c r="G2697" s="284"/>
      <c r="H2697" s="287">
        <v>79.063000000000002</v>
      </c>
      <c r="I2697" s="288"/>
      <c r="J2697" s="284"/>
      <c r="K2697" s="284"/>
      <c r="L2697" s="289"/>
      <c r="M2697" s="290"/>
      <c r="N2697" s="291"/>
      <c r="O2697" s="291"/>
      <c r="P2697" s="291"/>
      <c r="Q2697" s="291"/>
      <c r="R2697" s="291"/>
      <c r="S2697" s="291"/>
      <c r="T2697" s="292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T2697" s="293" t="s">
        <v>260</v>
      </c>
      <c r="AU2697" s="293" t="s">
        <v>93</v>
      </c>
      <c r="AV2697" s="16" t="s">
        <v>273</v>
      </c>
      <c r="AW2697" s="16" t="s">
        <v>40</v>
      </c>
      <c r="AX2697" s="16" t="s">
        <v>84</v>
      </c>
      <c r="AY2697" s="293" t="s">
        <v>251</v>
      </c>
    </row>
    <row r="2698" s="15" customFormat="1">
      <c r="A2698" s="15"/>
      <c r="B2698" s="272"/>
      <c r="C2698" s="273"/>
      <c r="D2698" s="251" t="s">
        <v>260</v>
      </c>
      <c r="E2698" s="274" t="s">
        <v>1</v>
      </c>
      <c r="F2698" s="275" t="s">
        <v>2566</v>
      </c>
      <c r="G2698" s="273"/>
      <c r="H2698" s="274" t="s">
        <v>1</v>
      </c>
      <c r="I2698" s="276"/>
      <c r="J2698" s="273"/>
      <c r="K2698" s="273"/>
      <c r="L2698" s="277"/>
      <c r="M2698" s="278"/>
      <c r="N2698" s="279"/>
      <c r="O2698" s="279"/>
      <c r="P2698" s="279"/>
      <c r="Q2698" s="279"/>
      <c r="R2698" s="279"/>
      <c r="S2698" s="279"/>
      <c r="T2698" s="280"/>
      <c r="U2698" s="15"/>
      <c r="V2698" s="15"/>
      <c r="W2698" s="15"/>
      <c r="X2698" s="15"/>
      <c r="Y2698" s="15"/>
      <c r="Z2698" s="15"/>
      <c r="AA2698" s="15"/>
      <c r="AB2698" s="15"/>
      <c r="AC2698" s="15"/>
      <c r="AD2698" s="15"/>
      <c r="AE2698" s="15"/>
      <c r="AT2698" s="281" t="s">
        <v>260</v>
      </c>
      <c r="AU2698" s="281" t="s">
        <v>93</v>
      </c>
      <c r="AV2698" s="15" t="s">
        <v>91</v>
      </c>
      <c r="AW2698" s="15" t="s">
        <v>40</v>
      </c>
      <c r="AX2698" s="15" t="s">
        <v>84</v>
      </c>
      <c r="AY2698" s="281" t="s">
        <v>251</v>
      </c>
    </row>
    <row r="2699" s="13" customFormat="1">
      <c r="A2699" s="13"/>
      <c r="B2699" s="249"/>
      <c r="C2699" s="250"/>
      <c r="D2699" s="251" t="s">
        <v>260</v>
      </c>
      <c r="E2699" s="252" t="s">
        <v>1</v>
      </c>
      <c r="F2699" s="253" t="s">
        <v>2567</v>
      </c>
      <c r="G2699" s="250"/>
      <c r="H2699" s="254">
        <v>12.627000000000001</v>
      </c>
      <c r="I2699" s="255"/>
      <c r="J2699" s="250"/>
      <c r="K2699" s="250"/>
      <c r="L2699" s="256"/>
      <c r="M2699" s="257"/>
      <c r="N2699" s="258"/>
      <c r="O2699" s="258"/>
      <c r="P2699" s="258"/>
      <c r="Q2699" s="258"/>
      <c r="R2699" s="258"/>
      <c r="S2699" s="258"/>
      <c r="T2699" s="259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60" t="s">
        <v>260</v>
      </c>
      <c r="AU2699" s="260" t="s">
        <v>93</v>
      </c>
      <c r="AV2699" s="13" t="s">
        <v>93</v>
      </c>
      <c r="AW2699" s="13" t="s">
        <v>40</v>
      </c>
      <c r="AX2699" s="13" t="s">
        <v>84</v>
      </c>
      <c r="AY2699" s="260" t="s">
        <v>251</v>
      </c>
    </row>
    <row r="2700" s="13" customFormat="1">
      <c r="A2700" s="13"/>
      <c r="B2700" s="249"/>
      <c r="C2700" s="250"/>
      <c r="D2700" s="251" t="s">
        <v>260</v>
      </c>
      <c r="E2700" s="252" t="s">
        <v>1</v>
      </c>
      <c r="F2700" s="253" t="s">
        <v>2568</v>
      </c>
      <c r="G2700" s="250"/>
      <c r="H2700" s="254">
        <v>12.627000000000001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260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251</v>
      </c>
    </row>
    <row r="2701" s="13" customFormat="1">
      <c r="A2701" s="13"/>
      <c r="B2701" s="249"/>
      <c r="C2701" s="250"/>
      <c r="D2701" s="251" t="s">
        <v>260</v>
      </c>
      <c r="E2701" s="252" t="s">
        <v>1</v>
      </c>
      <c r="F2701" s="253" t="s">
        <v>2569</v>
      </c>
      <c r="G2701" s="250"/>
      <c r="H2701" s="254">
        <v>12.627000000000001</v>
      </c>
      <c r="I2701" s="255"/>
      <c r="J2701" s="250"/>
      <c r="K2701" s="250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0" t="s">
        <v>260</v>
      </c>
      <c r="AU2701" s="260" t="s">
        <v>93</v>
      </c>
      <c r="AV2701" s="13" t="s">
        <v>93</v>
      </c>
      <c r="AW2701" s="13" t="s">
        <v>40</v>
      </c>
      <c r="AX2701" s="13" t="s">
        <v>84</v>
      </c>
      <c r="AY2701" s="260" t="s">
        <v>251</v>
      </c>
    </row>
    <row r="2702" s="16" customFormat="1">
      <c r="A2702" s="16"/>
      <c r="B2702" s="283"/>
      <c r="C2702" s="284"/>
      <c r="D2702" s="251" t="s">
        <v>260</v>
      </c>
      <c r="E2702" s="285" t="s">
        <v>1</v>
      </c>
      <c r="F2702" s="286" t="s">
        <v>329</v>
      </c>
      <c r="G2702" s="284"/>
      <c r="H2702" s="287">
        <v>37.881</v>
      </c>
      <c r="I2702" s="288"/>
      <c r="J2702" s="284"/>
      <c r="K2702" s="284"/>
      <c r="L2702" s="289"/>
      <c r="M2702" s="290"/>
      <c r="N2702" s="291"/>
      <c r="O2702" s="291"/>
      <c r="P2702" s="291"/>
      <c r="Q2702" s="291"/>
      <c r="R2702" s="291"/>
      <c r="S2702" s="291"/>
      <c r="T2702" s="292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T2702" s="293" t="s">
        <v>260</v>
      </c>
      <c r="AU2702" s="293" t="s">
        <v>93</v>
      </c>
      <c r="AV2702" s="16" t="s">
        <v>273</v>
      </c>
      <c r="AW2702" s="16" t="s">
        <v>40</v>
      </c>
      <c r="AX2702" s="16" t="s">
        <v>84</v>
      </c>
      <c r="AY2702" s="293" t="s">
        <v>251</v>
      </c>
    </row>
    <row r="2703" s="15" customFormat="1">
      <c r="A2703" s="15"/>
      <c r="B2703" s="272"/>
      <c r="C2703" s="273"/>
      <c r="D2703" s="251" t="s">
        <v>260</v>
      </c>
      <c r="E2703" s="274" t="s">
        <v>1</v>
      </c>
      <c r="F2703" s="275" t="s">
        <v>2570</v>
      </c>
      <c r="G2703" s="273"/>
      <c r="H2703" s="274" t="s">
        <v>1</v>
      </c>
      <c r="I2703" s="276"/>
      <c r="J2703" s="273"/>
      <c r="K2703" s="273"/>
      <c r="L2703" s="277"/>
      <c r="M2703" s="278"/>
      <c r="N2703" s="279"/>
      <c r="O2703" s="279"/>
      <c r="P2703" s="279"/>
      <c r="Q2703" s="279"/>
      <c r="R2703" s="279"/>
      <c r="S2703" s="279"/>
      <c r="T2703" s="280"/>
      <c r="U2703" s="15"/>
      <c r="V2703" s="15"/>
      <c r="W2703" s="15"/>
      <c r="X2703" s="15"/>
      <c r="Y2703" s="15"/>
      <c r="Z2703" s="15"/>
      <c r="AA2703" s="15"/>
      <c r="AB2703" s="15"/>
      <c r="AC2703" s="15"/>
      <c r="AD2703" s="15"/>
      <c r="AE2703" s="15"/>
      <c r="AT2703" s="281" t="s">
        <v>260</v>
      </c>
      <c r="AU2703" s="281" t="s">
        <v>93</v>
      </c>
      <c r="AV2703" s="15" t="s">
        <v>91</v>
      </c>
      <c r="AW2703" s="15" t="s">
        <v>40</v>
      </c>
      <c r="AX2703" s="15" t="s">
        <v>84</v>
      </c>
      <c r="AY2703" s="281" t="s">
        <v>251</v>
      </c>
    </row>
    <row r="2704" s="13" customFormat="1">
      <c r="A2704" s="13"/>
      <c r="B2704" s="249"/>
      <c r="C2704" s="250"/>
      <c r="D2704" s="251" t="s">
        <v>260</v>
      </c>
      <c r="E2704" s="252" t="s">
        <v>1</v>
      </c>
      <c r="F2704" s="253" t="s">
        <v>2571</v>
      </c>
      <c r="G2704" s="250"/>
      <c r="H2704" s="254">
        <v>17.742000000000001</v>
      </c>
      <c r="I2704" s="255"/>
      <c r="J2704" s="250"/>
      <c r="K2704" s="250"/>
      <c r="L2704" s="256"/>
      <c r="M2704" s="257"/>
      <c r="N2704" s="258"/>
      <c r="O2704" s="258"/>
      <c r="P2704" s="258"/>
      <c r="Q2704" s="258"/>
      <c r="R2704" s="258"/>
      <c r="S2704" s="258"/>
      <c r="T2704" s="25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60" t="s">
        <v>260</v>
      </c>
      <c r="AU2704" s="260" t="s">
        <v>93</v>
      </c>
      <c r="AV2704" s="13" t="s">
        <v>93</v>
      </c>
      <c r="AW2704" s="13" t="s">
        <v>40</v>
      </c>
      <c r="AX2704" s="13" t="s">
        <v>84</v>
      </c>
      <c r="AY2704" s="260" t="s">
        <v>251</v>
      </c>
    </row>
    <row r="2705" s="16" customFormat="1">
      <c r="A2705" s="16"/>
      <c r="B2705" s="283"/>
      <c r="C2705" s="284"/>
      <c r="D2705" s="251" t="s">
        <v>260</v>
      </c>
      <c r="E2705" s="285" t="s">
        <v>1</v>
      </c>
      <c r="F2705" s="286" t="s">
        <v>329</v>
      </c>
      <c r="G2705" s="284"/>
      <c r="H2705" s="287">
        <v>17.742000000000001</v>
      </c>
      <c r="I2705" s="288"/>
      <c r="J2705" s="284"/>
      <c r="K2705" s="284"/>
      <c r="L2705" s="289"/>
      <c r="M2705" s="290"/>
      <c r="N2705" s="291"/>
      <c r="O2705" s="291"/>
      <c r="P2705" s="291"/>
      <c r="Q2705" s="291"/>
      <c r="R2705" s="291"/>
      <c r="S2705" s="291"/>
      <c r="T2705" s="292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93" t="s">
        <v>260</v>
      </c>
      <c r="AU2705" s="293" t="s">
        <v>93</v>
      </c>
      <c r="AV2705" s="16" t="s">
        <v>273</v>
      </c>
      <c r="AW2705" s="16" t="s">
        <v>40</v>
      </c>
      <c r="AX2705" s="16" t="s">
        <v>84</v>
      </c>
      <c r="AY2705" s="293" t="s">
        <v>251</v>
      </c>
    </row>
    <row r="2706" s="15" customFormat="1">
      <c r="A2706" s="15"/>
      <c r="B2706" s="272"/>
      <c r="C2706" s="273"/>
      <c r="D2706" s="251" t="s">
        <v>260</v>
      </c>
      <c r="E2706" s="274" t="s">
        <v>1</v>
      </c>
      <c r="F2706" s="275" t="s">
        <v>2572</v>
      </c>
      <c r="G2706" s="273"/>
      <c r="H2706" s="274" t="s">
        <v>1</v>
      </c>
      <c r="I2706" s="276"/>
      <c r="J2706" s="273"/>
      <c r="K2706" s="273"/>
      <c r="L2706" s="277"/>
      <c r="M2706" s="278"/>
      <c r="N2706" s="279"/>
      <c r="O2706" s="279"/>
      <c r="P2706" s="279"/>
      <c r="Q2706" s="279"/>
      <c r="R2706" s="279"/>
      <c r="S2706" s="279"/>
      <c r="T2706" s="280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81" t="s">
        <v>260</v>
      </c>
      <c r="AU2706" s="281" t="s">
        <v>93</v>
      </c>
      <c r="AV2706" s="15" t="s">
        <v>91</v>
      </c>
      <c r="AW2706" s="15" t="s">
        <v>40</v>
      </c>
      <c r="AX2706" s="15" t="s">
        <v>84</v>
      </c>
      <c r="AY2706" s="281" t="s">
        <v>251</v>
      </c>
    </row>
    <row r="2707" s="13" customFormat="1">
      <c r="A2707" s="13"/>
      <c r="B2707" s="249"/>
      <c r="C2707" s="250"/>
      <c r="D2707" s="251" t="s">
        <v>260</v>
      </c>
      <c r="E2707" s="252" t="s">
        <v>1</v>
      </c>
      <c r="F2707" s="253" t="s">
        <v>2573</v>
      </c>
      <c r="G2707" s="250"/>
      <c r="H2707" s="254">
        <v>12.773</v>
      </c>
      <c r="I2707" s="255"/>
      <c r="J2707" s="250"/>
      <c r="K2707" s="250"/>
      <c r="L2707" s="256"/>
      <c r="M2707" s="257"/>
      <c r="N2707" s="258"/>
      <c r="O2707" s="258"/>
      <c r="P2707" s="258"/>
      <c r="Q2707" s="258"/>
      <c r="R2707" s="258"/>
      <c r="S2707" s="258"/>
      <c r="T2707" s="25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60" t="s">
        <v>260</v>
      </c>
      <c r="AU2707" s="260" t="s">
        <v>93</v>
      </c>
      <c r="AV2707" s="13" t="s">
        <v>93</v>
      </c>
      <c r="AW2707" s="13" t="s">
        <v>40</v>
      </c>
      <c r="AX2707" s="13" t="s">
        <v>84</v>
      </c>
      <c r="AY2707" s="260" t="s">
        <v>251</v>
      </c>
    </row>
    <row r="2708" s="16" customFormat="1">
      <c r="A2708" s="16"/>
      <c r="B2708" s="283"/>
      <c r="C2708" s="284"/>
      <c r="D2708" s="251" t="s">
        <v>260</v>
      </c>
      <c r="E2708" s="285" t="s">
        <v>1</v>
      </c>
      <c r="F2708" s="286" t="s">
        <v>329</v>
      </c>
      <c r="G2708" s="284"/>
      <c r="H2708" s="287">
        <v>12.773</v>
      </c>
      <c r="I2708" s="288"/>
      <c r="J2708" s="284"/>
      <c r="K2708" s="284"/>
      <c r="L2708" s="289"/>
      <c r="M2708" s="290"/>
      <c r="N2708" s="291"/>
      <c r="O2708" s="291"/>
      <c r="P2708" s="291"/>
      <c r="Q2708" s="291"/>
      <c r="R2708" s="291"/>
      <c r="S2708" s="291"/>
      <c r="T2708" s="292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T2708" s="293" t="s">
        <v>260</v>
      </c>
      <c r="AU2708" s="293" t="s">
        <v>93</v>
      </c>
      <c r="AV2708" s="16" t="s">
        <v>273</v>
      </c>
      <c r="AW2708" s="16" t="s">
        <v>40</v>
      </c>
      <c r="AX2708" s="16" t="s">
        <v>84</v>
      </c>
      <c r="AY2708" s="293" t="s">
        <v>251</v>
      </c>
    </row>
    <row r="2709" s="15" customFormat="1">
      <c r="A2709" s="15"/>
      <c r="B2709" s="272"/>
      <c r="C2709" s="273"/>
      <c r="D2709" s="251" t="s">
        <v>260</v>
      </c>
      <c r="E2709" s="274" t="s">
        <v>1</v>
      </c>
      <c r="F2709" s="275" t="s">
        <v>2574</v>
      </c>
      <c r="G2709" s="273"/>
      <c r="H2709" s="274" t="s">
        <v>1</v>
      </c>
      <c r="I2709" s="276"/>
      <c r="J2709" s="273"/>
      <c r="K2709" s="273"/>
      <c r="L2709" s="277"/>
      <c r="M2709" s="278"/>
      <c r="N2709" s="279"/>
      <c r="O2709" s="279"/>
      <c r="P2709" s="279"/>
      <c r="Q2709" s="279"/>
      <c r="R2709" s="279"/>
      <c r="S2709" s="279"/>
      <c r="T2709" s="280"/>
      <c r="U2709" s="15"/>
      <c r="V2709" s="15"/>
      <c r="W2709" s="15"/>
      <c r="X2709" s="15"/>
      <c r="Y2709" s="15"/>
      <c r="Z2709" s="15"/>
      <c r="AA2709" s="15"/>
      <c r="AB2709" s="15"/>
      <c r="AC2709" s="15"/>
      <c r="AD2709" s="15"/>
      <c r="AE2709" s="15"/>
      <c r="AT2709" s="281" t="s">
        <v>260</v>
      </c>
      <c r="AU2709" s="281" t="s">
        <v>93</v>
      </c>
      <c r="AV2709" s="15" t="s">
        <v>91</v>
      </c>
      <c r="AW2709" s="15" t="s">
        <v>40</v>
      </c>
      <c r="AX2709" s="15" t="s">
        <v>84</v>
      </c>
      <c r="AY2709" s="281" t="s">
        <v>251</v>
      </c>
    </row>
    <row r="2710" s="13" customFormat="1">
      <c r="A2710" s="13"/>
      <c r="B2710" s="249"/>
      <c r="C2710" s="250"/>
      <c r="D2710" s="251" t="s">
        <v>260</v>
      </c>
      <c r="E2710" s="252" t="s">
        <v>1</v>
      </c>
      <c r="F2710" s="253" t="s">
        <v>2575</v>
      </c>
      <c r="G2710" s="250"/>
      <c r="H2710" s="254">
        <v>19.099</v>
      </c>
      <c r="I2710" s="255"/>
      <c r="J2710" s="250"/>
      <c r="K2710" s="250"/>
      <c r="L2710" s="256"/>
      <c r="M2710" s="257"/>
      <c r="N2710" s="258"/>
      <c r="O2710" s="258"/>
      <c r="P2710" s="258"/>
      <c r="Q2710" s="258"/>
      <c r="R2710" s="258"/>
      <c r="S2710" s="258"/>
      <c r="T2710" s="25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60" t="s">
        <v>260</v>
      </c>
      <c r="AU2710" s="260" t="s">
        <v>93</v>
      </c>
      <c r="AV2710" s="13" t="s">
        <v>93</v>
      </c>
      <c r="AW2710" s="13" t="s">
        <v>40</v>
      </c>
      <c r="AX2710" s="13" t="s">
        <v>84</v>
      </c>
      <c r="AY2710" s="260" t="s">
        <v>251</v>
      </c>
    </row>
    <row r="2711" s="16" customFormat="1">
      <c r="A2711" s="16"/>
      <c r="B2711" s="283"/>
      <c r="C2711" s="284"/>
      <c r="D2711" s="251" t="s">
        <v>260</v>
      </c>
      <c r="E2711" s="285" t="s">
        <v>1</v>
      </c>
      <c r="F2711" s="286" t="s">
        <v>329</v>
      </c>
      <c r="G2711" s="284"/>
      <c r="H2711" s="287">
        <v>19.099</v>
      </c>
      <c r="I2711" s="288"/>
      <c r="J2711" s="284"/>
      <c r="K2711" s="284"/>
      <c r="L2711" s="289"/>
      <c r="M2711" s="290"/>
      <c r="N2711" s="291"/>
      <c r="O2711" s="291"/>
      <c r="P2711" s="291"/>
      <c r="Q2711" s="291"/>
      <c r="R2711" s="291"/>
      <c r="S2711" s="291"/>
      <c r="T2711" s="292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T2711" s="293" t="s">
        <v>260</v>
      </c>
      <c r="AU2711" s="293" t="s">
        <v>93</v>
      </c>
      <c r="AV2711" s="16" t="s">
        <v>273</v>
      </c>
      <c r="AW2711" s="16" t="s">
        <v>40</v>
      </c>
      <c r="AX2711" s="16" t="s">
        <v>84</v>
      </c>
      <c r="AY2711" s="293" t="s">
        <v>251</v>
      </c>
    </row>
    <row r="2712" s="15" customFormat="1">
      <c r="A2712" s="15"/>
      <c r="B2712" s="272"/>
      <c r="C2712" s="273"/>
      <c r="D2712" s="251" t="s">
        <v>260</v>
      </c>
      <c r="E2712" s="274" t="s">
        <v>1</v>
      </c>
      <c r="F2712" s="275" t="s">
        <v>2576</v>
      </c>
      <c r="G2712" s="273"/>
      <c r="H2712" s="274" t="s">
        <v>1</v>
      </c>
      <c r="I2712" s="276"/>
      <c r="J2712" s="273"/>
      <c r="K2712" s="273"/>
      <c r="L2712" s="277"/>
      <c r="M2712" s="278"/>
      <c r="N2712" s="279"/>
      <c r="O2712" s="279"/>
      <c r="P2712" s="279"/>
      <c r="Q2712" s="279"/>
      <c r="R2712" s="279"/>
      <c r="S2712" s="279"/>
      <c r="T2712" s="280"/>
      <c r="U2712" s="15"/>
      <c r="V2712" s="15"/>
      <c r="W2712" s="15"/>
      <c r="X2712" s="15"/>
      <c r="Y2712" s="15"/>
      <c r="Z2712" s="15"/>
      <c r="AA2712" s="15"/>
      <c r="AB2712" s="15"/>
      <c r="AC2712" s="15"/>
      <c r="AD2712" s="15"/>
      <c r="AE2712" s="15"/>
      <c r="AT2712" s="281" t="s">
        <v>260</v>
      </c>
      <c r="AU2712" s="281" t="s">
        <v>93</v>
      </c>
      <c r="AV2712" s="15" t="s">
        <v>91</v>
      </c>
      <c r="AW2712" s="15" t="s">
        <v>40</v>
      </c>
      <c r="AX2712" s="15" t="s">
        <v>84</v>
      </c>
      <c r="AY2712" s="281" t="s">
        <v>251</v>
      </c>
    </row>
    <row r="2713" s="13" customFormat="1">
      <c r="A2713" s="13"/>
      <c r="B2713" s="249"/>
      <c r="C2713" s="250"/>
      <c r="D2713" s="251" t="s">
        <v>260</v>
      </c>
      <c r="E2713" s="252" t="s">
        <v>1</v>
      </c>
      <c r="F2713" s="253" t="s">
        <v>2577</v>
      </c>
      <c r="G2713" s="250"/>
      <c r="H2713" s="254">
        <v>9.3230000000000004</v>
      </c>
      <c r="I2713" s="255"/>
      <c r="J2713" s="250"/>
      <c r="K2713" s="250"/>
      <c r="L2713" s="256"/>
      <c r="M2713" s="257"/>
      <c r="N2713" s="258"/>
      <c r="O2713" s="258"/>
      <c r="P2713" s="258"/>
      <c r="Q2713" s="258"/>
      <c r="R2713" s="258"/>
      <c r="S2713" s="258"/>
      <c r="T2713" s="25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0" t="s">
        <v>260</v>
      </c>
      <c r="AU2713" s="260" t="s">
        <v>93</v>
      </c>
      <c r="AV2713" s="13" t="s">
        <v>93</v>
      </c>
      <c r="AW2713" s="13" t="s">
        <v>40</v>
      </c>
      <c r="AX2713" s="13" t="s">
        <v>84</v>
      </c>
      <c r="AY2713" s="260" t="s">
        <v>251</v>
      </c>
    </row>
    <row r="2714" s="16" customFormat="1">
      <c r="A2714" s="16"/>
      <c r="B2714" s="283"/>
      <c r="C2714" s="284"/>
      <c r="D2714" s="251" t="s">
        <v>260</v>
      </c>
      <c r="E2714" s="285" t="s">
        <v>1</v>
      </c>
      <c r="F2714" s="286" t="s">
        <v>329</v>
      </c>
      <c r="G2714" s="284"/>
      <c r="H2714" s="287">
        <v>9.3230000000000004</v>
      </c>
      <c r="I2714" s="288"/>
      <c r="J2714" s="284"/>
      <c r="K2714" s="284"/>
      <c r="L2714" s="289"/>
      <c r="M2714" s="290"/>
      <c r="N2714" s="291"/>
      <c r="O2714" s="291"/>
      <c r="P2714" s="291"/>
      <c r="Q2714" s="291"/>
      <c r="R2714" s="291"/>
      <c r="S2714" s="291"/>
      <c r="T2714" s="292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T2714" s="293" t="s">
        <v>260</v>
      </c>
      <c r="AU2714" s="293" t="s">
        <v>93</v>
      </c>
      <c r="AV2714" s="16" t="s">
        <v>273</v>
      </c>
      <c r="AW2714" s="16" t="s">
        <v>40</v>
      </c>
      <c r="AX2714" s="16" t="s">
        <v>84</v>
      </c>
      <c r="AY2714" s="293" t="s">
        <v>251</v>
      </c>
    </row>
    <row r="2715" s="14" customFormat="1">
      <c r="A2715" s="14"/>
      <c r="B2715" s="261"/>
      <c r="C2715" s="262"/>
      <c r="D2715" s="251" t="s">
        <v>260</v>
      </c>
      <c r="E2715" s="263" t="s">
        <v>1</v>
      </c>
      <c r="F2715" s="264" t="s">
        <v>262</v>
      </c>
      <c r="G2715" s="262"/>
      <c r="H2715" s="265">
        <v>175.881</v>
      </c>
      <c r="I2715" s="266"/>
      <c r="J2715" s="262"/>
      <c r="K2715" s="262"/>
      <c r="L2715" s="267"/>
      <c r="M2715" s="268"/>
      <c r="N2715" s="269"/>
      <c r="O2715" s="269"/>
      <c r="P2715" s="269"/>
      <c r="Q2715" s="269"/>
      <c r="R2715" s="269"/>
      <c r="S2715" s="269"/>
      <c r="T2715" s="270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71" t="s">
        <v>260</v>
      </c>
      <c r="AU2715" s="271" t="s">
        <v>93</v>
      </c>
      <c r="AV2715" s="14" t="s">
        <v>257</v>
      </c>
      <c r="AW2715" s="14" t="s">
        <v>40</v>
      </c>
      <c r="AX2715" s="14" t="s">
        <v>91</v>
      </c>
      <c r="AY2715" s="271" t="s">
        <v>251</v>
      </c>
    </row>
    <row r="2716" s="2" customFormat="1" ht="66.75" customHeight="1">
      <c r="A2716" s="41"/>
      <c r="B2716" s="42"/>
      <c r="C2716" s="294" t="s">
        <v>1683</v>
      </c>
      <c r="D2716" s="294" t="s">
        <v>338</v>
      </c>
      <c r="E2716" s="295" t="s">
        <v>2578</v>
      </c>
      <c r="F2716" s="296" t="s">
        <v>2579</v>
      </c>
      <c r="G2716" s="297" t="s">
        <v>571</v>
      </c>
      <c r="H2716" s="298">
        <v>3</v>
      </c>
      <c r="I2716" s="299"/>
      <c r="J2716" s="300">
        <f>ROUND(I2716*H2716,2)</f>
        <v>0</v>
      </c>
      <c r="K2716" s="301"/>
      <c r="L2716" s="302"/>
      <c r="M2716" s="303" t="s">
        <v>1</v>
      </c>
      <c r="N2716" s="304" t="s">
        <v>49</v>
      </c>
      <c r="O2716" s="94"/>
      <c r="P2716" s="240">
        <f>O2716*H2716</f>
        <v>0</v>
      </c>
      <c r="Q2716" s="240">
        <v>0.66000000000000003</v>
      </c>
      <c r="R2716" s="240">
        <f>Q2716*H2716</f>
        <v>1.98</v>
      </c>
      <c r="S2716" s="240">
        <v>0</v>
      </c>
      <c r="T2716" s="241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42" t="s">
        <v>364</v>
      </c>
      <c r="AT2716" s="242" t="s">
        <v>338</v>
      </c>
      <c r="AU2716" s="242" t="s">
        <v>93</v>
      </c>
      <c r="AY2716" s="19" t="s">
        <v>251</v>
      </c>
      <c r="BE2716" s="243">
        <f>IF(N2716="základní",J2716,0)</f>
        <v>0</v>
      </c>
      <c r="BF2716" s="243">
        <f>IF(N2716="snížená",J2716,0)</f>
        <v>0</v>
      </c>
      <c r="BG2716" s="243">
        <f>IF(N2716="zákl. přenesená",J2716,0)</f>
        <v>0</v>
      </c>
      <c r="BH2716" s="243">
        <f>IF(N2716="sníž. přenesená",J2716,0)</f>
        <v>0</v>
      </c>
      <c r="BI2716" s="243">
        <f>IF(N2716="nulová",J2716,0)</f>
        <v>0</v>
      </c>
      <c r="BJ2716" s="19" t="s">
        <v>91</v>
      </c>
      <c r="BK2716" s="243">
        <f>ROUND(I2716*H2716,2)</f>
        <v>0</v>
      </c>
      <c r="BL2716" s="19" t="s">
        <v>304</v>
      </c>
      <c r="BM2716" s="242" t="s">
        <v>2580</v>
      </c>
    </row>
    <row r="2717" s="2" customFormat="1">
      <c r="A2717" s="41"/>
      <c r="B2717" s="42"/>
      <c r="C2717" s="43"/>
      <c r="D2717" s="251" t="s">
        <v>289</v>
      </c>
      <c r="E2717" s="43"/>
      <c r="F2717" s="282" t="s">
        <v>2551</v>
      </c>
      <c r="G2717" s="43"/>
      <c r="H2717" s="43"/>
      <c r="I2717" s="246"/>
      <c r="J2717" s="43"/>
      <c r="K2717" s="43"/>
      <c r="L2717" s="47"/>
      <c r="M2717" s="247"/>
      <c r="N2717" s="248"/>
      <c r="O2717" s="94"/>
      <c r="P2717" s="94"/>
      <c r="Q2717" s="94"/>
      <c r="R2717" s="94"/>
      <c r="S2717" s="94"/>
      <c r="T2717" s="95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19" t="s">
        <v>289</v>
      </c>
      <c r="AU2717" s="19" t="s">
        <v>93</v>
      </c>
    </row>
    <row r="2718" s="15" customFormat="1">
      <c r="A2718" s="15"/>
      <c r="B2718" s="272"/>
      <c r="C2718" s="273"/>
      <c r="D2718" s="251" t="s">
        <v>260</v>
      </c>
      <c r="E2718" s="274" t="s">
        <v>1</v>
      </c>
      <c r="F2718" s="275" t="s">
        <v>2559</v>
      </c>
      <c r="G2718" s="273"/>
      <c r="H2718" s="274" t="s">
        <v>1</v>
      </c>
      <c r="I2718" s="276"/>
      <c r="J2718" s="273"/>
      <c r="K2718" s="273"/>
      <c r="L2718" s="277"/>
      <c r="M2718" s="278"/>
      <c r="N2718" s="279"/>
      <c r="O2718" s="279"/>
      <c r="P2718" s="279"/>
      <c r="Q2718" s="279"/>
      <c r="R2718" s="279"/>
      <c r="S2718" s="279"/>
      <c r="T2718" s="280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81" t="s">
        <v>260</v>
      </c>
      <c r="AU2718" s="281" t="s">
        <v>93</v>
      </c>
      <c r="AV2718" s="15" t="s">
        <v>91</v>
      </c>
      <c r="AW2718" s="15" t="s">
        <v>40</v>
      </c>
      <c r="AX2718" s="15" t="s">
        <v>84</v>
      </c>
      <c r="AY2718" s="281" t="s">
        <v>251</v>
      </c>
    </row>
    <row r="2719" s="15" customFormat="1">
      <c r="A2719" s="15"/>
      <c r="B2719" s="272"/>
      <c r="C2719" s="273"/>
      <c r="D2719" s="251" t="s">
        <v>260</v>
      </c>
      <c r="E2719" s="274" t="s">
        <v>1</v>
      </c>
      <c r="F2719" s="275" t="s">
        <v>2561</v>
      </c>
      <c r="G2719" s="273"/>
      <c r="H2719" s="274" t="s">
        <v>1</v>
      </c>
      <c r="I2719" s="276"/>
      <c r="J2719" s="273"/>
      <c r="K2719" s="273"/>
      <c r="L2719" s="277"/>
      <c r="M2719" s="278"/>
      <c r="N2719" s="279"/>
      <c r="O2719" s="279"/>
      <c r="P2719" s="279"/>
      <c r="Q2719" s="279"/>
      <c r="R2719" s="279"/>
      <c r="S2719" s="279"/>
      <c r="T2719" s="280"/>
      <c r="U2719" s="15"/>
      <c r="V2719" s="15"/>
      <c r="W2719" s="15"/>
      <c r="X2719" s="15"/>
      <c r="Y2719" s="15"/>
      <c r="Z2719" s="15"/>
      <c r="AA2719" s="15"/>
      <c r="AB2719" s="15"/>
      <c r="AC2719" s="15"/>
      <c r="AD2719" s="15"/>
      <c r="AE2719" s="15"/>
      <c r="AT2719" s="281" t="s">
        <v>260</v>
      </c>
      <c r="AU2719" s="281" t="s">
        <v>93</v>
      </c>
      <c r="AV2719" s="15" t="s">
        <v>91</v>
      </c>
      <c r="AW2719" s="15" t="s">
        <v>40</v>
      </c>
      <c r="AX2719" s="15" t="s">
        <v>84</v>
      </c>
      <c r="AY2719" s="281" t="s">
        <v>251</v>
      </c>
    </row>
    <row r="2720" s="13" customFormat="1">
      <c r="A2720" s="13"/>
      <c r="B2720" s="249"/>
      <c r="C2720" s="250"/>
      <c r="D2720" s="251" t="s">
        <v>260</v>
      </c>
      <c r="E2720" s="252" t="s">
        <v>1</v>
      </c>
      <c r="F2720" s="253" t="s">
        <v>2137</v>
      </c>
      <c r="G2720" s="250"/>
      <c r="H2720" s="254">
        <v>1</v>
      </c>
      <c r="I2720" s="255"/>
      <c r="J2720" s="250"/>
      <c r="K2720" s="250"/>
      <c r="L2720" s="256"/>
      <c r="M2720" s="257"/>
      <c r="N2720" s="258"/>
      <c r="O2720" s="258"/>
      <c r="P2720" s="258"/>
      <c r="Q2720" s="258"/>
      <c r="R2720" s="258"/>
      <c r="S2720" s="258"/>
      <c r="T2720" s="25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60" t="s">
        <v>260</v>
      </c>
      <c r="AU2720" s="260" t="s">
        <v>93</v>
      </c>
      <c r="AV2720" s="13" t="s">
        <v>93</v>
      </c>
      <c r="AW2720" s="13" t="s">
        <v>40</v>
      </c>
      <c r="AX2720" s="13" t="s">
        <v>84</v>
      </c>
      <c r="AY2720" s="260" t="s">
        <v>251</v>
      </c>
    </row>
    <row r="2721" s="13" customFormat="1">
      <c r="A2721" s="13"/>
      <c r="B2721" s="249"/>
      <c r="C2721" s="250"/>
      <c r="D2721" s="251" t="s">
        <v>260</v>
      </c>
      <c r="E2721" s="252" t="s">
        <v>1</v>
      </c>
      <c r="F2721" s="253" t="s">
        <v>2138</v>
      </c>
      <c r="G2721" s="250"/>
      <c r="H2721" s="254">
        <v>1</v>
      </c>
      <c r="I2721" s="255"/>
      <c r="J2721" s="250"/>
      <c r="K2721" s="250"/>
      <c r="L2721" s="256"/>
      <c r="M2721" s="257"/>
      <c r="N2721" s="258"/>
      <c r="O2721" s="258"/>
      <c r="P2721" s="258"/>
      <c r="Q2721" s="258"/>
      <c r="R2721" s="258"/>
      <c r="S2721" s="258"/>
      <c r="T2721" s="25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60" t="s">
        <v>260</v>
      </c>
      <c r="AU2721" s="260" t="s">
        <v>93</v>
      </c>
      <c r="AV2721" s="13" t="s">
        <v>93</v>
      </c>
      <c r="AW2721" s="13" t="s">
        <v>40</v>
      </c>
      <c r="AX2721" s="13" t="s">
        <v>84</v>
      </c>
      <c r="AY2721" s="260" t="s">
        <v>251</v>
      </c>
    </row>
    <row r="2722" s="15" customFormat="1">
      <c r="A2722" s="15"/>
      <c r="B2722" s="272"/>
      <c r="C2722" s="273"/>
      <c r="D2722" s="251" t="s">
        <v>260</v>
      </c>
      <c r="E2722" s="274" t="s">
        <v>1</v>
      </c>
      <c r="F2722" s="275" t="s">
        <v>2564</v>
      </c>
      <c r="G2722" s="273"/>
      <c r="H2722" s="274" t="s">
        <v>1</v>
      </c>
      <c r="I2722" s="276"/>
      <c r="J2722" s="273"/>
      <c r="K2722" s="273"/>
      <c r="L2722" s="277"/>
      <c r="M2722" s="278"/>
      <c r="N2722" s="279"/>
      <c r="O2722" s="279"/>
      <c r="P2722" s="279"/>
      <c r="Q2722" s="279"/>
      <c r="R2722" s="279"/>
      <c r="S2722" s="279"/>
      <c r="T2722" s="280"/>
      <c r="U2722" s="15"/>
      <c r="V2722" s="15"/>
      <c r="W2722" s="15"/>
      <c r="X2722" s="15"/>
      <c r="Y2722" s="15"/>
      <c r="Z2722" s="15"/>
      <c r="AA2722" s="15"/>
      <c r="AB2722" s="15"/>
      <c r="AC2722" s="15"/>
      <c r="AD2722" s="15"/>
      <c r="AE2722" s="15"/>
      <c r="AT2722" s="281" t="s">
        <v>260</v>
      </c>
      <c r="AU2722" s="281" t="s">
        <v>93</v>
      </c>
      <c r="AV2722" s="15" t="s">
        <v>91</v>
      </c>
      <c r="AW2722" s="15" t="s">
        <v>40</v>
      </c>
      <c r="AX2722" s="15" t="s">
        <v>84</v>
      </c>
      <c r="AY2722" s="281" t="s">
        <v>251</v>
      </c>
    </row>
    <row r="2723" s="13" customFormat="1">
      <c r="A2723" s="13"/>
      <c r="B2723" s="249"/>
      <c r="C2723" s="250"/>
      <c r="D2723" s="251" t="s">
        <v>260</v>
      </c>
      <c r="E2723" s="252" t="s">
        <v>1</v>
      </c>
      <c r="F2723" s="253" t="s">
        <v>2139</v>
      </c>
      <c r="G2723" s="250"/>
      <c r="H2723" s="254">
        <v>1</v>
      </c>
      <c r="I2723" s="255"/>
      <c r="J2723" s="250"/>
      <c r="K2723" s="250"/>
      <c r="L2723" s="256"/>
      <c r="M2723" s="257"/>
      <c r="N2723" s="258"/>
      <c r="O2723" s="258"/>
      <c r="P2723" s="258"/>
      <c r="Q2723" s="258"/>
      <c r="R2723" s="258"/>
      <c r="S2723" s="258"/>
      <c r="T2723" s="25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60" t="s">
        <v>260</v>
      </c>
      <c r="AU2723" s="260" t="s">
        <v>93</v>
      </c>
      <c r="AV2723" s="13" t="s">
        <v>93</v>
      </c>
      <c r="AW2723" s="13" t="s">
        <v>40</v>
      </c>
      <c r="AX2723" s="13" t="s">
        <v>84</v>
      </c>
      <c r="AY2723" s="260" t="s">
        <v>251</v>
      </c>
    </row>
    <row r="2724" s="14" customFormat="1">
      <c r="A2724" s="14"/>
      <c r="B2724" s="261"/>
      <c r="C2724" s="262"/>
      <c r="D2724" s="251" t="s">
        <v>260</v>
      </c>
      <c r="E2724" s="263" t="s">
        <v>1</v>
      </c>
      <c r="F2724" s="264" t="s">
        <v>262</v>
      </c>
      <c r="G2724" s="262"/>
      <c r="H2724" s="265">
        <v>3</v>
      </c>
      <c r="I2724" s="266"/>
      <c r="J2724" s="262"/>
      <c r="K2724" s="262"/>
      <c r="L2724" s="267"/>
      <c r="M2724" s="268"/>
      <c r="N2724" s="269"/>
      <c r="O2724" s="269"/>
      <c r="P2724" s="269"/>
      <c r="Q2724" s="269"/>
      <c r="R2724" s="269"/>
      <c r="S2724" s="269"/>
      <c r="T2724" s="270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71" t="s">
        <v>260</v>
      </c>
      <c r="AU2724" s="271" t="s">
        <v>93</v>
      </c>
      <c r="AV2724" s="14" t="s">
        <v>257</v>
      </c>
      <c r="AW2724" s="14" t="s">
        <v>40</v>
      </c>
      <c r="AX2724" s="14" t="s">
        <v>91</v>
      </c>
      <c r="AY2724" s="271" t="s">
        <v>251</v>
      </c>
    </row>
    <row r="2725" s="2" customFormat="1" ht="37.8" customHeight="1">
      <c r="A2725" s="41"/>
      <c r="B2725" s="42"/>
      <c r="C2725" s="294" t="s">
        <v>2581</v>
      </c>
      <c r="D2725" s="294" t="s">
        <v>338</v>
      </c>
      <c r="E2725" s="295" t="s">
        <v>2582</v>
      </c>
      <c r="F2725" s="296" t="s">
        <v>2583</v>
      </c>
      <c r="G2725" s="297" t="s">
        <v>571</v>
      </c>
      <c r="H2725" s="298">
        <v>3</v>
      </c>
      <c r="I2725" s="299"/>
      <c r="J2725" s="300">
        <f>ROUND(I2725*H2725,2)</f>
        <v>0</v>
      </c>
      <c r="K2725" s="301"/>
      <c r="L2725" s="302"/>
      <c r="M2725" s="303" t="s">
        <v>1</v>
      </c>
      <c r="N2725" s="304" t="s">
        <v>49</v>
      </c>
      <c r="O2725" s="94"/>
      <c r="P2725" s="240">
        <f>O2725*H2725</f>
        <v>0</v>
      </c>
      <c r="Q2725" s="240">
        <v>0.32000000000000001</v>
      </c>
      <c r="R2725" s="240">
        <f>Q2725*H2725</f>
        <v>0.95999999999999996</v>
      </c>
      <c r="S2725" s="240">
        <v>0</v>
      </c>
      <c r="T2725" s="241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42" t="s">
        <v>364</v>
      </c>
      <c r="AT2725" s="242" t="s">
        <v>338</v>
      </c>
      <c r="AU2725" s="242" t="s">
        <v>93</v>
      </c>
      <c r="AY2725" s="19" t="s">
        <v>251</v>
      </c>
      <c r="BE2725" s="243">
        <f>IF(N2725="základní",J2725,0)</f>
        <v>0</v>
      </c>
      <c r="BF2725" s="243">
        <f>IF(N2725="snížená",J2725,0)</f>
        <v>0</v>
      </c>
      <c r="BG2725" s="243">
        <f>IF(N2725="zákl. přenesená",J2725,0)</f>
        <v>0</v>
      </c>
      <c r="BH2725" s="243">
        <f>IF(N2725="sníž. přenesená",J2725,0)</f>
        <v>0</v>
      </c>
      <c r="BI2725" s="243">
        <f>IF(N2725="nulová",J2725,0)</f>
        <v>0</v>
      </c>
      <c r="BJ2725" s="19" t="s">
        <v>91</v>
      </c>
      <c r="BK2725" s="243">
        <f>ROUND(I2725*H2725,2)</f>
        <v>0</v>
      </c>
      <c r="BL2725" s="19" t="s">
        <v>304</v>
      </c>
      <c r="BM2725" s="242" t="s">
        <v>2584</v>
      </c>
    </row>
    <row r="2726" s="2" customFormat="1">
      <c r="A2726" s="41"/>
      <c r="B2726" s="42"/>
      <c r="C2726" s="43"/>
      <c r="D2726" s="251" t="s">
        <v>289</v>
      </c>
      <c r="E2726" s="43"/>
      <c r="F2726" s="282" t="s">
        <v>2551</v>
      </c>
      <c r="G2726" s="43"/>
      <c r="H2726" s="43"/>
      <c r="I2726" s="246"/>
      <c r="J2726" s="43"/>
      <c r="K2726" s="43"/>
      <c r="L2726" s="47"/>
      <c r="M2726" s="247"/>
      <c r="N2726" s="248"/>
      <c r="O2726" s="94"/>
      <c r="P2726" s="94"/>
      <c r="Q2726" s="94"/>
      <c r="R2726" s="94"/>
      <c r="S2726" s="94"/>
      <c r="T2726" s="95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19" t="s">
        <v>289</v>
      </c>
      <c r="AU2726" s="19" t="s">
        <v>93</v>
      </c>
    </row>
    <row r="2727" s="15" customFormat="1">
      <c r="A2727" s="15"/>
      <c r="B2727" s="272"/>
      <c r="C2727" s="273"/>
      <c r="D2727" s="251" t="s">
        <v>260</v>
      </c>
      <c r="E2727" s="274" t="s">
        <v>1</v>
      </c>
      <c r="F2727" s="275" t="s">
        <v>2559</v>
      </c>
      <c r="G2727" s="273"/>
      <c r="H2727" s="274" t="s">
        <v>1</v>
      </c>
      <c r="I2727" s="276"/>
      <c r="J2727" s="273"/>
      <c r="K2727" s="273"/>
      <c r="L2727" s="277"/>
      <c r="M2727" s="278"/>
      <c r="N2727" s="279"/>
      <c r="O2727" s="279"/>
      <c r="P2727" s="279"/>
      <c r="Q2727" s="279"/>
      <c r="R2727" s="279"/>
      <c r="S2727" s="279"/>
      <c r="T2727" s="280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81" t="s">
        <v>260</v>
      </c>
      <c r="AU2727" s="281" t="s">
        <v>93</v>
      </c>
      <c r="AV2727" s="15" t="s">
        <v>91</v>
      </c>
      <c r="AW2727" s="15" t="s">
        <v>40</v>
      </c>
      <c r="AX2727" s="15" t="s">
        <v>84</v>
      </c>
      <c r="AY2727" s="281" t="s">
        <v>251</v>
      </c>
    </row>
    <row r="2728" s="13" customFormat="1">
      <c r="A2728" s="13"/>
      <c r="B2728" s="249"/>
      <c r="C2728" s="250"/>
      <c r="D2728" s="251" t="s">
        <v>260</v>
      </c>
      <c r="E2728" s="252" t="s">
        <v>1</v>
      </c>
      <c r="F2728" s="253" t="s">
        <v>2137</v>
      </c>
      <c r="G2728" s="250"/>
      <c r="H2728" s="254">
        <v>1</v>
      </c>
      <c r="I2728" s="255"/>
      <c r="J2728" s="250"/>
      <c r="K2728" s="250"/>
      <c r="L2728" s="256"/>
      <c r="M2728" s="257"/>
      <c r="N2728" s="258"/>
      <c r="O2728" s="258"/>
      <c r="P2728" s="258"/>
      <c r="Q2728" s="258"/>
      <c r="R2728" s="258"/>
      <c r="S2728" s="258"/>
      <c r="T2728" s="259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T2728" s="260" t="s">
        <v>260</v>
      </c>
      <c r="AU2728" s="260" t="s">
        <v>93</v>
      </c>
      <c r="AV2728" s="13" t="s">
        <v>93</v>
      </c>
      <c r="AW2728" s="13" t="s">
        <v>40</v>
      </c>
      <c r="AX2728" s="13" t="s">
        <v>84</v>
      </c>
      <c r="AY2728" s="260" t="s">
        <v>251</v>
      </c>
    </row>
    <row r="2729" s="13" customFormat="1">
      <c r="A2729" s="13"/>
      <c r="B2729" s="249"/>
      <c r="C2729" s="250"/>
      <c r="D2729" s="251" t="s">
        <v>260</v>
      </c>
      <c r="E2729" s="252" t="s">
        <v>1</v>
      </c>
      <c r="F2729" s="253" t="s">
        <v>2138</v>
      </c>
      <c r="G2729" s="250"/>
      <c r="H2729" s="254">
        <v>1</v>
      </c>
      <c r="I2729" s="255"/>
      <c r="J2729" s="250"/>
      <c r="K2729" s="250"/>
      <c r="L2729" s="256"/>
      <c r="M2729" s="257"/>
      <c r="N2729" s="258"/>
      <c r="O2729" s="258"/>
      <c r="P2729" s="258"/>
      <c r="Q2729" s="258"/>
      <c r="R2729" s="258"/>
      <c r="S2729" s="258"/>
      <c r="T2729" s="25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60" t="s">
        <v>260</v>
      </c>
      <c r="AU2729" s="260" t="s">
        <v>93</v>
      </c>
      <c r="AV2729" s="13" t="s">
        <v>93</v>
      </c>
      <c r="AW2729" s="13" t="s">
        <v>40</v>
      </c>
      <c r="AX2729" s="13" t="s">
        <v>84</v>
      </c>
      <c r="AY2729" s="260" t="s">
        <v>251</v>
      </c>
    </row>
    <row r="2730" s="13" customFormat="1">
      <c r="A2730" s="13"/>
      <c r="B2730" s="249"/>
      <c r="C2730" s="250"/>
      <c r="D2730" s="251" t="s">
        <v>260</v>
      </c>
      <c r="E2730" s="252" t="s">
        <v>1</v>
      </c>
      <c r="F2730" s="253" t="s">
        <v>2139</v>
      </c>
      <c r="G2730" s="250"/>
      <c r="H2730" s="254">
        <v>1</v>
      </c>
      <c r="I2730" s="255"/>
      <c r="J2730" s="250"/>
      <c r="K2730" s="250"/>
      <c r="L2730" s="256"/>
      <c r="M2730" s="257"/>
      <c r="N2730" s="258"/>
      <c r="O2730" s="258"/>
      <c r="P2730" s="258"/>
      <c r="Q2730" s="258"/>
      <c r="R2730" s="258"/>
      <c r="S2730" s="258"/>
      <c r="T2730" s="25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60" t="s">
        <v>260</v>
      </c>
      <c r="AU2730" s="260" t="s">
        <v>93</v>
      </c>
      <c r="AV2730" s="13" t="s">
        <v>93</v>
      </c>
      <c r="AW2730" s="13" t="s">
        <v>40</v>
      </c>
      <c r="AX2730" s="13" t="s">
        <v>84</v>
      </c>
      <c r="AY2730" s="260" t="s">
        <v>251</v>
      </c>
    </row>
    <row r="2731" s="14" customFormat="1">
      <c r="A2731" s="14"/>
      <c r="B2731" s="261"/>
      <c r="C2731" s="262"/>
      <c r="D2731" s="251" t="s">
        <v>260</v>
      </c>
      <c r="E2731" s="263" t="s">
        <v>1</v>
      </c>
      <c r="F2731" s="264" t="s">
        <v>262</v>
      </c>
      <c r="G2731" s="262"/>
      <c r="H2731" s="265">
        <v>3</v>
      </c>
      <c r="I2731" s="266"/>
      <c r="J2731" s="262"/>
      <c r="K2731" s="262"/>
      <c r="L2731" s="267"/>
      <c r="M2731" s="268"/>
      <c r="N2731" s="269"/>
      <c r="O2731" s="269"/>
      <c r="P2731" s="269"/>
      <c r="Q2731" s="269"/>
      <c r="R2731" s="269"/>
      <c r="S2731" s="269"/>
      <c r="T2731" s="270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71" t="s">
        <v>260</v>
      </c>
      <c r="AU2731" s="271" t="s">
        <v>93</v>
      </c>
      <c r="AV2731" s="14" t="s">
        <v>257</v>
      </c>
      <c r="AW2731" s="14" t="s">
        <v>40</v>
      </c>
      <c r="AX2731" s="14" t="s">
        <v>91</v>
      </c>
      <c r="AY2731" s="271" t="s">
        <v>251</v>
      </c>
    </row>
    <row r="2732" s="2" customFormat="1" ht="66.75" customHeight="1">
      <c r="A2732" s="41"/>
      <c r="B2732" s="42"/>
      <c r="C2732" s="294" t="s">
        <v>1688</v>
      </c>
      <c r="D2732" s="294" t="s">
        <v>338</v>
      </c>
      <c r="E2732" s="295" t="s">
        <v>2585</v>
      </c>
      <c r="F2732" s="296" t="s">
        <v>2586</v>
      </c>
      <c r="G2732" s="297" t="s">
        <v>571</v>
      </c>
      <c r="H2732" s="298">
        <v>1</v>
      </c>
      <c r="I2732" s="299"/>
      <c r="J2732" s="300">
        <f>ROUND(I2732*H2732,2)</f>
        <v>0</v>
      </c>
      <c r="K2732" s="301"/>
      <c r="L2732" s="302"/>
      <c r="M2732" s="303" t="s">
        <v>1</v>
      </c>
      <c r="N2732" s="304" t="s">
        <v>49</v>
      </c>
      <c r="O2732" s="94"/>
      <c r="P2732" s="240">
        <f>O2732*H2732</f>
        <v>0</v>
      </c>
      <c r="Q2732" s="240">
        <v>0.53000000000000003</v>
      </c>
      <c r="R2732" s="240">
        <f>Q2732*H2732</f>
        <v>0.53000000000000003</v>
      </c>
      <c r="S2732" s="240">
        <v>0</v>
      </c>
      <c r="T2732" s="241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42" t="s">
        <v>364</v>
      </c>
      <c r="AT2732" s="242" t="s">
        <v>338</v>
      </c>
      <c r="AU2732" s="242" t="s">
        <v>93</v>
      </c>
      <c r="AY2732" s="19" t="s">
        <v>251</v>
      </c>
      <c r="BE2732" s="243">
        <f>IF(N2732="základní",J2732,0)</f>
        <v>0</v>
      </c>
      <c r="BF2732" s="243">
        <f>IF(N2732="snížená",J2732,0)</f>
        <v>0</v>
      </c>
      <c r="BG2732" s="243">
        <f>IF(N2732="zákl. přenesená",J2732,0)</f>
        <v>0</v>
      </c>
      <c r="BH2732" s="243">
        <f>IF(N2732="sníž. přenesená",J2732,0)</f>
        <v>0</v>
      </c>
      <c r="BI2732" s="243">
        <f>IF(N2732="nulová",J2732,0)</f>
        <v>0</v>
      </c>
      <c r="BJ2732" s="19" t="s">
        <v>91</v>
      </c>
      <c r="BK2732" s="243">
        <f>ROUND(I2732*H2732,2)</f>
        <v>0</v>
      </c>
      <c r="BL2732" s="19" t="s">
        <v>304</v>
      </c>
      <c r="BM2732" s="242" t="s">
        <v>2587</v>
      </c>
    </row>
    <row r="2733" s="2" customFormat="1">
      <c r="A2733" s="41"/>
      <c r="B2733" s="42"/>
      <c r="C2733" s="43"/>
      <c r="D2733" s="251" t="s">
        <v>289</v>
      </c>
      <c r="E2733" s="43"/>
      <c r="F2733" s="282" t="s">
        <v>2551</v>
      </c>
      <c r="G2733" s="43"/>
      <c r="H2733" s="43"/>
      <c r="I2733" s="246"/>
      <c r="J2733" s="43"/>
      <c r="K2733" s="43"/>
      <c r="L2733" s="47"/>
      <c r="M2733" s="247"/>
      <c r="N2733" s="248"/>
      <c r="O2733" s="94"/>
      <c r="P2733" s="94"/>
      <c r="Q2733" s="94"/>
      <c r="R2733" s="94"/>
      <c r="S2733" s="94"/>
      <c r="T2733" s="95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T2733" s="19" t="s">
        <v>289</v>
      </c>
      <c r="AU2733" s="19" t="s">
        <v>93</v>
      </c>
    </row>
    <row r="2734" s="15" customFormat="1">
      <c r="A2734" s="15"/>
      <c r="B2734" s="272"/>
      <c r="C2734" s="273"/>
      <c r="D2734" s="251" t="s">
        <v>260</v>
      </c>
      <c r="E2734" s="274" t="s">
        <v>1</v>
      </c>
      <c r="F2734" s="275" t="s">
        <v>2559</v>
      </c>
      <c r="G2734" s="273"/>
      <c r="H2734" s="274" t="s">
        <v>1</v>
      </c>
      <c r="I2734" s="276"/>
      <c r="J2734" s="273"/>
      <c r="K2734" s="273"/>
      <c r="L2734" s="277"/>
      <c r="M2734" s="278"/>
      <c r="N2734" s="279"/>
      <c r="O2734" s="279"/>
      <c r="P2734" s="279"/>
      <c r="Q2734" s="279"/>
      <c r="R2734" s="279"/>
      <c r="S2734" s="279"/>
      <c r="T2734" s="280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81" t="s">
        <v>260</v>
      </c>
      <c r="AU2734" s="281" t="s">
        <v>93</v>
      </c>
      <c r="AV2734" s="15" t="s">
        <v>91</v>
      </c>
      <c r="AW2734" s="15" t="s">
        <v>40</v>
      </c>
      <c r="AX2734" s="15" t="s">
        <v>84</v>
      </c>
      <c r="AY2734" s="281" t="s">
        <v>251</v>
      </c>
    </row>
    <row r="2735" s="13" customFormat="1">
      <c r="A2735" s="13"/>
      <c r="B2735" s="249"/>
      <c r="C2735" s="250"/>
      <c r="D2735" s="251" t="s">
        <v>260</v>
      </c>
      <c r="E2735" s="252" t="s">
        <v>1</v>
      </c>
      <c r="F2735" s="253" t="s">
        <v>2136</v>
      </c>
      <c r="G2735" s="250"/>
      <c r="H2735" s="254">
        <v>1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260</v>
      </c>
      <c r="AU2735" s="260" t="s">
        <v>93</v>
      </c>
      <c r="AV2735" s="13" t="s">
        <v>93</v>
      </c>
      <c r="AW2735" s="13" t="s">
        <v>40</v>
      </c>
      <c r="AX2735" s="13" t="s">
        <v>91</v>
      </c>
      <c r="AY2735" s="260" t="s">
        <v>251</v>
      </c>
    </row>
    <row r="2736" s="2" customFormat="1" ht="37.8" customHeight="1">
      <c r="A2736" s="41"/>
      <c r="B2736" s="42"/>
      <c r="C2736" s="294" t="s">
        <v>2588</v>
      </c>
      <c r="D2736" s="294" t="s">
        <v>338</v>
      </c>
      <c r="E2736" s="295" t="s">
        <v>2589</v>
      </c>
      <c r="F2736" s="296" t="s">
        <v>2590</v>
      </c>
      <c r="G2736" s="297" t="s">
        <v>571</v>
      </c>
      <c r="H2736" s="298">
        <v>1</v>
      </c>
      <c r="I2736" s="299"/>
      <c r="J2736" s="300">
        <f>ROUND(I2736*H2736,2)</f>
        <v>0</v>
      </c>
      <c r="K2736" s="301"/>
      <c r="L2736" s="302"/>
      <c r="M2736" s="303" t="s">
        <v>1</v>
      </c>
      <c r="N2736" s="304" t="s">
        <v>49</v>
      </c>
      <c r="O2736" s="94"/>
      <c r="P2736" s="240">
        <f>O2736*H2736</f>
        <v>0</v>
      </c>
      <c r="Q2736" s="240">
        <v>0.33000000000000002</v>
      </c>
      <c r="R2736" s="240">
        <f>Q2736*H2736</f>
        <v>0.33000000000000002</v>
      </c>
      <c r="S2736" s="240">
        <v>0</v>
      </c>
      <c r="T2736" s="241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42" t="s">
        <v>364</v>
      </c>
      <c r="AT2736" s="242" t="s">
        <v>338</v>
      </c>
      <c r="AU2736" s="242" t="s">
        <v>93</v>
      </c>
      <c r="AY2736" s="19" t="s">
        <v>251</v>
      </c>
      <c r="BE2736" s="243">
        <f>IF(N2736="základní",J2736,0)</f>
        <v>0</v>
      </c>
      <c r="BF2736" s="243">
        <f>IF(N2736="snížená",J2736,0)</f>
        <v>0</v>
      </c>
      <c r="BG2736" s="243">
        <f>IF(N2736="zákl. přenesená",J2736,0)</f>
        <v>0</v>
      </c>
      <c r="BH2736" s="243">
        <f>IF(N2736="sníž. přenesená",J2736,0)</f>
        <v>0</v>
      </c>
      <c r="BI2736" s="243">
        <f>IF(N2736="nulová",J2736,0)</f>
        <v>0</v>
      </c>
      <c r="BJ2736" s="19" t="s">
        <v>91</v>
      </c>
      <c r="BK2736" s="243">
        <f>ROUND(I2736*H2736,2)</f>
        <v>0</v>
      </c>
      <c r="BL2736" s="19" t="s">
        <v>304</v>
      </c>
      <c r="BM2736" s="242" t="s">
        <v>2591</v>
      </c>
    </row>
    <row r="2737" s="2" customFormat="1">
      <c r="A2737" s="41"/>
      <c r="B2737" s="42"/>
      <c r="C2737" s="43"/>
      <c r="D2737" s="251" t="s">
        <v>289</v>
      </c>
      <c r="E2737" s="43"/>
      <c r="F2737" s="282" t="s">
        <v>2551</v>
      </c>
      <c r="G2737" s="43"/>
      <c r="H2737" s="43"/>
      <c r="I2737" s="246"/>
      <c r="J2737" s="43"/>
      <c r="K2737" s="43"/>
      <c r="L2737" s="47"/>
      <c r="M2737" s="247"/>
      <c r="N2737" s="248"/>
      <c r="O2737" s="94"/>
      <c r="P2737" s="94"/>
      <c r="Q2737" s="94"/>
      <c r="R2737" s="94"/>
      <c r="S2737" s="94"/>
      <c r="T2737" s="95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T2737" s="19" t="s">
        <v>289</v>
      </c>
      <c r="AU2737" s="19" t="s">
        <v>93</v>
      </c>
    </row>
    <row r="2738" s="15" customFormat="1">
      <c r="A2738" s="15"/>
      <c r="B2738" s="272"/>
      <c r="C2738" s="273"/>
      <c r="D2738" s="251" t="s">
        <v>260</v>
      </c>
      <c r="E2738" s="274" t="s">
        <v>1</v>
      </c>
      <c r="F2738" s="275" t="s">
        <v>2559</v>
      </c>
      <c r="G2738" s="273"/>
      <c r="H2738" s="274" t="s">
        <v>1</v>
      </c>
      <c r="I2738" s="276"/>
      <c r="J2738" s="273"/>
      <c r="K2738" s="273"/>
      <c r="L2738" s="277"/>
      <c r="M2738" s="278"/>
      <c r="N2738" s="279"/>
      <c r="O2738" s="279"/>
      <c r="P2738" s="279"/>
      <c r="Q2738" s="279"/>
      <c r="R2738" s="279"/>
      <c r="S2738" s="279"/>
      <c r="T2738" s="280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81" t="s">
        <v>260</v>
      </c>
      <c r="AU2738" s="281" t="s">
        <v>93</v>
      </c>
      <c r="AV2738" s="15" t="s">
        <v>91</v>
      </c>
      <c r="AW2738" s="15" t="s">
        <v>40</v>
      </c>
      <c r="AX2738" s="15" t="s">
        <v>84</v>
      </c>
      <c r="AY2738" s="281" t="s">
        <v>251</v>
      </c>
    </row>
    <row r="2739" s="13" customFormat="1">
      <c r="A2739" s="13"/>
      <c r="B2739" s="249"/>
      <c r="C2739" s="250"/>
      <c r="D2739" s="251" t="s">
        <v>260</v>
      </c>
      <c r="E2739" s="252" t="s">
        <v>1</v>
      </c>
      <c r="F2739" s="253" t="s">
        <v>2136</v>
      </c>
      <c r="G2739" s="250"/>
      <c r="H2739" s="254">
        <v>1</v>
      </c>
      <c r="I2739" s="255"/>
      <c r="J2739" s="250"/>
      <c r="K2739" s="250"/>
      <c r="L2739" s="256"/>
      <c r="M2739" s="257"/>
      <c r="N2739" s="258"/>
      <c r="O2739" s="258"/>
      <c r="P2739" s="258"/>
      <c r="Q2739" s="258"/>
      <c r="R2739" s="258"/>
      <c r="S2739" s="258"/>
      <c r="T2739" s="25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60" t="s">
        <v>260</v>
      </c>
      <c r="AU2739" s="260" t="s">
        <v>93</v>
      </c>
      <c r="AV2739" s="13" t="s">
        <v>93</v>
      </c>
      <c r="AW2739" s="13" t="s">
        <v>40</v>
      </c>
      <c r="AX2739" s="13" t="s">
        <v>91</v>
      </c>
      <c r="AY2739" s="260" t="s">
        <v>251</v>
      </c>
    </row>
    <row r="2740" s="2" customFormat="1" ht="66.75" customHeight="1">
      <c r="A2740" s="41"/>
      <c r="B2740" s="42"/>
      <c r="C2740" s="294" t="s">
        <v>2592</v>
      </c>
      <c r="D2740" s="294" t="s">
        <v>338</v>
      </c>
      <c r="E2740" s="295" t="s">
        <v>2593</v>
      </c>
      <c r="F2740" s="296" t="s">
        <v>2594</v>
      </c>
      <c r="G2740" s="297" t="s">
        <v>571</v>
      </c>
      <c r="H2740" s="298">
        <v>1</v>
      </c>
      <c r="I2740" s="299"/>
      <c r="J2740" s="300">
        <f>ROUND(I2740*H2740,2)</f>
        <v>0</v>
      </c>
      <c r="K2740" s="301"/>
      <c r="L2740" s="302"/>
      <c r="M2740" s="303" t="s">
        <v>1</v>
      </c>
      <c r="N2740" s="304" t="s">
        <v>49</v>
      </c>
      <c r="O2740" s="94"/>
      <c r="P2740" s="240">
        <f>O2740*H2740</f>
        <v>0</v>
      </c>
      <c r="Q2740" s="240">
        <v>0.56999999999999995</v>
      </c>
      <c r="R2740" s="240">
        <f>Q2740*H2740</f>
        <v>0.56999999999999995</v>
      </c>
      <c r="S2740" s="240">
        <v>0</v>
      </c>
      <c r="T2740" s="241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42" t="s">
        <v>364</v>
      </c>
      <c r="AT2740" s="242" t="s">
        <v>338</v>
      </c>
      <c r="AU2740" s="242" t="s">
        <v>93</v>
      </c>
      <c r="AY2740" s="19" t="s">
        <v>251</v>
      </c>
      <c r="BE2740" s="243">
        <f>IF(N2740="základní",J2740,0)</f>
        <v>0</v>
      </c>
      <c r="BF2740" s="243">
        <f>IF(N2740="snížená",J2740,0)</f>
        <v>0</v>
      </c>
      <c r="BG2740" s="243">
        <f>IF(N2740="zákl. přenesená",J2740,0)</f>
        <v>0</v>
      </c>
      <c r="BH2740" s="243">
        <f>IF(N2740="sníž. přenesená",J2740,0)</f>
        <v>0</v>
      </c>
      <c r="BI2740" s="243">
        <f>IF(N2740="nulová",J2740,0)</f>
        <v>0</v>
      </c>
      <c r="BJ2740" s="19" t="s">
        <v>91</v>
      </c>
      <c r="BK2740" s="243">
        <f>ROUND(I2740*H2740,2)</f>
        <v>0</v>
      </c>
      <c r="BL2740" s="19" t="s">
        <v>304</v>
      </c>
      <c r="BM2740" s="242" t="s">
        <v>2595</v>
      </c>
    </row>
    <row r="2741" s="2" customFormat="1">
      <c r="A2741" s="41"/>
      <c r="B2741" s="42"/>
      <c r="C2741" s="43"/>
      <c r="D2741" s="251" t="s">
        <v>289</v>
      </c>
      <c r="E2741" s="43"/>
      <c r="F2741" s="282" t="s">
        <v>2596</v>
      </c>
      <c r="G2741" s="43"/>
      <c r="H2741" s="43"/>
      <c r="I2741" s="246"/>
      <c r="J2741" s="43"/>
      <c r="K2741" s="43"/>
      <c r="L2741" s="47"/>
      <c r="M2741" s="247"/>
      <c r="N2741" s="248"/>
      <c r="O2741" s="94"/>
      <c r="P2741" s="94"/>
      <c r="Q2741" s="94"/>
      <c r="R2741" s="94"/>
      <c r="S2741" s="94"/>
      <c r="T2741" s="95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19" t="s">
        <v>289</v>
      </c>
      <c r="AU2741" s="19" t="s">
        <v>93</v>
      </c>
    </row>
    <row r="2742" s="15" customFormat="1">
      <c r="A2742" s="15"/>
      <c r="B2742" s="272"/>
      <c r="C2742" s="273"/>
      <c r="D2742" s="251" t="s">
        <v>260</v>
      </c>
      <c r="E2742" s="274" t="s">
        <v>1</v>
      </c>
      <c r="F2742" s="275" t="s">
        <v>2559</v>
      </c>
      <c r="G2742" s="273"/>
      <c r="H2742" s="274" t="s">
        <v>1</v>
      </c>
      <c r="I2742" s="276"/>
      <c r="J2742" s="273"/>
      <c r="K2742" s="273"/>
      <c r="L2742" s="277"/>
      <c r="M2742" s="278"/>
      <c r="N2742" s="279"/>
      <c r="O2742" s="279"/>
      <c r="P2742" s="279"/>
      <c r="Q2742" s="279"/>
      <c r="R2742" s="279"/>
      <c r="S2742" s="279"/>
      <c r="T2742" s="280"/>
      <c r="U2742" s="15"/>
      <c r="V2742" s="15"/>
      <c r="W2742" s="15"/>
      <c r="X2742" s="15"/>
      <c r="Y2742" s="15"/>
      <c r="Z2742" s="15"/>
      <c r="AA2742" s="15"/>
      <c r="AB2742" s="15"/>
      <c r="AC2742" s="15"/>
      <c r="AD2742" s="15"/>
      <c r="AE2742" s="15"/>
      <c r="AT2742" s="281" t="s">
        <v>260</v>
      </c>
      <c r="AU2742" s="281" t="s">
        <v>93</v>
      </c>
      <c r="AV2742" s="15" t="s">
        <v>91</v>
      </c>
      <c r="AW2742" s="15" t="s">
        <v>40</v>
      </c>
      <c r="AX2742" s="15" t="s">
        <v>84</v>
      </c>
      <c r="AY2742" s="281" t="s">
        <v>251</v>
      </c>
    </row>
    <row r="2743" s="13" customFormat="1">
      <c r="A2743" s="13"/>
      <c r="B2743" s="249"/>
      <c r="C2743" s="250"/>
      <c r="D2743" s="251" t="s">
        <v>260</v>
      </c>
      <c r="E2743" s="252" t="s">
        <v>1</v>
      </c>
      <c r="F2743" s="253" t="s">
        <v>1155</v>
      </c>
      <c r="G2743" s="250"/>
      <c r="H2743" s="254">
        <v>1</v>
      </c>
      <c r="I2743" s="255"/>
      <c r="J2743" s="250"/>
      <c r="K2743" s="250"/>
      <c r="L2743" s="256"/>
      <c r="M2743" s="257"/>
      <c r="N2743" s="258"/>
      <c r="O2743" s="258"/>
      <c r="P2743" s="258"/>
      <c r="Q2743" s="258"/>
      <c r="R2743" s="258"/>
      <c r="S2743" s="258"/>
      <c r="T2743" s="25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60" t="s">
        <v>260</v>
      </c>
      <c r="AU2743" s="260" t="s">
        <v>93</v>
      </c>
      <c r="AV2743" s="13" t="s">
        <v>93</v>
      </c>
      <c r="AW2743" s="13" t="s">
        <v>40</v>
      </c>
      <c r="AX2743" s="13" t="s">
        <v>91</v>
      </c>
      <c r="AY2743" s="260" t="s">
        <v>251</v>
      </c>
    </row>
    <row r="2744" s="2" customFormat="1" ht="62.7" customHeight="1">
      <c r="A2744" s="41"/>
      <c r="B2744" s="42"/>
      <c r="C2744" s="294" t="s">
        <v>2597</v>
      </c>
      <c r="D2744" s="294" t="s">
        <v>338</v>
      </c>
      <c r="E2744" s="295" t="s">
        <v>2598</v>
      </c>
      <c r="F2744" s="296" t="s">
        <v>2599</v>
      </c>
      <c r="G2744" s="297" t="s">
        <v>571</v>
      </c>
      <c r="H2744" s="298">
        <v>1</v>
      </c>
      <c r="I2744" s="299"/>
      <c r="J2744" s="300">
        <f>ROUND(I2744*H2744,2)</f>
        <v>0</v>
      </c>
      <c r="K2744" s="301"/>
      <c r="L2744" s="302"/>
      <c r="M2744" s="303" t="s">
        <v>1</v>
      </c>
      <c r="N2744" s="304" t="s">
        <v>49</v>
      </c>
      <c r="O2744" s="94"/>
      <c r="P2744" s="240">
        <f>O2744*H2744</f>
        <v>0</v>
      </c>
      <c r="Q2744" s="240">
        <v>0.27000000000000002</v>
      </c>
      <c r="R2744" s="240">
        <f>Q2744*H2744</f>
        <v>0.27000000000000002</v>
      </c>
      <c r="S2744" s="240">
        <v>0</v>
      </c>
      <c r="T2744" s="241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42" t="s">
        <v>364</v>
      </c>
      <c r="AT2744" s="242" t="s">
        <v>338</v>
      </c>
      <c r="AU2744" s="242" t="s">
        <v>93</v>
      </c>
      <c r="AY2744" s="19" t="s">
        <v>251</v>
      </c>
      <c r="BE2744" s="243">
        <f>IF(N2744="základní",J2744,0)</f>
        <v>0</v>
      </c>
      <c r="BF2744" s="243">
        <f>IF(N2744="snížená",J2744,0)</f>
        <v>0</v>
      </c>
      <c r="BG2744" s="243">
        <f>IF(N2744="zákl. přenesená",J2744,0)</f>
        <v>0</v>
      </c>
      <c r="BH2744" s="243">
        <f>IF(N2744="sníž. přenesená",J2744,0)</f>
        <v>0</v>
      </c>
      <c r="BI2744" s="243">
        <f>IF(N2744="nulová",J2744,0)</f>
        <v>0</v>
      </c>
      <c r="BJ2744" s="19" t="s">
        <v>91</v>
      </c>
      <c r="BK2744" s="243">
        <f>ROUND(I2744*H2744,2)</f>
        <v>0</v>
      </c>
      <c r="BL2744" s="19" t="s">
        <v>304</v>
      </c>
      <c r="BM2744" s="242" t="s">
        <v>2600</v>
      </c>
    </row>
    <row r="2745" s="2" customFormat="1">
      <c r="A2745" s="41"/>
      <c r="B2745" s="42"/>
      <c r="C2745" s="43"/>
      <c r="D2745" s="251" t="s">
        <v>289</v>
      </c>
      <c r="E2745" s="43"/>
      <c r="F2745" s="282" t="s">
        <v>2551</v>
      </c>
      <c r="G2745" s="43"/>
      <c r="H2745" s="43"/>
      <c r="I2745" s="246"/>
      <c r="J2745" s="43"/>
      <c r="K2745" s="43"/>
      <c r="L2745" s="47"/>
      <c r="M2745" s="247"/>
      <c r="N2745" s="248"/>
      <c r="O2745" s="94"/>
      <c r="P2745" s="94"/>
      <c r="Q2745" s="94"/>
      <c r="R2745" s="94"/>
      <c r="S2745" s="94"/>
      <c r="T2745" s="95"/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T2745" s="19" t="s">
        <v>289</v>
      </c>
      <c r="AU2745" s="19" t="s">
        <v>93</v>
      </c>
    </row>
    <row r="2746" s="15" customFormat="1">
      <c r="A2746" s="15"/>
      <c r="B2746" s="272"/>
      <c r="C2746" s="273"/>
      <c r="D2746" s="251" t="s">
        <v>260</v>
      </c>
      <c r="E2746" s="274" t="s">
        <v>1</v>
      </c>
      <c r="F2746" s="275" t="s">
        <v>2559</v>
      </c>
      <c r="G2746" s="273"/>
      <c r="H2746" s="274" t="s">
        <v>1</v>
      </c>
      <c r="I2746" s="276"/>
      <c r="J2746" s="273"/>
      <c r="K2746" s="273"/>
      <c r="L2746" s="277"/>
      <c r="M2746" s="278"/>
      <c r="N2746" s="279"/>
      <c r="O2746" s="279"/>
      <c r="P2746" s="279"/>
      <c r="Q2746" s="279"/>
      <c r="R2746" s="279"/>
      <c r="S2746" s="279"/>
      <c r="T2746" s="280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81" t="s">
        <v>260</v>
      </c>
      <c r="AU2746" s="281" t="s">
        <v>93</v>
      </c>
      <c r="AV2746" s="15" t="s">
        <v>91</v>
      </c>
      <c r="AW2746" s="15" t="s">
        <v>40</v>
      </c>
      <c r="AX2746" s="15" t="s">
        <v>84</v>
      </c>
      <c r="AY2746" s="281" t="s">
        <v>251</v>
      </c>
    </row>
    <row r="2747" s="13" customFormat="1">
      <c r="A2747" s="13"/>
      <c r="B2747" s="249"/>
      <c r="C2747" s="250"/>
      <c r="D2747" s="251" t="s">
        <v>260</v>
      </c>
      <c r="E2747" s="252" t="s">
        <v>1</v>
      </c>
      <c r="F2747" s="253" t="s">
        <v>1155</v>
      </c>
      <c r="G2747" s="250"/>
      <c r="H2747" s="254">
        <v>1</v>
      </c>
      <c r="I2747" s="255"/>
      <c r="J2747" s="250"/>
      <c r="K2747" s="250"/>
      <c r="L2747" s="256"/>
      <c r="M2747" s="257"/>
      <c r="N2747" s="258"/>
      <c r="O2747" s="258"/>
      <c r="P2747" s="258"/>
      <c r="Q2747" s="258"/>
      <c r="R2747" s="258"/>
      <c r="S2747" s="258"/>
      <c r="T2747" s="25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0" t="s">
        <v>260</v>
      </c>
      <c r="AU2747" s="260" t="s">
        <v>93</v>
      </c>
      <c r="AV2747" s="13" t="s">
        <v>93</v>
      </c>
      <c r="AW2747" s="13" t="s">
        <v>40</v>
      </c>
      <c r="AX2747" s="13" t="s">
        <v>91</v>
      </c>
      <c r="AY2747" s="260" t="s">
        <v>251</v>
      </c>
    </row>
    <row r="2748" s="2" customFormat="1" ht="55.5" customHeight="1">
      <c r="A2748" s="41"/>
      <c r="B2748" s="42"/>
      <c r="C2748" s="230" t="s">
        <v>1776</v>
      </c>
      <c r="D2748" s="230" t="s">
        <v>253</v>
      </c>
      <c r="E2748" s="231" t="s">
        <v>2601</v>
      </c>
      <c r="F2748" s="232" t="s">
        <v>2602</v>
      </c>
      <c r="G2748" s="233" t="s">
        <v>321</v>
      </c>
      <c r="H2748" s="234">
        <v>23</v>
      </c>
      <c r="I2748" s="235"/>
      <c r="J2748" s="236">
        <f>ROUND(I2748*H2748,2)</f>
        <v>0</v>
      </c>
      <c r="K2748" s="237"/>
      <c r="L2748" s="47"/>
      <c r="M2748" s="238" t="s">
        <v>1</v>
      </c>
      <c r="N2748" s="239" t="s">
        <v>49</v>
      </c>
      <c r="O2748" s="94"/>
      <c r="P2748" s="240">
        <f>O2748*H2748</f>
        <v>0</v>
      </c>
      <c r="Q2748" s="240">
        <v>0.031910000000000001</v>
      </c>
      <c r="R2748" s="240">
        <f>Q2748*H2748</f>
        <v>0.73392999999999997</v>
      </c>
      <c r="S2748" s="240">
        <v>0</v>
      </c>
      <c r="T2748" s="241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42" t="s">
        <v>304</v>
      </c>
      <c r="AT2748" s="242" t="s">
        <v>253</v>
      </c>
      <c r="AU2748" s="242" t="s">
        <v>93</v>
      </c>
      <c r="AY2748" s="19" t="s">
        <v>251</v>
      </c>
      <c r="BE2748" s="243">
        <f>IF(N2748="základní",J2748,0)</f>
        <v>0</v>
      </c>
      <c r="BF2748" s="243">
        <f>IF(N2748="snížená",J2748,0)</f>
        <v>0</v>
      </c>
      <c r="BG2748" s="243">
        <f>IF(N2748="zákl. přenesená",J2748,0)</f>
        <v>0</v>
      </c>
      <c r="BH2748" s="243">
        <f>IF(N2748="sníž. přenesená",J2748,0)</f>
        <v>0</v>
      </c>
      <c r="BI2748" s="243">
        <f>IF(N2748="nulová",J2748,0)</f>
        <v>0</v>
      </c>
      <c r="BJ2748" s="19" t="s">
        <v>91</v>
      </c>
      <c r="BK2748" s="243">
        <f>ROUND(I2748*H2748,2)</f>
        <v>0</v>
      </c>
      <c r="BL2748" s="19" t="s">
        <v>304</v>
      </c>
      <c r="BM2748" s="242" t="s">
        <v>2603</v>
      </c>
    </row>
    <row r="2749" s="2" customFormat="1">
      <c r="A2749" s="41"/>
      <c r="B2749" s="42"/>
      <c r="C2749" s="43"/>
      <c r="D2749" s="251" t="s">
        <v>289</v>
      </c>
      <c r="E2749" s="43"/>
      <c r="F2749" s="282" t="s">
        <v>2604</v>
      </c>
      <c r="G2749" s="43"/>
      <c r="H2749" s="43"/>
      <c r="I2749" s="246"/>
      <c r="J2749" s="43"/>
      <c r="K2749" s="43"/>
      <c r="L2749" s="47"/>
      <c r="M2749" s="247"/>
      <c r="N2749" s="248"/>
      <c r="O2749" s="94"/>
      <c r="P2749" s="94"/>
      <c r="Q2749" s="94"/>
      <c r="R2749" s="94"/>
      <c r="S2749" s="94"/>
      <c r="T2749" s="95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19" t="s">
        <v>289</v>
      </c>
      <c r="AU2749" s="19" t="s">
        <v>93</v>
      </c>
    </row>
    <row r="2750" s="15" customFormat="1">
      <c r="A2750" s="15"/>
      <c r="B2750" s="272"/>
      <c r="C2750" s="273"/>
      <c r="D2750" s="251" t="s">
        <v>260</v>
      </c>
      <c r="E2750" s="274" t="s">
        <v>1</v>
      </c>
      <c r="F2750" s="275" t="s">
        <v>2605</v>
      </c>
      <c r="G2750" s="273"/>
      <c r="H2750" s="274" t="s">
        <v>1</v>
      </c>
      <c r="I2750" s="276"/>
      <c r="J2750" s="273"/>
      <c r="K2750" s="273"/>
      <c r="L2750" s="277"/>
      <c r="M2750" s="278"/>
      <c r="N2750" s="279"/>
      <c r="O2750" s="279"/>
      <c r="P2750" s="279"/>
      <c r="Q2750" s="279"/>
      <c r="R2750" s="279"/>
      <c r="S2750" s="279"/>
      <c r="T2750" s="280"/>
      <c r="U2750" s="15"/>
      <c r="V2750" s="15"/>
      <c r="W2750" s="15"/>
      <c r="X2750" s="15"/>
      <c r="Y2750" s="15"/>
      <c r="Z2750" s="15"/>
      <c r="AA2750" s="15"/>
      <c r="AB2750" s="15"/>
      <c r="AC2750" s="15"/>
      <c r="AD2750" s="15"/>
      <c r="AE2750" s="15"/>
      <c r="AT2750" s="281" t="s">
        <v>260</v>
      </c>
      <c r="AU2750" s="281" t="s">
        <v>93</v>
      </c>
      <c r="AV2750" s="15" t="s">
        <v>91</v>
      </c>
      <c r="AW2750" s="15" t="s">
        <v>40</v>
      </c>
      <c r="AX2750" s="15" t="s">
        <v>84</v>
      </c>
      <c r="AY2750" s="281" t="s">
        <v>251</v>
      </c>
    </row>
    <row r="2751" s="13" customFormat="1">
      <c r="A2751" s="13"/>
      <c r="B2751" s="249"/>
      <c r="C2751" s="250"/>
      <c r="D2751" s="251" t="s">
        <v>260</v>
      </c>
      <c r="E2751" s="252" t="s">
        <v>1</v>
      </c>
      <c r="F2751" s="253" t="s">
        <v>2606</v>
      </c>
      <c r="G2751" s="250"/>
      <c r="H2751" s="254">
        <v>7.4000000000000004</v>
      </c>
      <c r="I2751" s="255"/>
      <c r="J2751" s="250"/>
      <c r="K2751" s="250"/>
      <c r="L2751" s="256"/>
      <c r="M2751" s="257"/>
      <c r="N2751" s="258"/>
      <c r="O2751" s="258"/>
      <c r="P2751" s="258"/>
      <c r="Q2751" s="258"/>
      <c r="R2751" s="258"/>
      <c r="S2751" s="258"/>
      <c r="T2751" s="259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60" t="s">
        <v>260</v>
      </c>
      <c r="AU2751" s="260" t="s">
        <v>93</v>
      </c>
      <c r="AV2751" s="13" t="s">
        <v>93</v>
      </c>
      <c r="AW2751" s="13" t="s">
        <v>40</v>
      </c>
      <c r="AX2751" s="13" t="s">
        <v>84</v>
      </c>
      <c r="AY2751" s="260" t="s">
        <v>251</v>
      </c>
    </row>
    <row r="2752" s="13" customFormat="1">
      <c r="A2752" s="13"/>
      <c r="B2752" s="249"/>
      <c r="C2752" s="250"/>
      <c r="D2752" s="251" t="s">
        <v>260</v>
      </c>
      <c r="E2752" s="252" t="s">
        <v>1</v>
      </c>
      <c r="F2752" s="253" t="s">
        <v>2607</v>
      </c>
      <c r="G2752" s="250"/>
      <c r="H2752" s="254">
        <v>1.5</v>
      </c>
      <c r="I2752" s="255"/>
      <c r="J2752" s="250"/>
      <c r="K2752" s="250"/>
      <c r="L2752" s="256"/>
      <c r="M2752" s="257"/>
      <c r="N2752" s="258"/>
      <c r="O2752" s="258"/>
      <c r="P2752" s="258"/>
      <c r="Q2752" s="258"/>
      <c r="R2752" s="258"/>
      <c r="S2752" s="258"/>
      <c r="T2752" s="25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60" t="s">
        <v>260</v>
      </c>
      <c r="AU2752" s="260" t="s">
        <v>93</v>
      </c>
      <c r="AV2752" s="13" t="s">
        <v>93</v>
      </c>
      <c r="AW2752" s="13" t="s">
        <v>40</v>
      </c>
      <c r="AX2752" s="13" t="s">
        <v>84</v>
      </c>
      <c r="AY2752" s="260" t="s">
        <v>251</v>
      </c>
    </row>
    <row r="2753" s="13" customFormat="1">
      <c r="A2753" s="13"/>
      <c r="B2753" s="249"/>
      <c r="C2753" s="250"/>
      <c r="D2753" s="251" t="s">
        <v>260</v>
      </c>
      <c r="E2753" s="252" t="s">
        <v>1</v>
      </c>
      <c r="F2753" s="253" t="s">
        <v>2608</v>
      </c>
      <c r="G2753" s="250"/>
      <c r="H2753" s="254">
        <v>4.7000000000000002</v>
      </c>
      <c r="I2753" s="255"/>
      <c r="J2753" s="250"/>
      <c r="K2753" s="250"/>
      <c r="L2753" s="256"/>
      <c r="M2753" s="257"/>
      <c r="N2753" s="258"/>
      <c r="O2753" s="258"/>
      <c r="P2753" s="258"/>
      <c r="Q2753" s="258"/>
      <c r="R2753" s="258"/>
      <c r="S2753" s="258"/>
      <c r="T2753" s="25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0" t="s">
        <v>260</v>
      </c>
      <c r="AU2753" s="260" t="s">
        <v>93</v>
      </c>
      <c r="AV2753" s="13" t="s">
        <v>93</v>
      </c>
      <c r="AW2753" s="13" t="s">
        <v>40</v>
      </c>
      <c r="AX2753" s="13" t="s">
        <v>84</v>
      </c>
      <c r="AY2753" s="260" t="s">
        <v>251</v>
      </c>
    </row>
    <row r="2754" s="13" customFormat="1">
      <c r="A2754" s="13"/>
      <c r="B2754" s="249"/>
      <c r="C2754" s="250"/>
      <c r="D2754" s="251" t="s">
        <v>260</v>
      </c>
      <c r="E2754" s="252" t="s">
        <v>1</v>
      </c>
      <c r="F2754" s="253" t="s">
        <v>2609</v>
      </c>
      <c r="G2754" s="250"/>
      <c r="H2754" s="254">
        <v>4.7000000000000002</v>
      </c>
      <c r="I2754" s="255"/>
      <c r="J2754" s="250"/>
      <c r="K2754" s="250"/>
      <c r="L2754" s="256"/>
      <c r="M2754" s="257"/>
      <c r="N2754" s="258"/>
      <c r="O2754" s="258"/>
      <c r="P2754" s="258"/>
      <c r="Q2754" s="258"/>
      <c r="R2754" s="258"/>
      <c r="S2754" s="258"/>
      <c r="T2754" s="25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60" t="s">
        <v>260</v>
      </c>
      <c r="AU2754" s="260" t="s">
        <v>93</v>
      </c>
      <c r="AV2754" s="13" t="s">
        <v>93</v>
      </c>
      <c r="AW2754" s="13" t="s">
        <v>40</v>
      </c>
      <c r="AX2754" s="13" t="s">
        <v>84</v>
      </c>
      <c r="AY2754" s="260" t="s">
        <v>251</v>
      </c>
    </row>
    <row r="2755" s="13" customFormat="1">
      <c r="A2755" s="13"/>
      <c r="B2755" s="249"/>
      <c r="C2755" s="250"/>
      <c r="D2755" s="251" t="s">
        <v>260</v>
      </c>
      <c r="E2755" s="252" t="s">
        <v>1</v>
      </c>
      <c r="F2755" s="253" t="s">
        <v>2610</v>
      </c>
      <c r="G2755" s="250"/>
      <c r="H2755" s="254">
        <v>4.7000000000000002</v>
      </c>
      <c r="I2755" s="255"/>
      <c r="J2755" s="250"/>
      <c r="K2755" s="250"/>
      <c r="L2755" s="256"/>
      <c r="M2755" s="257"/>
      <c r="N2755" s="258"/>
      <c r="O2755" s="258"/>
      <c r="P2755" s="258"/>
      <c r="Q2755" s="258"/>
      <c r="R2755" s="258"/>
      <c r="S2755" s="258"/>
      <c r="T2755" s="25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60" t="s">
        <v>260</v>
      </c>
      <c r="AU2755" s="260" t="s">
        <v>93</v>
      </c>
      <c r="AV2755" s="13" t="s">
        <v>93</v>
      </c>
      <c r="AW2755" s="13" t="s">
        <v>40</v>
      </c>
      <c r="AX2755" s="13" t="s">
        <v>84</v>
      </c>
      <c r="AY2755" s="260" t="s">
        <v>251</v>
      </c>
    </row>
    <row r="2756" s="14" customFormat="1">
      <c r="A2756" s="14"/>
      <c r="B2756" s="261"/>
      <c r="C2756" s="262"/>
      <c r="D2756" s="251" t="s">
        <v>260</v>
      </c>
      <c r="E2756" s="263" t="s">
        <v>1</v>
      </c>
      <c r="F2756" s="264" t="s">
        <v>262</v>
      </c>
      <c r="G2756" s="262"/>
      <c r="H2756" s="265">
        <v>23</v>
      </c>
      <c r="I2756" s="266"/>
      <c r="J2756" s="262"/>
      <c r="K2756" s="262"/>
      <c r="L2756" s="267"/>
      <c r="M2756" s="268"/>
      <c r="N2756" s="269"/>
      <c r="O2756" s="269"/>
      <c r="P2756" s="269"/>
      <c r="Q2756" s="269"/>
      <c r="R2756" s="269"/>
      <c r="S2756" s="269"/>
      <c r="T2756" s="270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71" t="s">
        <v>260</v>
      </c>
      <c r="AU2756" s="271" t="s">
        <v>93</v>
      </c>
      <c r="AV2756" s="14" t="s">
        <v>257</v>
      </c>
      <c r="AW2756" s="14" t="s">
        <v>40</v>
      </c>
      <c r="AX2756" s="14" t="s">
        <v>91</v>
      </c>
      <c r="AY2756" s="271" t="s">
        <v>251</v>
      </c>
    </row>
    <row r="2757" s="2" customFormat="1" ht="62.7" customHeight="1">
      <c r="A2757" s="41"/>
      <c r="B2757" s="42"/>
      <c r="C2757" s="230" t="s">
        <v>2611</v>
      </c>
      <c r="D2757" s="230" t="s">
        <v>253</v>
      </c>
      <c r="E2757" s="231" t="s">
        <v>2612</v>
      </c>
      <c r="F2757" s="232" t="s">
        <v>2613</v>
      </c>
      <c r="G2757" s="233" t="s">
        <v>321</v>
      </c>
      <c r="H2757" s="234">
        <v>2.1000000000000001</v>
      </c>
      <c r="I2757" s="235"/>
      <c r="J2757" s="236">
        <f>ROUND(I2757*H2757,2)</f>
        <v>0</v>
      </c>
      <c r="K2757" s="237"/>
      <c r="L2757" s="47"/>
      <c r="M2757" s="238" t="s">
        <v>1</v>
      </c>
      <c r="N2757" s="239" t="s">
        <v>49</v>
      </c>
      <c r="O2757" s="94"/>
      <c r="P2757" s="240">
        <f>O2757*H2757</f>
        <v>0</v>
      </c>
      <c r="Q2757" s="240">
        <v>0.05142</v>
      </c>
      <c r="R2757" s="240">
        <f>Q2757*H2757</f>
        <v>0.10798200000000001</v>
      </c>
      <c r="S2757" s="240">
        <v>0</v>
      </c>
      <c r="T2757" s="241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42" t="s">
        <v>304</v>
      </c>
      <c r="AT2757" s="242" t="s">
        <v>253</v>
      </c>
      <c r="AU2757" s="242" t="s">
        <v>93</v>
      </c>
      <c r="AY2757" s="19" t="s">
        <v>251</v>
      </c>
      <c r="BE2757" s="243">
        <f>IF(N2757="základní",J2757,0)</f>
        <v>0</v>
      </c>
      <c r="BF2757" s="243">
        <f>IF(N2757="snížená",J2757,0)</f>
        <v>0</v>
      </c>
      <c r="BG2757" s="243">
        <f>IF(N2757="zákl. přenesená",J2757,0)</f>
        <v>0</v>
      </c>
      <c r="BH2757" s="243">
        <f>IF(N2757="sníž. přenesená",J2757,0)</f>
        <v>0</v>
      </c>
      <c r="BI2757" s="243">
        <f>IF(N2757="nulová",J2757,0)</f>
        <v>0</v>
      </c>
      <c r="BJ2757" s="19" t="s">
        <v>91</v>
      </c>
      <c r="BK2757" s="243">
        <f>ROUND(I2757*H2757,2)</f>
        <v>0</v>
      </c>
      <c r="BL2757" s="19" t="s">
        <v>304</v>
      </c>
      <c r="BM2757" s="242" t="s">
        <v>2614</v>
      </c>
    </row>
    <row r="2758" s="2" customFormat="1">
      <c r="A2758" s="41"/>
      <c r="B2758" s="42"/>
      <c r="C2758" s="43"/>
      <c r="D2758" s="251" t="s">
        <v>289</v>
      </c>
      <c r="E2758" s="43"/>
      <c r="F2758" s="282" t="s">
        <v>2615</v>
      </c>
      <c r="G2758" s="43"/>
      <c r="H2758" s="43"/>
      <c r="I2758" s="246"/>
      <c r="J2758" s="43"/>
      <c r="K2758" s="43"/>
      <c r="L2758" s="47"/>
      <c r="M2758" s="247"/>
      <c r="N2758" s="248"/>
      <c r="O2758" s="94"/>
      <c r="P2758" s="94"/>
      <c r="Q2758" s="94"/>
      <c r="R2758" s="94"/>
      <c r="S2758" s="94"/>
      <c r="T2758" s="95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19" t="s">
        <v>289</v>
      </c>
      <c r="AU2758" s="19" t="s">
        <v>93</v>
      </c>
    </row>
    <row r="2759" s="15" customFormat="1">
      <c r="A2759" s="15"/>
      <c r="B2759" s="272"/>
      <c r="C2759" s="273"/>
      <c r="D2759" s="251" t="s">
        <v>260</v>
      </c>
      <c r="E2759" s="274" t="s">
        <v>1</v>
      </c>
      <c r="F2759" s="275" t="s">
        <v>2605</v>
      </c>
      <c r="G2759" s="273"/>
      <c r="H2759" s="274" t="s">
        <v>1</v>
      </c>
      <c r="I2759" s="276"/>
      <c r="J2759" s="273"/>
      <c r="K2759" s="273"/>
      <c r="L2759" s="277"/>
      <c r="M2759" s="278"/>
      <c r="N2759" s="279"/>
      <c r="O2759" s="279"/>
      <c r="P2759" s="279"/>
      <c r="Q2759" s="279"/>
      <c r="R2759" s="279"/>
      <c r="S2759" s="279"/>
      <c r="T2759" s="280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81" t="s">
        <v>260</v>
      </c>
      <c r="AU2759" s="281" t="s">
        <v>93</v>
      </c>
      <c r="AV2759" s="15" t="s">
        <v>91</v>
      </c>
      <c r="AW2759" s="15" t="s">
        <v>40</v>
      </c>
      <c r="AX2759" s="15" t="s">
        <v>84</v>
      </c>
      <c r="AY2759" s="281" t="s">
        <v>251</v>
      </c>
    </row>
    <row r="2760" s="13" customFormat="1">
      <c r="A2760" s="13"/>
      <c r="B2760" s="249"/>
      <c r="C2760" s="250"/>
      <c r="D2760" s="251" t="s">
        <v>260</v>
      </c>
      <c r="E2760" s="252" t="s">
        <v>1</v>
      </c>
      <c r="F2760" s="253" t="s">
        <v>2616</v>
      </c>
      <c r="G2760" s="250"/>
      <c r="H2760" s="254">
        <v>2.1000000000000001</v>
      </c>
      <c r="I2760" s="255"/>
      <c r="J2760" s="250"/>
      <c r="K2760" s="250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0" t="s">
        <v>260</v>
      </c>
      <c r="AU2760" s="260" t="s">
        <v>93</v>
      </c>
      <c r="AV2760" s="13" t="s">
        <v>93</v>
      </c>
      <c r="AW2760" s="13" t="s">
        <v>40</v>
      </c>
      <c r="AX2760" s="13" t="s">
        <v>91</v>
      </c>
      <c r="AY2760" s="260" t="s">
        <v>251</v>
      </c>
    </row>
    <row r="2761" s="2" customFormat="1" ht="66.75" customHeight="1">
      <c r="A2761" s="41"/>
      <c r="B2761" s="42"/>
      <c r="C2761" s="230" t="s">
        <v>2617</v>
      </c>
      <c r="D2761" s="230" t="s">
        <v>253</v>
      </c>
      <c r="E2761" s="231" t="s">
        <v>2618</v>
      </c>
      <c r="F2761" s="232" t="s">
        <v>2619</v>
      </c>
      <c r="G2761" s="233" t="s">
        <v>321</v>
      </c>
      <c r="H2761" s="234">
        <v>98.599999999999994</v>
      </c>
      <c r="I2761" s="235"/>
      <c r="J2761" s="236">
        <f>ROUND(I2761*H2761,2)</f>
        <v>0</v>
      </c>
      <c r="K2761" s="237"/>
      <c r="L2761" s="47"/>
      <c r="M2761" s="238" t="s">
        <v>1</v>
      </c>
      <c r="N2761" s="239" t="s">
        <v>49</v>
      </c>
      <c r="O2761" s="94"/>
      <c r="P2761" s="240">
        <f>O2761*H2761</f>
        <v>0</v>
      </c>
      <c r="Q2761" s="240">
        <v>0.00040000000000000002</v>
      </c>
      <c r="R2761" s="240">
        <f>Q2761*H2761</f>
        <v>0.039440000000000003</v>
      </c>
      <c r="S2761" s="240">
        <v>0</v>
      </c>
      <c r="T2761" s="241">
        <f>S2761*H2761</f>
        <v>0</v>
      </c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R2761" s="242" t="s">
        <v>304</v>
      </c>
      <c r="AT2761" s="242" t="s">
        <v>253</v>
      </c>
      <c r="AU2761" s="242" t="s">
        <v>93</v>
      </c>
      <c r="AY2761" s="19" t="s">
        <v>251</v>
      </c>
      <c r="BE2761" s="243">
        <f>IF(N2761="základní",J2761,0)</f>
        <v>0</v>
      </c>
      <c r="BF2761" s="243">
        <f>IF(N2761="snížená",J2761,0)</f>
        <v>0</v>
      </c>
      <c r="BG2761" s="243">
        <f>IF(N2761="zákl. přenesená",J2761,0)</f>
        <v>0</v>
      </c>
      <c r="BH2761" s="243">
        <f>IF(N2761="sníž. přenesená",J2761,0)</f>
        <v>0</v>
      </c>
      <c r="BI2761" s="243">
        <f>IF(N2761="nulová",J2761,0)</f>
        <v>0</v>
      </c>
      <c r="BJ2761" s="19" t="s">
        <v>91</v>
      </c>
      <c r="BK2761" s="243">
        <f>ROUND(I2761*H2761,2)</f>
        <v>0</v>
      </c>
      <c r="BL2761" s="19" t="s">
        <v>304</v>
      </c>
      <c r="BM2761" s="242" t="s">
        <v>2620</v>
      </c>
    </row>
    <row r="2762" s="2" customFormat="1">
      <c r="A2762" s="41"/>
      <c r="B2762" s="42"/>
      <c r="C2762" s="43"/>
      <c r="D2762" s="251" t="s">
        <v>289</v>
      </c>
      <c r="E2762" s="43"/>
      <c r="F2762" s="282" t="s">
        <v>2621</v>
      </c>
      <c r="G2762" s="43"/>
      <c r="H2762" s="43"/>
      <c r="I2762" s="246"/>
      <c r="J2762" s="43"/>
      <c r="K2762" s="43"/>
      <c r="L2762" s="47"/>
      <c r="M2762" s="247"/>
      <c r="N2762" s="248"/>
      <c r="O2762" s="94"/>
      <c r="P2762" s="94"/>
      <c r="Q2762" s="94"/>
      <c r="R2762" s="94"/>
      <c r="S2762" s="94"/>
      <c r="T2762" s="95"/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T2762" s="19" t="s">
        <v>289</v>
      </c>
      <c r="AU2762" s="19" t="s">
        <v>93</v>
      </c>
    </row>
    <row r="2763" s="15" customFormat="1">
      <c r="A2763" s="15"/>
      <c r="B2763" s="272"/>
      <c r="C2763" s="273"/>
      <c r="D2763" s="251" t="s">
        <v>260</v>
      </c>
      <c r="E2763" s="274" t="s">
        <v>1</v>
      </c>
      <c r="F2763" s="275" t="s">
        <v>2622</v>
      </c>
      <c r="G2763" s="273"/>
      <c r="H2763" s="274" t="s">
        <v>1</v>
      </c>
      <c r="I2763" s="276"/>
      <c r="J2763" s="273"/>
      <c r="K2763" s="273"/>
      <c r="L2763" s="277"/>
      <c r="M2763" s="278"/>
      <c r="N2763" s="279"/>
      <c r="O2763" s="279"/>
      <c r="P2763" s="279"/>
      <c r="Q2763" s="279"/>
      <c r="R2763" s="279"/>
      <c r="S2763" s="279"/>
      <c r="T2763" s="280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81" t="s">
        <v>260</v>
      </c>
      <c r="AU2763" s="281" t="s">
        <v>93</v>
      </c>
      <c r="AV2763" s="15" t="s">
        <v>91</v>
      </c>
      <c r="AW2763" s="15" t="s">
        <v>40</v>
      </c>
      <c r="AX2763" s="15" t="s">
        <v>84</v>
      </c>
      <c r="AY2763" s="281" t="s">
        <v>251</v>
      </c>
    </row>
    <row r="2764" s="13" customFormat="1">
      <c r="A2764" s="13"/>
      <c r="B2764" s="249"/>
      <c r="C2764" s="250"/>
      <c r="D2764" s="251" t="s">
        <v>260</v>
      </c>
      <c r="E2764" s="252" t="s">
        <v>1</v>
      </c>
      <c r="F2764" s="253" t="s">
        <v>2623</v>
      </c>
      <c r="G2764" s="250"/>
      <c r="H2764" s="254">
        <v>21.300000000000001</v>
      </c>
      <c r="I2764" s="255"/>
      <c r="J2764" s="250"/>
      <c r="K2764" s="250"/>
      <c r="L2764" s="256"/>
      <c r="M2764" s="257"/>
      <c r="N2764" s="258"/>
      <c r="O2764" s="258"/>
      <c r="P2764" s="258"/>
      <c r="Q2764" s="258"/>
      <c r="R2764" s="258"/>
      <c r="S2764" s="258"/>
      <c r="T2764" s="25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60" t="s">
        <v>260</v>
      </c>
      <c r="AU2764" s="260" t="s">
        <v>93</v>
      </c>
      <c r="AV2764" s="13" t="s">
        <v>93</v>
      </c>
      <c r="AW2764" s="13" t="s">
        <v>40</v>
      </c>
      <c r="AX2764" s="13" t="s">
        <v>84</v>
      </c>
      <c r="AY2764" s="260" t="s">
        <v>251</v>
      </c>
    </row>
    <row r="2765" s="13" customFormat="1">
      <c r="A2765" s="13"/>
      <c r="B2765" s="249"/>
      <c r="C2765" s="250"/>
      <c r="D2765" s="251" t="s">
        <v>260</v>
      </c>
      <c r="E2765" s="252" t="s">
        <v>1</v>
      </c>
      <c r="F2765" s="253" t="s">
        <v>2624</v>
      </c>
      <c r="G2765" s="250"/>
      <c r="H2765" s="254">
        <v>18.899999999999999</v>
      </c>
      <c r="I2765" s="255"/>
      <c r="J2765" s="250"/>
      <c r="K2765" s="250"/>
      <c r="L2765" s="256"/>
      <c r="M2765" s="257"/>
      <c r="N2765" s="258"/>
      <c r="O2765" s="258"/>
      <c r="P2765" s="258"/>
      <c r="Q2765" s="258"/>
      <c r="R2765" s="258"/>
      <c r="S2765" s="258"/>
      <c r="T2765" s="25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60" t="s">
        <v>260</v>
      </c>
      <c r="AU2765" s="260" t="s">
        <v>93</v>
      </c>
      <c r="AV2765" s="13" t="s">
        <v>93</v>
      </c>
      <c r="AW2765" s="13" t="s">
        <v>40</v>
      </c>
      <c r="AX2765" s="13" t="s">
        <v>84</v>
      </c>
      <c r="AY2765" s="260" t="s">
        <v>251</v>
      </c>
    </row>
    <row r="2766" s="13" customFormat="1">
      <c r="A2766" s="13"/>
      <c r="B2766" s="249"/>
      <c r="C2766" s="250"/>
      <c r="D2766" s="251" t="s">
        <v>260</v>
      </c>
      <c r="E2766" s="252" t="s">
        <v>1</v>
      </c>
      <c r="F2766" s="253" t="s">
        <v>2625</v>
      </c>
      <c r="G2766" s="250"/>
      <c r="H2766" s="254">
        <v>27.399999999999999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260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251</v>
      </c>
    </row>
    <row r="2767" s="13" customFormat="1">
      <c r="A2767" s="13"/>
      <c r="B2767" s="249"/>
      <c r="C2767" s="250"/>
      <c r="D2767" s="251" t="s">
        <v>260</v>
      </c>
      <c r="E2767" s="252" t="s">
        <v>1</v>
      </c>
      <c r="F2767" s="253" t="s">
        <v>2626</v>
      </c>
      <c r="G2767" s="250"/>
      <c r="H2767" s="254">
        <v>31</v>
      </c>
      <c r="I2767" s="255"/>
      <c r="J2767" s="250"/>
      <c r="K2767" s="250"/>
      <c r="L2767" s="256"/>
      <c r="M2767" s="257"/>
      <c r="N2767" s="258"/>
      <c r="O2767" s="258"/>
      <c r="P2767" s="258"/>
      <c r="Q2767" s="258"/>
      <c r="R2767" s="258"/>
      <c r="S2767" s="258"/>
      <c r="T2767" s="25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0" t="s">
        <v>260</v>
      </c>
      <c r="AU2767" s="260" t="s">
        <v>93</v>
      </c>
      <c r="AV2767" s="13" t="s">
        <v>93</v>
      </c>
      <c r="AW2767" s="13" t="s">
        <v>40</v>
      </c>
      <c r="AX2767" s="13" t="s">
        <v>84</v>
      </c>
      <c r="AY2767" s="260" t="s">
        <v>251</v>
      </c>
    </row>
    <row r="2768" s="14" customFormat="1">
      <c r="A2768" s="14"/>
      <c r="B2768" s="261"/>
      <c r="C2768" s="262"/>
      <c r="D2768" s="251" t="s">
        <v>260</v>
      </c>
      <c r="E2768" s="263" t="s">
        <v>1</v>
      </c>
      <c r="F2768" s="264" t="s">
        <v>262</v>
      </c>
      <c r="G2768" s="262"/>
      <c r="H2768" s="265">
        <v>98.599999999999994</v>
      </c>
      <c r="I2768" s="266"/>
      <c r="J2768" s="262"/>
      <c r="K2768" s="262"/>
      <c r="L2768" s="267"/>
      <c r="M2768" s="268"/>
      <c r="N2768" s="269"/>
      <c r="O2768" s="269"/>
      <c r="P2768" s="269"/>
      <c r="Q2768" s="269"/>
      <c r="R2768" s="269"/>
      <c r="S2768" s="269"/>
      <c r="T2768" s="270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71" t="s">
        <v>260</v>
      </c>
      <c r="AU2768" s="271" t="s">
        <v>93</v>
      </c>
      <c r="AV2768" s="14" t="s">
        <v>257</v>
      </c>
      <c r="AW2768" s="14" t="s">
        <v>40</v>
      </c>
      <c r="AX2768" s="14" t="s">
        <v>91</v>
      </c>
      <c r="AY2768" s="271" t="s">
        <v>251</v>
      </c>
    </row>
    <row r="2769" s="2" customFormat="1" ht="66.75" customHeight="1">
      <c r="A2769" s="41"/>
      <c r="B2769" s="42"/>
      <c r="C2769" s="230" t="s">
        <v>2627</v>
      </c>
      <c r="D2769" s="230" t="s">
        <v>253</v>
      </c>
      <c r="E2769" s="231" t="s">
        <v>2628</v>
      </c>
      <c r="F2769" s="232" t="s">
        <v>2629</v>
      </c>
      <c r="G2769" s="233" t="s">
        <v>321</v>
      </c>
      <c r="H2769" s="234">
        <v>29.300000000000001</v>
      </c>
      <c r="I2769" s="235"/>
      <c r="J2769" s="236">
        <f>ROUND(I2769*H2769,2)</f>
        <v>0</v>
      </c>
      <c r="K2769" s="237"/>
      <c r="L2769" s="47"/>
      <c r="M2769" s="238" t="s">
        <v>1</v>
      </c>
      <c r="N2769" s="239" t="s">
        <v>49</v>
      </c>
      <c r="O2769" s="94"/>
      <c r="P2769" s="240">
        <f>O2769*H2769</f>
        <v>0</v>
      </c>
      <c r="Q2769" s="240">
        <v>0.00040000000000000002</v>
      </c>
      <c r="R2769" s="240">
        <f>Q2769*H2769</f>
        <v>0.011720000000000001</v>
      </c>
      <c r="S2769" s="240">
        <v>0</v>
      </c>
      <c r="T2769" s="241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42" t="s">
        <v>304</v>
      </c>
      <c r="AT2769" s="242" t="s">
        <v>253</v>
      </c>
      <c r="AU2769" s="242" t="s">
        <v>93</v>
      </c>
      <c r="AY2769" s="19" t="s">
        <v>251</v>
      </c>
      <c r="BE2769" s="243">
        <f>IF(N2769="základní",J2769,0)</f>
        <v>0</v>
      </c>
      <c r="BF2769" s="243">
        <f>IF(N2769="snížená",J2769,0)</f>
        <v>0</v>
      </c>
      <c r="BG2769" s="243">
        <f>IF(N2769="zákl. přenesená",J2769,0)</f>
        <v>0</v>
      </c>
      <c r="BH2769" s="243">
        <f>IF(N2769="sníž. přenesená",J2769,0)</f>
        <v>0</v>
      </c>
      <c r="BI2769" s="243">
        <f>IF(N2769="nulová",J2769,0)</f>
        <v>0</v>
      </c>
      <c r="BJ2769" s="19" t="s">
        <v>91</v>
      </c>
      <c r="BK2769" s="243">
        <f>ROUND(I2769*H2769,2)</f>
        <v>0</v>
      </c>
      <c r="BL2769" s="19" t="s">
        <v>304</v>
      </c>
      <c r="BM2769" s="242" t="s">
        <v>2630</v>
      </c>
    </row>
    <row r="2770" s="2" customFormat="1">
      <c r="A2770" s="41"/>
      <c r="B2770" s="42"/>
      <c r="C2770" s="43"/>
      <c r="D2770" s="251" t="s">
        <v>289</v>
      </c>
      <c r="E2770" s="43"/>
      <c r="F2770" s="282" t="s">
        <v>2631</v>
      </c>
      <c r="G2770" s="43"/>
      <c r="H2770" s="43"/>
      <c r="I2770" s="246"/>
      <c r="J2770" s="43"/>
      <c r="K2770" s="43"/>
      <c r="L2770" s="47"/>
      <c r="M2770" s="247"/>
      <c r="N2770" s="248"/>
      <c r="O2770" s="94"/>
      <c r="P2770" s="94"/>
      <c r="Q2770" s="94"/>
      <c r="R2770" s="94"/>
      <c r="S2770" s="94"/>
      <c r="T2770" s="95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T2770" s="19" t="s">
        <v>289</v>
      </c>
      <c r="AU2770" s="19" t="s">
        <v>93</v>
      </c>
    </row>
    <row r="2771" s="15" customFormat="1">
      <c r="A2771" s="15"/>
      <c r="B2771" s="272"/>
      <c r="C2771" s="273"/>
      <c r="D2771" s="251" t="s">
        <v>260</v>
      </c>
      <c r="E2771" s="274" t="s">
        <v>1</v>
      </c>
      <c r="F2771" s="275" t="s">
        <v>2622</v>
      </c>
      <c r="G2771" s="273"/>
      <c r="H2771" s="274" t="s">
        <v>1</v>
      </c>
      <c r="I2771" s="276"/>
      <c r="J2771" s="273"/>
      <c r="K2771" s="273"/>
      <c r="L2771" s="277"/>
      <c r="M2771" s="278"/>
      <c r="N2771" s="279"/>
      <c r="O2771" s="279"/>
      <c r="P2771" s="279"/>
      <c r="Q2771" s="279"/>
      <c r="R2771" s="279"/>
      <c r="S2771" s="279"/>
      <c r="T2771" s="280"/>
      <c r="U2771" s="15"/>
      <c r="V2771" s="15"/>
      <c r="W2771" s="15"/>
      <c r="X2771" s="15"/>
      <c r="Y2771" s="15"/>
      <c r="Z2771" s="15"/>
      <c r="AA2771" s="15"/>
      <c r="AB2771" s="15"/>
      <c r="AC2771" s="15"/>
      <c r="AD2771" s="15"/>
      <c r="AE2771" s="15"/>
      <c r="AT2771" s="281" t="s">
        <v>260</v>
      </c>
      <c r="AU2771" s="281" t="s">
        <v>93</v>
      </c>
      <c r="AV2771" s="15" t="s">
        <v>91</v>
      </c>
      <c r="AW2771" s="15" t="s">
        <v>40</v>
      </c>
      <c r="AX2771" s="15" t="s">
        <v>84</v>
      </c>
      <c r="AY2771" s="281" t="s">
        <v>251</v>
      </c>
    </row>
    <row r="2772" s="13" customFormat="1">
      <c r="A2772" s="13"/>
      <c r="B2772" s="249"/>
      <c r="C2772" s="250"/>
      <c r="D2772" s="251" t="s">
        <v>260</v>
      </c>
      <c r="E2772" s="252" t="s">
        <v>1</v>
      </c>
      <c r="F2772" s="253" t="s">
        <v>2632</v>
      </c>
      <c r="G2772" s="250"/>
      <c r="H2772" s="254">
        <v>5.7000000000000002</v>
      </c>
      <c r="I2772" s="255"/>
      <c r="J2772" s="250"/>
      <c r="K2772" s="250"/>
      <c r="L2772" s="256"/>
      <c r="M2772" s="257"/>
      <c r="N2772" s="258"/>
      <c r="O2772" s="258"/>
      <c r="P2772" s="258"/>
      <c r="Q2772" s="258"/>
      <c r="R2772" s="258"/>
      <c r="S2772" s="258"/>
      <c r="T2772" s="25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60" t="s">
        <v>260</v>
      </c>
      <c r="AU2772" s="260" t="s">
        <v>93</v>
      </c>
      <c r="AV2772" s="13" t="s">
        <v>93</v>
      </c>
      <c r="AW2772" s="13" t="s">
        <v>40</v>
      </c>
      <c r="AX2772" s="13" t="s">
        <v>84</v>
      </c>
      <c r="AY2772" s="260" t="s">
        <v>251</v>
      </c>
    </row>
    <row r="2773" s="13" customFormat="1">
      <c r="A2773" s="13"/>
      <c r="B2773" s="249"/>
      <c r="C2773" s="250"/>
      <c r="D2773" s="251" t="s">
        <v>260</v>
      </c>
      <c r="E2773" s="252" t="s">
        <v>1</v>
      </c>
      <c r="F2773" s="253" t="s">
        <v>2633</v>
      </c>
      <c r="G2773" s="250"/>
      <c r="H2773" s="254">
        <v>5.7000000000000002</v>
      </c>
      <c r="I2773" s="255"/>
      <c r="J2773" s="250"/>
      <c r="K2773" s="250"/>
      <c r="L2773" s="256"/>
      <c r="M2773" s="257"/>
      <c r="N2773" s="258"/>
      <c r="O2773" s="258"/>
      <c r="P2773" s="258"/>
      <c r="Q2773" s="258"/>
      <c r="R2773" s="258"/>
      <c r="S2773" s="258"/>
      <c r="T2773" s="25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60" t="s">
        <v>260</v>
      </c>
      <c r="AU2773" s="260" t="s">
        <v>93</v>
      </c>
      <c r="AV2773" s="13" t="s">
        <v>93</v>
      </c>
      <c r="AW2773" s="13" t="s">
        <v>40</v>
      </c>
      <c r="AX2773" s="13" t="s">
        <v>84</v>
      </c>
      <c r="AY2773" s="260" t="s">
        <v>251</v>
      </c>
    </row>
    <row r="2774" s="13" customFormat="1">
      <c r="A2774" s="13"/>
      <c r="B2774" s="249"/>
      <c r="C2774" s="250"/>
      <c r="D2774" s="251" t="s">
        <v>260</v>
      </c>
      <c r="E2774" s="252" t="s">
        <v>1</v>
      </c>
      <c r="F2774" s="253" t="s">
        <v>2634</v>
      </c>
      <c r="G2774" s="250"/>
      <c r="H2774" s="254">
        <v>5.7000000000000002</v>
      </c>
      <c r="I2774" s="255"/>
      <c r="J2774" s="250"/>
      <c r="K2774" s="250"/>
      <c r="L2774" s="256"/>
      <c r="M2774" s="257"/>
      <c r="N2774" s="258"/>
      <c r="O2774" s="258"/>
      <c r="P2774" s="258"/>
      <c r="Q2774" s="258"/>
      <c r="R2774" s="258"/>
      <c r="S2774" s="258"/>
      <c r="T2774" s="259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60" t="s">
        <v>260</v>
      </c>
      <c r="AU2774" s="260" t="s">
        <v>93</v>
      </c>
      <c r="AV2774" s="13" t="s">
        <v>93</v>
      </c>
      <c r="AW2774" s="13" t="s">
        <v>40</v>
      </c>
      <c r="AX2774" s="13" t="s">
        <v>84</v>
      </c>
      <c r="AY2774" s="260" t="s">
        <v>251</v>
      </c>
    </row>
    <row r="2775" s="13" customFormat="1">
      <c r="A2775" s="13"/>
      <c r="B2775" s="249"/>
      <c r="C2775" s="250"/>
      <c r="D2775" s="251" t="s">
        <v>260</v>
      </c>
      <c r="E2775" s="252" t="s">
        <v>1</v>
      </c>
      <c r="F2775" s="253" t="s">
        <v>2635</v>
      </c>
      <c r="G2775" s="250"/>
      <c r="H2775" s="254">
        <v>12.199999999999999</v>
      </c>
      <c r="I2775" s="255"/>
      <c r="J2775" s="250"/>
      <c r="K2775" s="250"/>
      <c r="L2775" s="256"/>
      <c r="M2775" s="257"/>
      <c r="N2775" s="258"/>
      <c r="O2775" s="258"/>
      <c r="P2775" s="258"/>
      <c r="Q2775" s="258"/>
      <c r="R2775" s="258"/>
      <c r="S2775" s="258"/>
      <c r="T2775" s="25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60" t="s">
        <v>260</v>
      </c>
      <c r="AU2775" s="260" t="s">
        <v>93</v>
      </c>
      <c r="AV2775" s="13" t="s">
        <v>93</v>
      </c>
      <c r="AW2775" s="13" t="s">
        <v>40</v>
      </c>
      <c r="AX2775" s="13" t="s">
        <v>84</v>
      </c>
      <c r="AY2775" s="260" t="s">
        <v>251</v>
      </c>
    </row>
    <row r="2776" s="14" customFormat="1">
      <c r="A2776" s="14"/>
      <c r="B2776" s="261"/>
      <c r="C2776" s="262"/>
      <c r="D2776" s="251" t="s">
        <v>260</v>
      </c>
      <c r="E2776" s="263" t="s">
        <v>1</v>
      </c>
      <c r="F2776" s="264" t="s">
        <v>262</v>
      </c>
      <c r="G2776" s="262"/>
      <c r="H2776" s="265">
        <v>29.300000000000001</v>
      </c>
      <c r="I2776" s="266"/>
      <c r="J2776" s="262"/>
      <c r="K2776" s="262"/>
      <c r="L2776" s="267"/>
      <c r="M2776" s="268"/>
      <c r="N2776" s="269"/>
      <c r="O2776" s="269"/>
      <c r="P2776" s="269"/>
      <c r="Q2776" s="269"/>
      <c r="R2776" s="269"/>
      <c r="S2776" s="269"/>
      <c r="T2776" s="270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71" t="s">
        <v>260</v>
      </c>
      <c r="AU2776" s="271" t="s">
        <v>93</v>
      </c>
      <c r="AV2776" s="14" t="s">
        <v>257</v>
      </c>
      <c r="AW2776" s="14" t="s">
        <v>40</v>
      </c>
      <c r="AX2776" s="14" t="s">
        <v>91</v>
      </c>
      <c r="AY2776" s="271" t="s">
        <v>251</v>
      </c>
    </row>
    <row r="2777" s="2" customFormat="1" ht="66.75" customHeight="1">
      <c r="A2777" s="41"/>
      <c r="B2777" s="42"/>
      <c r="C2777" s="230" t="s">
        <v>2636</v>
      </c>
      <c r="D2777" s="230" t="s">
        <v>253</v>
      </c>
      <c r="E2777" s="231" t="s">
        <v>2637</v>
      </c>
      <c r="F2777" s="232" t="s">
        <v>2638</v>
      </c>
      <c r="G2777" s="233" t="s">
        <v>321</v>
      </c>
      <c r="H2777" s="234">
        <v>6.2000000000000002</v>
      </c>
      <c r="I2777" s="235"/>
      <c r="J2777" s="236">
        <f>ROUND(I2777*H2777,2)</f>
        <v>0</v>
      </c>
      <c r="K2777" s="237"/>
      <c r="L2777" s="47"/>
      <c r="M2777" s="238" t="s">
        <v>1</v>
      </c>
      <c r="N2777" s="239" t="s">
        <v>49</v>
      </c>
      <c r="O2777" s="94"/>
      <c r="P2777" s="240">
        <f>O2777*H2777</f>
        <v>0</v>
      </c>
      <c r="Q2777" s="240">
        <v>0.00040000000000000002</v>
      </c>
      <c r="R2777" s="240">
        <f>Q2777*H2777</f>
        <v>0.00248</v>
      </c>
      <c r="S2777" s="240">
        <v>0</v>
      </c>
      <c r="T2777" s="241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42" t="s">
        <v>304</v>
      </c>
      <c r="AT2777" s="242" t="s">
        <v>253</v>
      </c>
      <c r="AU2777" s="242" t="s">
        <v>93</v>
      </c>
      <c r="AY2777" s="19" t="s">
        <v>251</v>
      </c>
      <c r="BE2777" s="243">
        <f>IF(N2777="základní",J2777,0)</f>
        <v>0</v>
      </c>
      <c r="BF2777" s="243">
        <f>IF(N2777="snížená",J2777,0)</f>
        <v>0</v>
      </c>
      <c r="BG2777" s="243">
        <f>IF(N2777="zákl. přenesená",J2777,0)</f>
        <v>0</v>
      </c>
      <c r="BH2777" s="243">
        <f>IF(N2777="sníž. přenesená",J2777,0)</f>
        <v>0</v>
      </c>
      <c r="BI2777" s="243">
        <f>IF(N2777="nulová",J2777,0)</f>
        <v>0</v>
      </c>
      <c r="BJ2777" s="19" t="s">
        <v>91</v>
      </c>
      <c r="BK2777" s="243">
        <f>ROUND(I2777*H2777,2)</f>
        <v>0</v>
      </c>
      <c r="BL2777" s="19" t="s">
        <v>304</v>
      </c>
      <c r="BM2777" s="242" t="s">
        <v>2639</v>
      </c>
    </row>
    <row r="2778" s="2" customFormat="1">
      <c r="A2778" s="41"/>
      <c r="B2778" s="42"/>
      <c r="C2778" s="43"/>
      <c r="D2778" s="251" t="s">
        <v>289</v>
      </c>
      <c r="E2778" s="43"/>
      <c r="F2778" s="282" t="s">
        <v>2640</v>
      </c>
      <c r="G2778" s="43"/>
      <c r="H2778" s="43"/>
      <c r="I2778" s="246"/>
      <c r="J2778" s="43"/>
      <c r="K2778" s="43"/>
      <c r="L2778" s="47"/>
      <c r="M2778" s="247"/>
      <c r="N2778" s="248"/>
      <c r="O2778" s="94"/>
      <c r="P2778" s="94"/>
      <c r="Q2778" s="94"/>
      <c r="R2778" s="94"/>
      <c r="S2778" s="94"/>
      <c r="T2778" s="95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19" t="s">
        <v>289</v>
      </c>
      <c r="AU2778" s="19" t="s">
        <v>93</v>
      </c>
    </row>
    <row r="2779" s="15" customFormat="1">
      <c r="A2779" s="15"/>
      <c r="B2779" s="272"/>
      <c r="C2779" s="273"/>
      <c r="D2779" s="251" t="s">
        <v>260</v>
      </c>
      <c r="E2779" s="274" t="s">
        <v>1</v>
      </c>
      <c r="F2779" s="275" t="s">
        <v>2622</v>
      </c>
      <c r="G2779" s="273"/>
      <c r="H2779" s="274" t="s">
        <v>1</v>
      </c>
      <c r="I2779" s="276"/>
      <c r="J2779" s="273"/>
      <c r="K2779" s="273"/>
      <c r="L2779" s="277"/>
      <c r="M2779" s="278"/>
      <c r="N2779" s="279"/>
      <c r="O2779" s="279"/>
      <c r="P2779" s="279"/>
      <c r="Q2779" s="279"/>
      <c r="R2779" s="279"/>
      <c r="S2779" s="279"/>
      <c r="T2779" s="280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81" t="s">
        <v>260</v>
      </c>
      <c r="AU2779" s="281" t="s">
        <v>93</v>
      </c>
      <c r="AV2779" s="15" t="s">
        <v>91</v>
      </c>
      <c r="AW2779" s="15" t="s">
        <v>40</v>
      </c>
      <c r="AX2779" s="15" t="s">
        <v>84</v>
      </c>
      <c r="AY2779" s="281" t="s">
        <v>251</v>
      </c>
    </row>
    <row r="2780" s="13" customFormat="1">
      <c r="A2780" s="13"/>
      <c r="B2780" s="249"/>
      <c r="C2780" s="250"/>
      <c r="D2780" s="251" t="s">
        <v>260</v>
      </c>
      <c r="E2780" s="252" t="s">
        <v>1</v>
      </c>
      <c r="F2780" s="253" t="s">
        <v>2641</v>
      </c>
      <c r="G2780" s="250"/>
      <c r="H2780" s="254">
        <v>6.2000000000000002</v>
      </c>
      <c r="I2780" s="255"/>
      <c r="J2780" s="250"/>
      <c r="K2780" s="250"/>
      <c r="L2780" s="256"/>
      <c r="M2780" s="257"/>
      <c r="N2780" s="258"/>
      <c r="O2780" s="258"/>
      <c r="P2780" s="258"/>
      <c r="Q2780" s="258"/>
      <c r="R2780" s="258"/>
      <c r="S2780" s="258"/>
      <c r="T2780" s="25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0" t="s">
        <v>260</v>
      </c>
      <c r="AU2780" s="260" t="s">
        <v>93</v>
      </c>
      <c r="AV2780" s="13" t="s">
        <v>93</v>
      </c>
      <c r="AW2780" s="13" t="s">
        <v>40</v>
      </c>
      <c r="AX2780" s="13" t="s">
        <v>91</v>
      </c>
      <c r="AY2780" s="260" t="s">
        <v>251</v>
      </c>
    </row>
    <row r="2781" s="2" customFormat="1" ht="66.75" customHeight="1">
      <c r="A2781" s="41"/>
      <c r="B2781" s="42"/>
      <c r="C2781" s="230" t="s">
        <v>2642</v>
      </c>
      <c r="D2781" s="230" t="s">
        <v>253</v>
      </c>
      <c r="E2781" s="231" t="s">
        <v>2643</v>
      </c>
      <c r="F2781" s="232" t="s">
        <v>2644</v>
      </c>
      <c r="G2781" s="233" t="s">
        <v>321</v>
      </c>
      <c r="H2781" s="234">
        <v>150.40000000000001</v>
      </c>
      <c r="I2781" s="235"/>
      <c r="J2781" s="236">
        <f>ROUND(I2781*H2781,2)</f>
        <v>0</v>
      </c>
      <c r="K2781" s="237"/>
      <c r="L2781" s="47"/>
      <c r="M2781" s="238" t="s">
        <v>1</v>
      </c>
      <c r="N2781" s="239" t="s">
        <v>49</v>
      </c>
      <c r="O2781" s="94"/>
      <c r="P2781" s="240">
        <f>O2781*H2781</f>
        <v>0</v>
      </c>
      <c r="Q2781" s="240">
        <v>0.00040000000000000002</v>
      </c>
      <c r="R2781" s="240">
        <f>Q2781*H2781</f>
        <v>0.060160000000000005</v>
      </c>
      <c r="S2781" s="240">
        <v>0</v>
      </c>
      <c r="T2781" s="241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42" t="s">
        <v>304</v>
      </c>
      <c r="AT2781" s="242" t="s">
        <v>253</v>
      </c>
      <c r="AU2781" s="242" t="s">
        <v>93</v>
      </c>
      <c r="AY2781" s="19" t="s">
        <v>251</v>
      </c>
      <c r="BE2781" s="243">
        <f>IF(N2781="základní",J2781,0)</f>
        <v>0</v>
      </c>
      <c r="BF2781" s="243">
        <f>IF(N2781="snížená",J2781,0)</f>
        <v>0</v>
      </c>
      <c r="BG2781" s="243">
        <f>IF(N2781="zákl. přenesená",J2781,0)</f>
        <v>0</v>
      </c>
      <c r="BH2781" s="243">
        <f>IF(N2781="sníž. přenesená",J2781,0)</f>
        <v>0</v>
      </c>
      <c r="BI2781" s="243">
        <f>IF(N2781="nulová",J2781,0)</f>
        <v>0</v>
      </c>
      <c r="BJ2781" s="19" t="s">
        <v>91</v>
      </c>
      <c r="BK2781" s="243">
        <f>ROUND(I2781*H2781,2)</f>
        <v>0</v>
      </c>
      <c r="BL2781" s="19" t="s">
        <v>304</v>
      </c>
      <c r="BM2781" s="242" t="s">
        <v>2645</v>
      </c>
    </row>
    <row r="2782" s="2" customFormat="1">
      <c r="A2782" s="41"/>
      <c r="B2782" s="42"/>
      <c r="C2782" s="43"/>
      <c r="D2782" s="251" t="s">
        <v>289</v>
      </c>
      <c r="E2782" s="43"/>
      <c r="F2782" s="282" t="s">
        <v>2646</v>
      </c>
      <c r="G2782" s="43"/>
      <c r="H2782" s="43"/>
      <c r="I2782" s="246"/>
      <c r="J2782" s="43"/>
      <c r="K2782" s="43"/>
      <c r="L2782" s="47"/>
      <c r="M2782" s="247"/>
      <c r="N2782" s="248"/>
      <c r="O2782" s="94"/>
      <c r="P2782" s="94"/>
      <c r="Q2782" s="94"/>
      <c r="R2782" s="94"/>
      <c r="S2782" s="94"/>
      <c r="T2782" s="95"/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T2782" s="19" t="s">
        <v>289</v>
      </c>
      <c r="AU2782" s="19" t="s">
        <v>93</v>
      </c>
    </row>
    <row r="2783" s="15" customFormat="1">
      <c r="A2783" s="15"/>
      <c r="B2783" s="272"/>
      <c r="C2783" s="273"/>
      <c r="D2783" s="251" t="s">
        <v>260</v>
      </c>
      <c r="E2783" s="274" t="s">
        <v>1</v>
      </c>
      <c r="F2783" s="275" t="s">
        <v>2647</v>
      </c>
      <c r="G2783" s="273"/>
      <c r="H2783" s="274" t="s">
        <v>1</v>
      </c>
      <c r="I2783" s="276"/>
      <c r="J2783" s="273"/>
      <c r="K2783" s="273"/>
      <c r="L2783" s="277"/>
      <c r="M2783" s="278"/>
      <c r="N2783" s="279"/>
      <c r="O2783" s="279"/>
      <c r="P2783" s="279"/>
      <c r="Q2783" s="279"/>
      <c r="R2783" s="279"/>
      <c r="S2783" s="279"/>
      <c r="T2783" s="280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81" t="s">
        <v>260</v>
      </c>
      <c r="AU2783" s="281" t="s">
        <v>93</v>
      </c>
      <c r="AV2783" s="15" t="s">
        <v>91</v>
      </c>
      <c r="AW2783" s="15" t="s">
        <v>40</v>
      </c>
      <c r="AX2783" s="15" t="s">
        <v>84</v>
      </c>
      <c r="AY2783" s="281" t="s">
        <v>251</v>
      </c>
    </row>
    <row r="2784" s="13" customFormat="1">
      <c r="A2784" s="13"/>
      <c r="B2784" s="249"/>
      <c r="C2784" s="250"/>
      <c r="D2784" s="251" t="s">
        <v>260</v>
      </c>
      <c r="E2784" s="252" t="s">
        <v>1</v>
      </c>
      <c r="F2784" s="253" t="s">
        <v>2648</v>
      </c>
      <c r="G2784" s="250"/>
      <c r="H2784" s="254">
        <v>75.200000000000003</v>
      </c>
      <c r="I2784" s="255"/>
      <c r="J2784" s="250"/>
      <c r="K2784" s="250"/>
      <c r="L2784" s="256"/>
      <c r="M2784" s="257"/>
      <c r="N2784" s="258"/>
      <c r="O2784" s="258"/>
      <c r="P2784" s="258"/>
      <c r="Q2784" s="258"/>
      <c r="R2784" s="258"/>
      <c r="S2784" s="258"/>
      <c r="T2784" s="25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60" t="s">
        <v>260</v>
      </c>
      <c r="AU2784" s="260" t="s">
        <v>93</v>
      </c>
      <c r="AV2784" s="13" t="s">
        <v>93</v>
      </c>
      <c r="AW2784" s="13" t="s">
        <v>40</v>
      </c>
      <c r="AX2784" s="13" t="s">
        <v>84</v>
      </c>
      <c r="AY2784" s="260" t="s">
        <v>251</v>
      </c>
    </row>
    <row r="2785" s="13" customFormat="1">
      <c r="A2785" s="13"/>
      <c r="B2785" s="249"/>
      <c r="C2785" s="250"/>
      <c r="D2785" s="251" t="s">
        <v>260</v>
      </c>
      <c r="E2785" s="252" t="s">
        <v>1</v>
      </c>
      <c r="F2785" s="253" t="s">
        <v>2649</v>
      </c>
      <c r="G2785" s="250"/>
      <c r="H2785" s="254">
        <v>75.200000000000003</v>
      </c>
      <c r="I2785" s="255"/>
      <c r="J2785" s="250"/>
      <c r="K2785" s="250"/>
      <c r="L2785" s="256"/>
      <c r="M2785" s="257"/>
      <c r="N2785" s="258"/>
      <c r="O2785" s="258"/>
      <c r="P2785" s="258"/>
      <c r="Q2785" s="258"/>
      <c r="R2785" s="258"/>
      <c r="S2785" s="258"/>
      <c r="T2785" s="259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0" t="s">
        <v>260</v>
      </c>
      <c r="AU2785" s="260" t="s">
        <v>93</v>
      </c>
      <c r="AV2785" s="13" t="s">
        <v>93</v>
      </c>
      <c r="AW2785" s="13" t="s">
        <v>40</v>
      </c>
      <c r="AX2785" s="13" t="s">
        <v>84</v>
      </c>
      <c r="AY2785" s="260" t="s">
        <v>251</v>
      </c>
    </row>
    <row r="2786" s="14" customFormat="1">
      <c r="A2786" s="14"/>
      <c r="B2786" s="261"/>
      <c r="C2786" s="262"/>
      <c r="D2786" s="251" t="s">
        <v>260</v>
      </c>
      <c r="E2786" s="263" t="s">
        <v>1</v>
      </c>
      <c r="F2786" s="264" t="s">
        <v>262</v>
      </c>
      <c r="G2786" s="262"/>
      <c r="H2786" s="265">
        <v>150.40000000000001</v>
      </c>
      <c r="I2786" s="266"/>
      <c r="J2786" s="262"/>
      <c r="K2786" s="262"/>
      <c r="L2786" s="267"/>
      <c r="M2786" s="268"/>
      <c r="N2786" s="269"/>
      <c r="O2786" s="269"/>
      <c r="P2786" s="269"/>
      <c r="Q2786" s="269"/>
      <c r="R2786" s="269"/>
      <c r="S2786" s="269"/>
      <c r="T2786" s="270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71" t="s">
        <v>260</v>
      </c>
      <c r="AU2786" s="271" t="s">
        <v>93</v>
      </c>
      <c r="AV2786" s="14" t="s">
        <v>257</v>
      </c>
      <c r="AW2786" s="14" t="s">
        <v>40</v>
      </c>
      <c r="AX2786" s="14" t="s">
        <v>91</v>
      </c>
      <c r="AY2786" s="271" t="s">
        <v>251</v>
      </c>
    </row>
    <row r="2787" s="2" customFormat="1" ht="66.75" customHeight="1">
      <c r="A2787" s="41"/>
      <c r="B2787" s="42"/>
      <c r="C2787" s="230" t="s">
        <v>2650</v>
      </c>
      <c r="D2787" s="230" t="s">
        <v>253</v>
      </c>
      <c r="E2787" s="231" t="s">
        <v>2651</v>
      </c>
      <c r="F2787" s="232" t="s">
        <v>2652</v>
      </c>
      <c r="G2787" s="233" t="s">
        <v>321</v>
      </c>
      <c r="H2787" s="234">
        <v>9.4000000000000004</v>
      </c>
      <c r="I2787" s="235"/>
      <c r="J2787" s="236">
        <f>ROUND(I2787*H2787,2)</f>
        <v>0</v>
      </c>
      <c r="K2787" s="237"/>
      <c r="L2787" s="47"/>
      <c r="M2787" s="238" t="s">
        <v>1</v>
      </c>
      <c r="N2787" s="239" t="s">
        <v>49</v>
      </c>
      <c r="O2787" s="94"/>
      <c r="P2787" s="240">
        <f>O2787*H2787</f>
        <v>0</v>
      </c>
      <c r="Q2787" s="240">
        <v>0.00040000000000000002</v>
      </c>
      <c r="R2787" s="240">
        <f>Q2787*H2787</f>
        <v>0.0037600000000000003</v>
      </c>
      <c r="S2787" s="240">
        <v>0</v>
      </c>
      <c r="T2787" s="241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42" t="s">
        <v>304</v>
      </c>
      <c r="AT2787" s="242" t="s">
        <v>253</v>
      </c>
      <c r="AU2787" s="242" t="s">
        <v>93</v>
      </c>
      <c r="AY2787" s="19" t="s">
        <v>251</v>
      </c>
      <c r="BE2787" s="243">
        <f>IF(N2787="základní",J2787,0)</f>
        <v>0</v>
      </c>
      <c r="BF2787" s="243">
        <f>IF(N2787="snížená",J2787,0)</f>
        <v>0</v>
      </c>
      <c r="BG2787" s="243">
        <f>IF(N2787="zákl. přenesená",J2787,0)</f>
        <v>0</v>
      </c>
      <c r="BH2787" s="243">
        <f>IF(N2787="sníž. přenesená",J2787,0)</f>
        <v>0</v>
      </c>
      <c r="BI2787" s="243">
        <f>IF(N2787="nulová",J2787,0)</f>
        <v>0</v>
      </c>
      <c r="BJ2787" s="19" t="s">
        <v>91</v>
      </c>
      <c r="BK2787" s="243">
        <f>ROUND(I2787*H2787,2)</f>
        <v>0</v>
      </c>
      <c r="BL2787" s="19" t="s">
        <v>304</v>
      </c>
      <c r="BM2787" s="242" t="s">
        <v>2653</v>
      </c>
    </row>
    <row r="2788" s="2" customFormat="1">
      <c r="A2788" s="41"/>
      <c r="B2788" s="42"/>
      <c r="C2788" s="43"/>
      <c r="D2788" s="251" t="s">
        <v>289</v>
      </c>
      <c r="E2788" s="43"/>
      <c r="F2788" s="282" t="s">
        <v>2654</v>
      </c>
      <c r="G2788" s="43"/>
      <c r="H2788" s="43"/>
      <c r="I2788" s="246"/>
      <c r="J2788" s="43"/>
      <c r="K2788" s="43"/>
      <c r="L2788" s="47"/>
      <c r="M2788" s="247"/>
      <c r="N2788" s="248"/>
      <c r="O2788" s="94"/>
      <c r="P2788" s="94"/>
      <c r="Q2788" s="94"/>
      <c r="R2788" s="94"/>
      <c r="S2788" s="94"/>
      <c r="T2788" s="95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19" t="s">
        <v>289</v>
      </c>
      <c r="AU2788" s="19" t="s">
        <v>93</v>
      </c>
    </row>
    <row r="2789" s="15" customFormat="1">
      <c r="A2789" s="15"/>
      <c r="B2789" s="272"/>
      <c r="C2789" s="273"/>
      <c r="D2789" s="251" t="s">
        <v>260</v>
      </c>
      <c r="E2789" s="274" t="s">
        <v>1</v>
      </c>
      <c r="F2789" s="275" t="s">
        <v>2647</v>
      </c>
      <c r="G2789" s="273"/>
      <c r="H2789" s="274" t="s">
        <v>1</v>
      </c>
      <c r="I2789" s="276"/>
      <c r="J2789" s="273"/>
      <c r="K2789" s="273"/>
      <c r="L2789" s="277"/>
      <c r="M2789" s="278"/>
      <c r="N2789" s="279"/>
      <c r="O2789" s="279"/>
      <c r="P2789" s="279"/>
      <c r="Q2789" s="279"/>
      <c r="R2789" s="279"/>
      <c r="S2789" s="279"/>
      <c r="T2789" s="280"/>
      <c r="U2789" s="15"/>
      <c r="V2789" s="15"/>
      <c r="W2789" s="15"/>
      <c r="X2789" s="15"/>
      <c r="Y2789" s="15"/>
      <c r="Z2789" s="15"/>
      <c r="AA2789" s="15"/>
      <c r="AB2789" s="15"/>
      <c r="AC2789" s="15"/>
      <c r="AD2789" s="15"/>
      <c r="AE2789" s="15"/>
      <c r="AT2789" s="281" t="s">
        <v>260</v>
      </c>
      <c r="AU2789" s="281" t="s">
        <v>93</v>
      </c>
      <c r="AV2789" s="15" t="s">
        <v>91</v>
      </c>
      <c r="AW2789" s="15" t="s">
        <v>40</v>
      </c>
      <c r="AX2789" s="15" t="s">
        <v>84</v>
      </c>
      <c r="AY2789" s="281" t="s">
        <v>251</v>
      </c>
    </row>
    <row r="2790" s="13" customFormat="1">
      <c r="A2790" s="13"/>
      <c r="B2790" s="249"/>
      <c r="C2790" s="250"/>
      <c r="D2790" s="251" t="s">
        <v>260</v>
      </c>
      <c r="E2790" s="252" t="s">
        <v>1</v>
      </c>
      <c r="F2790" s="253" t="s">
        <v>2655</v>
      </c>
      <c r="G2790" s="250"/>
      <c r="H2790" s="254">
        <v>9.4000000000000004</v>
      </c>
      <c r="I2790" s="255"/>
      <c r="J2790" s="250"/>
      <c r="K2790" s="250"/>
      <c r="L2790" s="256"/>
      <c r="M2790" s="257"/>
      <c r="N2790" s="258"/>
      <c r="O2790" s="258"/>
      <c r="P2790" s="258"/>
      <c r="Q2790" s="258"/>
      <c r="R2790" s="258"/>
      <c r="S2790" s="258"/>
      <c r="T2790" s="25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60" t="s">
        <v>260</v>
      </c>
      <c r="AU2790" s="260" t="s">
        <v>93</v>
      </c>
      <c r="AV2790" s="13" t="s">
        <v>93</v>
      </c>
      <c r="AW2790" s="13" t="s">
        <v>40</v>
      </c>
      <c r="AX2790" s="13" t="s">
        <v>91</v>
      </c>
      <c r="AY2790" s="260" t="s">
        <v>251</v>
      </c>
    </row>
    <row r="2791" s="2" customFormat="1" ht="66.75" customHeight="1">
      <c r="A2791" s="41"/>
      <c r="B2791" s="42"/>
      <c r="C2791" s="230" t="s">
        <v>2656</v>
      </c>
      <c r="D2791" s="230" t="s">
        <v>253</v>
      </c>
      <c r="E2791" s="231" t="s">
        <v>2657</v>
      </c>
      <c r="F2791" s="232" t="s">
        <v>2658</v>
      </c>
      <c r="G2791" s="233" t="s">
        <v>321</v>
      </c>
      <c r="H2791" s="234">
        <v>84.599999999999994</v>
      </c>
      <c r="I2791" s="235"/>
      <c r="J2791" s="236">
        <f>ROUND(I2791*H2791,2)</f>
        <v>0</v>
      </c>
      <c r="K2791" s="237"/>
      <c r="L2791" s="47"/>
      <c r="M2791" s="238" t="s">
        <v>1</v>
      </c>
      <c r="N2791" s="239" t="s">
        <v>49</v>
      </c>
      <c r="O2791" s="94"/>
      <c r="P2791" s="240">
        <f>O2791*H2791</f>
        <v>0</v>
      </c>
      <c r="Q2791" s="240">
        <v>0.00040000000000000002</v>
      </c>
      <c r="R2791" s="240">
        <f>Q2791*H2791</f>
        <v>0.033840000000000002</v>
      </c>
      <c r="S2791" s="240">
        <v>0</v>
      </c>
      <c r="T2791" s="241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42" t="s">
        <v>304</v>
      </c>
      <c r="AT2791" s="242" t="s">
        <v>253</v>
      </c>
      <c r="AU2791" s="242" t="s">
        <v>93</v>
      </c>
      <c r="AY2791" s="19" t="s">
        <v>251</v>
      </c>
      <c r="BE2791" s="243">
        <f>IF(N2791="základní",J2791,0)</f>
        <v>0</v>
      </c>
      <c r="BF2791" s="243">
        <f>IF(N2791="snížená",J2791,0)</f>
        <v>0</v>
      </c>
      <c r="BG2791" s="243">
        <f>IF(N2791="zákl. přenesená",J2791,0)</f>
        <v>0</v>
      </c>
      <c r="BH2791" s="243">
        <f>IF(N2791="sníž. přenesená",J2791,0)</f>
        <v>0</v>
      </c>
      <c r="BI2791" s="243">
        <f>IF(N2791="nulová",J2791,0)</f>
        <v>0</v>
      </c>
      <c r="BJ2791" s="19" t="s">
        <v>91</v>
      </c>
      <c r="BK2791" s="243">
        <f>ROUND(I2791*H2791,2)</f>
        <v>0</v>
      </c>
      <c r="BL2791" s="19" t="s">
        <v>304</v>
      </c>
      <c r="BM2791" s="242" t="s">
        <v>2659</v>
      </c>
    </row>
    <row r="2792" s="2" customFormat="1">
      <c r="A2792" s="41"/>
      <c r="B2792" s="42"/>
      <c r="C2792" s="43"/>
      <c r="D2792" s="251" t="s">
        <v>289</v>
      </c>
      <c r="E2792" s="43"/>
      <c r="F2792" s="282" t="s">
        <v>2660</v>
      </c>
      <c r="G2792" s="43"/>
      <c r="H2792" s="43"/>
      <c r="I2792" s="246"/>
      <c r="J2792" s="43"/>
      <c r="K2792" s="43"/>
      <c r="L2792" s="47"/>
      <c r="M2792" s="247"/>
      <c r="N2792" s="248"/>
      <c r="O2792" s="94"/>
      <c r="P2792" s="94"/>
      <c r="Q2792" s="94"/>
      <c r="R2792" s="94"/>
      <c r="S2792" s="94"/>
      <c r="T2792" s="95"/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T2792" s="19" t="s">
        <v>289</v>
      </c>
      <c r="AU2792" s="19" t="s">
        <v>93</v>
      </c>
    </row>
    <row r="2793" s="15" customFormat="1">
      <c r="A2793" s="15"/>
      <c r="B2793" s="272"/>
      <c r="C2793" s="273"/>
      <c r="D2793" s="251" t="s">
        <v>260</v>
      </c>
      <c r="E2793" s="274" t="s">
        <v>1</v>
      </c>
      <c r="F2793" s="275" t="s">
        <v>2647</v>
      </c>
      <c r="G2793" s="273"/>
      <c r="H2793" s="274" t="s">
        <v>1</v>
      </c>
      <c r="I2793" s="276"/>
      <c r="J2793" s="273"/>
      <c r="K2793" s="273"/>
      <c r="L2793" s="277"/>
      <c r="M2793" s="278"/>
      <c r="N2793" s="279"/>
      <c r="O2793" s="279"/>
      <c r="P2793" s="279"/>
      <c r="Q2793" s="279"/>
      <c r="R2793" s="279"/>
      <c r="S2793" s="279"/>
      <c r="T2793" s="280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81" t="s">
        <v>260</v>
      </c>
      <c r="AU2793" s="281" t="s">
        <v>93</v>
      </c>
      <c r="AV2793" s="15" t="s">
        <v>91</v>
      </c>
      <c r="AW2793" s="15" t="s">
        <v>40</v>
      </c>
      <c r="AX2793" s="15" t="s">
        <v>84</v>
      </c>
      <c r="AY2793" s="281" t="s">
        <v>251</v>
      </c>
    </row>
    <row r="2794" s="13" customFormat="1">
      <c r="A2794" s="13"/>
      <c r="B2794" s="249"/>
      <c r="C2794" s="250"/>
      <c r="D2794" s="251" t="s">
        <v>260</v>
      </c>
      <c r="E2794" s="252" t="s">
        <v>1</v>
      </c>
      <c r="F2794" s="253" t="s">
        <v>2661</v>
      </c>
      <c r="G2794" s="250"/>
      <c r="H2794" s="254">
        <v>84.599999999999994</v>
      </c>
      <c r="I2794" s="255"/>
      <c r="J2794" s="250"/>
      <c r="K2794" s="250"/>
      <c r="L2794" s="256"/>
      <c r="M2794" s="257"/>
      <c r="N2794" s="258"/>
      <c r="O2794" s="258"/>
      <c r="P2794" s="258"/>
      <c r="Q2794" s="258"/>
      <c r="R2794" s="258"/>
      <c r="S2794" s="258"/>
      <c r="T2794" s="25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60" t="s">
        <v>260</v>
      </c>
      <c r="AU2794" s="260" t="s">
        <v>93</v>
      </c>
      <c r="AV2794" s="13" t="s">
        <v>93</v>
      </c>
      <c r="AW2794" s="13" t="s">
        <v>40</v>
      </c>
      <c r="AX2794" s="13" t="s">
        <v>91</v>
      </c>
      <c r="AY2794" s="260" t="s">
        <v>251</v>
      </c>
    </row>
    <row r="2795" s="2" customFormat="1" ht="66.75" customHeight="1">
      <c r="A2795" s="41"/>
      <c r="B2795" s="42"/>
      <c r="C2795" s="230" t="s">
        <v>2662</v>
      </c>
      <c r="D2795" s="230" t="s">
        <v>253</v>
      </c>
      <c r="E2795" s="231" t="s">
        <v>2663</v>
      </c>
      <c r="F2795" s="232" t="s">
        <v>2664</v>
      </c>
      <c r="G2795" s="233" t="s">
        <v>321</v>
      </c>
      <c r="H2795" s="234">
        <v>84.599999999999994</v>
      </c>
      <c r="I2795" s="235"/>
      <c r="J2795" s="236">
        <f>ROUND(I2795*H2795,2)</f>
        <v>0</v>
      </c>
      <c r="K2795" s="237"/>
      <c r="L2795" s="47"/>
      <c r="M2795" s="238" t="s">
        <v>1</v>
      </c>
      <c r="N2795" s="239" t="s">
        <v>49</v>
      </c>
      <c r="O2795" s="94"/>
      <c r="P2795" s="240">
        <f>O2795*H2795</f>
        <v>0</v>
      </c>
      <c r="Q2795" s="240">
        <v>0.00040000000000000002</v>
      </c>
      <c r="R2795" s="240">
        <f>Q2795*H2795</f>
        <v>0.033840000000000002</v>
      </c>
      <c r="S2795" s="240">
        <v>0</v>
      </c>
      <c r="T2795" s="241">
        <f>S2795*H2795</f>
        <v>0</v>
      </c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R2795" s="242" t="s">
        <v>304</v>
      </c>
      <c r="AT2795" s="242" t="s">
        <v>253</v>
      </c>
      <c r="AU2795" s="242" t="s">
        <v>93</v>
      </c>
      <c r="AY2795" s="19" t="s">
        <v>251</v>
      </c>
      <c r="BE2795" s="243">
        <f>IF(N2795="základní",J2795,0)</f>
        <v>0</v>
      </c>
      <c r="BF2795" s="243">
        <f>IF(N2795="snížená",J2795,0)</f>
        <v>0</v>
      </c>
      <c r="BG2795" s="243">
        <f>IF(N2795="zákl. přenesená",J2795,0)</f>
        <v>0</v>
      </c>
      <c r="BH2795" s="243">
        <f>IF(N2795="sníž. přenesená",J2795,0)</f>
        <v>0</v>
      </c>
      <c r="BI2795" s="243">
        <f>IF(N2795="nulová",J2795,0)</f>
        <v>0</v>
      </c>
      <c r="BJ2795" s="19" t="s">
        <v>91</v>
      </c>
      <c r="BK2795" s="243">
        <f>ROUND(I2795*H2795,2)</f>
        <v>0</v>
      </c>
      <c r="BL2795" s="19" t="s">
        <v>304</v>
      </c>
      <c r="BM2795" s="242" t="s">
        <v>2665</v>
      </c>
    </row>
    <row r="2796" s="2" customFormat="1">
      <c r="A2796" s="41"/>
      <c r="B2796" s="42"/>
      <c r="C2796" s="43"/>
      <c r="D2796" s="251" t="s">
        <v>289</v>
      </c>
      <c r="E2796" s="43"/>
      <c r="F2796" s="282" t="s">
        <v>2666</v>
      </c>
      <c r="G2796" s="43"/>
      <c r="H2796" s="43"/>
      <c r="I2796" s="246"/>
      <c r="J2796" s="43"/>
      <c r="K2796" s="43"/>
      <c r="L2796" s="47"/>
      <c r="M2796" s="247"/>
      <c r="N2796" s="248"/>
      <c r="O2796" s="94"/>
      <c r="P2796" s="94"/>
      <c r="Q2796" s="94"/>
      <c r="R2796" s="94"/>
      <c r="S2796" s="94"/>
      <c r="T2796" s="95"/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T2796" s="19" t="s">
        <v>289</v>
      </c>
      <c r="AU2796" s="19" t="s">
        <v>93</v>
      </c>
    </row>
    <row r="2797" s="15" customFormat="1">
      <c r="A2797" s="15"/>
      <c r="B2797" s="272"/>
      <c r="C2797" s="273"/>
      <c r="D2797" s="251" t="s">
        <v>260</v>
      </c>
      <c r="E2797" s="274" t="s">
        <v>1</v>
      </c>
      <c r="F2797" s="275" t="s">
        <v>2647</v>
      </c>
      <c r="G2797" s="273"/>
      <c r="H2797" s="274" t="s">
        <v>1</v>
      </c>
      <c r="I2797" s="276"/>
      <c r="J2797" s="273"/>
      <c r="K2797" s="273"/>
      <c r="L2797" s="277"/>
      <c r="M2797" s="278"/>
      <c r="N2797" s="279"/>
      <c r="O2797" s="279"/>
      <c r="P2797" s="279"/>
      <c r="Q2797" s="279"/>
      <c r="R2797" s="279"/>
      <c r="S2797" s="279"/>
      <c r="T2797" s="280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81" t="s">
        <v>260</v>
      </c>
      <c r="AU2797" s="281" t="s">
        <v>93</v>
      </c>
      <c r="AV2797" s="15" t="s">
        <v>91</v>
      </c>
      <c r="AW2797" s="15" t="s">
        <v>40</v>
      </c>
      <c r="AX2797" s="15" t="s">
        <v>84</v>
      </c>
      <c r="AY2797" s="281" t="s">
        <v>251</v>
      </c>
    </row>
    <row r="2798" s="13" customFormat="1">
      <c r="A2798" s="13"/>
      <c r="B2798" s="249"/>
      <c r="C2798" s="250"/>
      <c r="D2798" s="251" t="s">
        <v>260</v>
      </c>
      <c r="E2798" s="252" t="s">
        <v>1</v>
      </c>
      <c r="F2798" s="253" t="s">
        <v>2667</v>
      </c>
      <c r="G2798" s="250"/>
      <c r="H2798" s="254">
        <v>84.599999999999994</v>
      </c>
      <c r="I2798" s="255"/>
      <c r="J2798" s="250"/>
      <c r="K2798" s="250"/>
      <c r="L2798" s="256"/>
      <c r="M2798" s="257"/>
      <c r="N2798" s="258"/>
      <c r="O2798" s="258"/>
      <c r="P2798" s="258"/>
      <c r="Q2798" s="258"/>
      <c r="R2798" s="258"/>
      <c r="S2798" s="258"/>
      <c r="T2798" s="25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60" t="s">
        <v>260</v>
      </c>
      <c r="AU2798" s="260" t="s">
        <v>93</v>
      </c>
      <c r="AV2798" s="13" t="s">
        <v>93</v>
      </c>
      <c r="AW2798" s="13" t="s">
        <v>40</v>
      </c>
      <c r="AX2798" s="13" t="s">
        <v>91</v>
      </c>
      <c r="AY2798" s="260" t="s">
        <v>251</v>
      </c>
    </row>
    <row r="2799" s="2" customFormat="1" ht="66.75" customHeight="1">
      <c r="A2799" s="41"/>
      <c r="B2799" s="42"/>
      <c r="C2799" s="230" t="s">
        <v>2668</v>
      </c>
      <c r="D2799" s="230" t="s">
        <v>253</v>
      </c>
      <c r="E2799" s="231" t="s">
        <v>2669</v>
      </c>
      <c r="F2799" s="232" t="s">
        <v>2670</v>
      </c>
      <c r="G2799" s="233" t="s">
        <v>321</v>
      </c>
      <c r="H2799" s="234">
        <v>23.300000000000001</v>
      </c>
      <c r="I2799" s="235"/>
      <c r="J2799" s="236">
        <f>ROUND(I2799*H2799,2)</f>
        <v>0</v>
      </c>
      <c r="K2799" s="237"/>
      <c r="L2799" s="47"/>
      <c r="M2799" s="238" t="s">
        <v>1</v>
      </c>
      <c r="N2799" s="239" t="s">
        <v>49</v>
      </c>
      <c r="O2799" s="94"/>
      <c r="P2799" s="240">
        <f>O2799*H2799</f>
        <v>0</v>
      </c>
      <c r="Q2799" s="240">
        <v>0.00528</v>
      </c>
      <c r="R2799" s="240">
        <f>Q2799*H2799</f>
        <v>0.12302400000000001</v>
      </c>
      <c r="S2799" s="240">
        <v>0</v>
      </c>
      <c r="T2799" s="241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42" t="s">
        <v>304</v>
      </c>
      <c r="AT2799" s="242" t="s">
        <v>253</v>
      </c>
      <c r="AU2799" s="242" t="s">
        <v>93</v>
      </c>
      <c r="AY2799" s="19" t="s">
        <v>251</v>
      </c>
      <c r="BE2799" s="243">
        <f>IF(N2799="základní",J2799,0)</f>
        <v>0</v>
      </c>
      <c r="BF2799" s="243">
        <f>IF(N2799="snížená",J2799,0)</f>
        <v>0</v>
      </c>
      <c r="BG2799" s="243">
        <f>IF(N2799="zákl. přenesená",J2799,0)</f>
        <v>0</v>
      </c>
      <c r="BH2799" s="243">
        <f>IF(N2799="sníž. přenesená",J2799,0)</f>
        <v>0</v>
      </c>
      <c r="BI2799" s="243">
        <f>IF(N2799="nulová",J2799,0)</f>
        <v>0</v>
      </c>
      <c r="BJ2799" s="19" t="s">
        <v>91</v>
      </c>
      <c r="BK2799" s="243">
        <f>ROUND(I2799*H2799,2)</f>
        <v>0</v>
      </c>
      <c r="BL2799" s="19" t="s">
        <v>304</v>
      </c>
      <c r="BM2799" s="242" t="s">
        <v>2671</v>
      </c>
    </row>
    <row r="2800" s="2" customFormat="1">
      <c r="A2800" s="41"/>
      <c r="B2800" s="42"/>
      <c r="C2800" s="43"/>
      <c r="D2800" s="251" t="s">
        <v>289</v>
      </c>
      <c r="E2800" s="43"/>
      <c r="F2800" s="282" t="s">
        <v>2672</v>
      </c>
      <c r="G2800" s="43"/>
      <c r="H2800" s="43"/>
      <c r="I2800" s="246"/>
      <c r="J2800" s="43"/>
      <c r="K2800" s="43"/>
      <c r="L2800" s="47"/>
      <c r="M2800" s="247"/>
      <c r="N2800" s="248"/>
      <c r="O2800" s="94"/>
      <c r="P2800" s="94"/>
      <c r="Q2800" s="94"/>
      <c r="R2800" s="94"/>
      <c r="S2800" s="94"/>
      <c r="T2800" s="95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T2800" s="19" t="s">
        <v>289</v>
      </c>
      <c r="AU2800" s="19" t="s">
        <v>93</v>
      </c>
    </row>
    <row r="2801" s="15" customFormat="1">
      <c r="A2801" s="15"/>
      <c r="B2801" s="272"/>
      <c r="C2801" s="273"/>
      <c r="D2801" s="251" t="s">
        <v>260</v>
      </c>
      <c r="E2801" s="274" t="s">
        <v>1</v>
      </c>
      <c r="F2801" s="275" t="s">
        <v>2605</v>
      </c>
      <c r="G2801" s="273"/>
      <c r="H2801" s="274" t="s">
        <v>1</v>
      </c>
      <c r="I2801" s="276"/>
      <c r="J2801" s="273"/>
      <c r="K2801" s="273"/>
      <c r="L2801" s="277"/>
      <c r="M2801" s="278"/>
      <c r="N2801" s="279"/>
      <c r="O2801" s="279"/>
      <c r="P2801" s="279"/>
      <c r="Q2801" s="279"/>
      <c r="R2801" s="279"/>
      <c r="S2801" s="279"/>
      <c r="T2801" s="280"/>
      <c r="U2801" s="15"/>
      <c r="V2801" s="15"/>
      <c r="W2801" s="15"/>
      <c r="X2801" s="15"/>
      <c r="Y2801" s="15"/>
      <c r="Z2801" s="15"/>
      <c r="AA2801" s="15"/>
      <c r="AB2801" s="15"/>
      <c r="AC2801" s="15"/>
      <c r="AD2801" s="15"/>
      <c r="AE2801" s="15"/>
      <c r="AT2801" s="281" t="s">
        <v>260</v>
      </c>
      <c r="AU2801" s="281" t="s">
        <v>93</v>
      </c>
      <c r="AV2801" s="15" t="s">
        <v>91</v>
      </c>
      <c r="AW2801" s="15" t="s">
        <v>40</v>
      </c>
      <c r="AX2801" s="15" t="s">
        <v>84</v>
      </c>
      <c r="AY2801" s="281" t="s">
        <v>251</v>
      </c>
    </row>
    <row r="2802" s="13" customFormat="1">
      <c r="A2802" s="13"/>
      <c r="B2802" s="249"/>
      <c r="C2802" s="250"/>
      <c r="D2802" s="251" t="s">
        <v>260</v>
      </c>
      <c r="E2802" s="252" t="s">
        <v>1</v>
      </c>
      <c r="F2802" s="253" t="s">
        <v>2673</v>
      </c>
      <c r="G2802" s="250"/>
      <c r="H2802" s="254">
        <v>6.7999999999999998</v>
      </c>
      <c r="I2802" s="255"/>
      <c r="J2802" s="250"/>
      <c r="K2802" s="250"/>
      <c r="L2802" s="256"/>
      <c r="M2802" s="257"/>
      <c r="N2802" s="258"/>
      <c r="O2802" s="258"/>
      <c r="P2802" s="258"/>
      <c r="Q2802" s="258"/>
      <c r="R2802" s="258"/>
      <c r="S2802" s="258"/>
      <c r="T2802" s="25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60" t="s">
        <v>260</v>
      </c>
      <c r="AU2802" s="260" t="s">
        <v>93</v>
      </c>
      <c r="AV2802" s="13" t="s">
        <v>93</v>
      </c>
      <c r="AW2802" s="13" t="s">
        <v>40</v>
      </c>
      <c r="AX2802" s="13" t="s">
        <v>84</v>
      </c>
      <c r="AY2802" s="260" t="s">
        <v>251</v>
      </c>
    </row>
    <row r="2803" s="13" customFormat="1">
      <c r="A2803" s="13"/>
      <c r="B2803" s="249"/>
      <c r="C2803" s="250"/>
      <c r="D2803" s="251" t="s">
        <v>260</v>
      </c>
      <c r="E2803" s="252" t="s">
        <v>1</v>
      </c>
      <c r="F2803" s="253" t="s">
        <v>2674</v>
      </c>
      <c r="G2803" s="250"/>
      <c r="H2803" s="254">
        <v>3.5</v>
      </c>
      <c r="I2803" s="255"/>
      <c r="J2803" s="250"/>
      <c r="K2803" s="250"/>
      <c r="L2803" s="256"/>
      <c r="M2803" s="257"/>
      <c r="N2803" s="258"/>
      <c r="O2803" s="258"/>
      <c r="P2803" s="258"/>
      <c r="Q2803" s="258"/>
      <c r="R2803" s="258"/>
      <c r="S2803" s="258"/>
      <c r="T2803" s="259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60" t="s">
        <v>260</v>
      </c>
      <c r="AU2803" s="260" t="s">
        <v>93</v>
      </c>
      <c r="AV2803" s="13" t="s">
        <v>93</v>
      </c>
      <c r="AW2803" s="13" t="s">
        <v>40</v>
      </c>
      <c r="AX2803" s="13" t="s">
        <v>84</v>
      </c>
      <c r="AY2803" s="260" t="s">
        <v>251</v>
      </c>
    </row>
    <row r="2804" s="13" customFormat="1">
      <c r="A2804" s="13"/>
      <c r="B2804" s="249"/>
      <c r="C2804" s="250"/>
      <c r="D2804" s="251" t="s">
        <v>260</v>
      </c>
      <c r="E2804" s="252" t="s">
        <v>1</v>
      </c>
      <c r="F2804" s="253" t="s">
        <v>2675</v>
      </c>
      <c r="G2804" s="250"/>
      <c r="H2804" s="254">
        <v>3.5</v>
      </c>
      <c r="I2804" s="255"/>
      <c r="J2804" s="250"/>
      <c r="K2804" s="250"/>
      <c r="L2804" s="256"/>
      <c r="M2804" s="257"/>
      <c r="N2804" s="258"/>
      <c r="O2804" s="258"/>
      <c r="P2804" s="258"/>
      <c r="Q2804" s="258"/>
      <c r="R2804" s="258"/>
      <c r="S2804" s="258"/>
      <c r="T2804" s="25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60" t="s">
        <v>260</v>
      </c>
      <c r="AU2804" s="260" t="s">
        <v>93</v>
      </c>
      <c r="AV2804" s="13" t="s">
        <v>93</v>
      </c>
      <c r="AW2804" s="13" t="s">
        <v>40</v>
      </c>
      <c r="AX2804" s="13" t="s">
        <v>84</v>
      </c>
      <c r="AY2804" s="260" t="s">
        <v>251</v>
      </c>
    </row>
    <row r="2805" s="13" customFormat="1">
      <c r="A2805" s="13"/>
      <c r="B2805" s="249"/>
      <c r="C2805" s="250"/>
      <c r="D2805" s="251" t="s">
        <v>260</v>
      </c>
      <c r="E2805" s="252" t="s">
        <v>1</v>
      </c>
      <c r="F2805" s="253" t="s">
        <v>2676</v>
      </c>
      <c r="G2805" s="250"/>
      <c r="H2805" s="254">
        <v>3.5</v>
      </c>
      <c r="I2805" s="255"/>
      <c r="J2805" s="250"/>
      <c r="K2805" s="250"/>
      <c r="L2805" s="256"/>
      <c r="M2805" s="257"/>
      <c r="N2805" s="258"/>
      <c r="O2805" s="258"/>
      <c r="P2805" s="258"/>
      <c r="Q2805" s="258"/>
      <c r="R2805" s="258"/>
      <c r="S2805" s="258"/>
      <c r="T2805" s="25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60" t="s">
        <v>260</v>
      </c>
      <c r="AU2805" s="260" t="s">
        <v>93</v>
      </c>
      <c r="AV2805" s="13" t="s">
        <v>93</v>
      </c>
      <c r="AW2805" s="13" t="s">
        <v>40</v>
      </c>
      <c r="AX2805" s="13" t="s">
        <v>84</v>
      </c>
      <c r="AY2805" s="260" t="s">
        <v>251</v>
      </c>
    </row>
    <row r="2806" s="13" customFormat="1">
      <c r="A2806" s="13"/>
      <c r="B2806" s="249"/>
      <c r="C2806" s="250"/>
      <c r="D2806" s="251" t="s">
        <v>260</v>
      </c>
      <c r="E2806" s="252" t="s">
        <v>1</v>
      </c>
      <c r="F2806" s="253" t="s">
        <v>2677</v>
      </c>
      <c r="G2806" s="250"/>
      <c r="H2806" s="254">
        <v>3.5</v>
      </c>
      <c r="I2806" s="255"/>
      <c r="J2806" s="250"/>
      <c r="K2806" s="250"/>
      <c r="L2806" s="256"/>
      <c r="M2806" s="257"/>
      <c r="N2806" s="258"/>
      <c r="O2806" s="258"/>
      <c r="P2806" s="258"/>
      <c r="Q2806" s="258"/>
      <c r="R2806" s="258"/>
      <c r="S2806" s="258"/>
      <c r="T2806" s="25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60" t="s">
        <v>260</v>
      </c>
      <c r="AU2806" s="260" t="s">
        <v>93</v>
      </c>
      <c r="AV2806" s="13" t="s">
        <v>93</v>
      </c>
      <c r="AW2806" s="13" t="s">
        <v>40</v>
      </c>
      <c r="AX2806" s="13" t="s">
        <v>84</v>
      </c>
      <c r="AY2806" s="260" t="s">
        <v>251</v>
      </c>
    </row>
    <row r="2807" s="13" customFormat="1">
      <c r="A2807" s="13"/>
      <c r="B2807" s="249"/>
      <c r="C2807" s="250"/>
      <c r="D2807" s="251" t="s">
        <v>260</v>
      </c>
      <c r="E2807" s="252" t="s">
        <v>1</v>
      </c>
      <c r="F2807" s="253" t="s">
        <v>2678</v>
      </c>
      <c r="G2807" s="250"/>
      <c r="H2807" s="254">
        <v>2.5</v>
      </c>
      <c r="I2807" s="255"/>
      <c r="J2807" s="250"/>
      <c r="K2807" s="250"/>
      <c r="L2807" s="256"/>
      <c r="M2807" s="257"/>
      <c r="N2807" s="258"/>
      <c r="O2807" s="258"/>
      <c r="P2807" s="258"/>
      <c r="Q2807" s="258"/>
      <c r="R2807" s="258"/>
      <c r="S2807" s="258"/>
      <c r="T2807" s="25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60" t="s">
        <v>260</v>
      </c>
      <c r="AU2807" s="260" t="s">
        <v>93</v>
      </c>
      <c r="AV2807" s="13" t="s">
        <v>93</v>
      </c>
      <c r="AW2807" s="13" t="s">
        <v>40</v>
      </c>
      <c r="AX2807" s="13" t="s">
        <v>84</v>
      </c>
      <c r="AY2807" s="260" t="s">
        <v>251</v>
      </c>
    </row>
    <row r="2808" s="14" customFormat="1">
      <c r="A2808" s="14"/>
      <c r="B2808" s="261"/>
      <c r="C2808" s="262"/>
      <c r="D2808" s="251" t="s">
        <v>260</v>
      </c>
      <c r="E2808" s="263" t="s">
        <v>1</v>
      </c>
      <c r="F2808" s="264" t="s">
        <v>262</v>
      </c>
      <c r="G2808" s="262"/>
      <c r="H2808" s="265">
        <v>23.300000000000001</v>
      </c>
      <c r="I2808" s="266"/>
      <c r="J2808" s="262"/>
      <c r="K2808" s="262"/>
      <c r="L2808" s="267"/>
      <c r="M2808" s="268"/>
      <c r="N2808" s="269"/>
      <c r="O2808" s="269"/>
      <c r="P2808" s="269"/>
      <c r="Q2808" s="269"/>
      <c r="R2808" s="269"/>
      <c r="S2808" s="269"/>
      <c r="T2808" s="270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71" t="s">
        <v>260</v>
      </c>
      <c r="AU2808" s="271" t="s">
        <v>93</v>
      </c>
      <c r="AV2808" s="14" t="s">
        <v>257</v>
      </c>
      <c r="AW2808" s="14" t="s">
        <v>40</v>
      </c>
      <c r="AX2808" s="14" t="s">
        <v>91</v>
      </c>
      <c r="AY2808" s="271" t="s">
        <v>251</v>
      </c>
    </row>
    <row r="2809" s="2" customFormat="1" ht="49.05" customHeight="1">
      <c r="A2809" s="41"/>
      <c r="B2809" s="42"/>
      <c r="C2809" s="230" t="s">
        <v>2679</v>
      </c>
      <c r="D2809" s="230" t="s">
        <v>253</v>
      </c>
      <c r="E2809" s="231" t="s">
        <v>2680</v>
      </c>
      <c r="F2809" s="232" t="s">
        <v>2681</v>
      </c>
      <c r="G2809" s="233" t="s">
        <v>321</v>
      </c>
      <c r="H2809" s="234">
        <v>177.86000000000001</v>
      </c>
      <c r="I2809" s="235"/>
      <c r="J2809" s="236">
        <f>ROUND(I2809*H2809,2)</f>
        <v>0</v>
      </c>
      <c r="K2809" s="237"/>
      <c r="L2809" s="47"/>
      <c r="M2809" s="238" t="s">
        <v>1</v>
      </c>
      <c r="N2809" s="239" t="s">
        <v>49</v>
      </c>
      <c r="O2809" s="94"/>
      <c r="P2809" s="240">
        <f>O2809*H2809</f>
        <v>0</v>
      </c>
      <c r="Q2809" s="240">
        <v>0</v>
      </c>
      <c r="R2809" s="240">
        <f>Q2809*H2809</f>
        <v>0</v>
      </c>
      <c r="S2809" s="240">
        <v>0</v>
      </c>
      <c r="T2809" s="241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42" t="s">
        <v>304</v>
      </c>
      <c r="AT2809" s="242" t="s">
        <v>253</v>
      </c>
      <c r="AU2809" s="242" t="s">
        <v>93</v>
      </c>
      <c r="AY2809" s="19" t="s">
        <v>251</v>
      </c>
      <c r="BE2809" s="243">
        <f>IF(N2809="základní",J2809,0)</f>
        <v>0</v>
      </c>
      <c r="BF2809" s="243">
        <f>IF(N2809="snížená",J2809,0)</f>
        <v>0</v>
      </c>
      <c r="BG2809" s="243">
        <f>IF(N2809="zákl. přenesená",J2809,0)</f>
        <v>0</v>
      </c>
      <c r="BH2809" s="243">
        <f>IF(N2809="sníž. přenesená",J2809,0)</f>
        <v>0</v>
      </c>
      <c r="BI2809" s="243">
        <f>IF(N2809="nulová",J2809,0)</f>
        <v>0</v>
      </c>
      <c r="BJ2809" s="19" t="s">
        <v>91</v>
      </c>
      <c r="BK2809" s="243">
        <f>ROUND(I2809*H2809,2)</f>
        <v>0</v>
      </c>
      <c r="BL2809" s="19" t="s">
        <v>304</v>
      </c>
      <c r="BM2809" s="242" t="s">
        <v>2682</v>
      </c>
    </row>
    <row r="2810" s="15" customFormat="1">
      <c r="A2810" s="15"/>
      <c r="B2810" s="272"/>
      <c r="C2810" s="273"/>
      <c r="D2810" s="251" t="s">
        <v>260</v>
      </c>
      <c r="E2810" s="274" t="s">
        <v>1</v>
      </c>
      <c r="F2810" s="275" t="s">
        <v>1123</v>
      </c>
      <c r="G2810" s="273"/>
      <c r="H2810" s="274" t="s">
        <v>1</v>
      </c>
      <c r="I2810" s="276"/>
      <c r="J2810" s="273"/>
      <c r="K2810" s="273"/>
      <c r="L2810" s="277"/>
      <c r="M2810" s="278"/>
      <c r="N2810" s="279"/>
      <c r="O2810" s="279"/>
      <c r="P2810" s="279"/>
      <c r="Q2810" s="279"/>
      <c r="R2810" s="279"/>
      <c r="S2810" s="279"/>
      <c r="T2810" s="280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81" t="s">
        <v>260</v>
      </c>
      <c r="AU2810" s="281" t="s">
        <v>93</v>
      </c>
      <c r="AV2810" s="15" t="s">
        <v>91</v>
      </c>
      <c r="AW2810" s="15" t="s">
        <v>40</v>
      </c>
      <c r="AX2810" s="15" t="s">
        <v>84</v>
      </c>
      <c r="AY2810" s="281" t="s">
        <v>251</v>
      </c>
    </row>
    <row r="2811" s="15" customFormat="1">
      <c r="A2811" s="15"/>
      <c r="B2811" s="272"/>
      <c r="C2811" s="273"/>
      <c r="D2811" s="251" t="s">
        <v>260</v>
      </c>
      <c r="E2811" s="274" t="s">
        <v>1</v>
      </c>
      <c r="F2811" s="275" t="s">
        <v>2683</v>
      </c>
      <c r="G2811" s="273"/>
      <c r="H2811" s="274" t="s">
        <v>1</v>
      </c>
      <c r="I2811" s="276"/>
      <c r="J2811" s="273"/>
      <c r="K2811" s="273"/>
      <c r="L2811" s="277"/>
      <c r="M2811" s="278"/>
      <c r="N2811" s="279"/>
      <c r="O2811" s="279"/>
      <c r="P2811" s="279"/>
      <c r="Q2811" s="279"/>
      <c r="R2811" s="279"/>
      <c r="S2811" s="279"/>
      <c r="T2811" s="280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81" t="s">
        <v>260</v>
      </c>
      <c r="AU2811" s="281" t="s">
        <v>93</v>
      </c>
      <c r="AV2811" s="15" t="s">
        <v>91</v>
      </c>
      <c r="AW2811" s="15" t="s">
        <v>40</v>
      </c>
      <c r="AX2811" s="15" t="s">
        <v>84</v>
      </c>
      <c r="AY2811" s="281" t="s">
        <v>251</v>
      </c>
    </row>
    <row r="2812" s="13" customFormat="1">
      <c r="A2812" s="13"/>
      <c r="B2812" s="249"/>
      <c r="C2812" s="250"/>
      <c r="D2812" s="251" t="s">
        <v>260</v>
      </c>
      <c r="E2812" s="252" t="s">
        <v>1</v>
      </c>
      <c r="F2812" s="253" t="s">
        <v>2684</v>
      </c>
      <c r="G2812" s="250"/>
      <c r="H2812" s="254">
        <v>16.100000000000001</v>
      </c>
      <c r="I2812" s="255"/>
      <c r="J2812" s="250"/>
      <c r="K2812" s="250"/>
      <c r="L2812" s="256"/>
      <c r="M2812" s="257"/>
      <c r="N2812" s="258"/>
      <c r="O2812" s="258"/>
      <c r="P2812" s="258"/>
      <c r="Q2812" s="258"/>
      <c r="R2812" s="258"/>
      <c r="S2812" s="258"/>
      <c r="T2812" s="25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60" t="s">
        <v>260</v>
      </c>
      <c r="AU2812" s="260" t="s">
        <v>93</v>
      </c>
      <c r="AV2812" s="13" t="s">
        <v>93</v>
      </c>
      <c r="AW2812" s="13" t="s">
        <v>40</v>
      </c>
      <c r="AX2812" s="13" t="s">
        <v>84</v>
      </c>
      <c r="AY2812" s="260" t="s">
        <v>251</v>
      </c>
    </row>
    <row r="2813" s="13" customFormat="1">
      <c r="A2813" s="13"/>
      <c r="B2813" s="249"/>
      <c r="C2813" s="250"/>
      <c r="D2813" s="251" t="s">
        <v>260</v>
      </c>
      <c r="E2813" s="252" t="s">
        <v>1</v>
      </c>
      <c r="F2813" s="253" t="s">
        <v>2685</v>
      </c>
      <c r="G2813" s="250"/>
      <c r="H2813" s="254">
        <v>2.8100000000000001</v>
      </c>
      <c r="I2813" s="255"/>
      <c r="J2813" s="250"/>
      <c r="K2813" s="250"/>
      <c r="L2813" s="256"/>
      <c r="M2813" s="257"/>
      <c r="N2813" s="258"/>
      <c r="O2813" s="258"/>
      <c r="P2813" s="258"/>
      <c r="Q2813" s="258"/>
      <c r="R2813" s="258"/>
      <c r="S2813" s="258"/>
      <c r="T2813" s="25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60" t="s">
        <v>260</v>
      </c>
      <c r="AU2813" s="260" t="s">
        <v>93</v>
      </c>
      <c r="AV2813" s="13" t="s">
        <v>93</v>
      </c>
      <c r="AW2813" s="13" t="s">
        <v>40</v>
      </c>
      <c r="AX2813" s="13" t="s">
        <v>84</v>
      </c>
      <c r="AY2813" s="260" t="s">
        <v>251</v>
      </c>
    </row>
    <row r="2814" s="13" customFormat="1">
      <c r="A2814" s="13"/>
      <c r="B2814" s="249"/>
      <c r="C2814" s="250"/>
      <c r="D2814" s="251" t="s">
        <v>260</v>
      </c>
      <c r="E2814" s="252" t="s">
        <v>1</v>
      </c>
      <c r="F2814" s="253" t="s">
        <v>2686</v>
      </c>
      <c r="G2814" s="250"/>
      <c r="H2814" s="254">
        <v>2.6499999999999999</v>
      </c>
      <c r="I2814" s="255"/>
      <c r="J2814" s="250"/>
      <c r="K2814" s="250"/>
      <c r="L2814" s="256"/>
      <c r="M2814" s="257"/>
      <c r="N2814" s="258"/>
      <c r="O2814" s="258"/>
      <c r="P2814" s="258"/>
      <c r="Q2814" s="258"/>
      <c r="R2814" s="258"/>
      <c r="S2814" s="258"/>
      <c r="T2814" s="25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60" t="s">
        <v>260</v>
      </c>
      <c r="AU2814" s="260" t="s">
        <v>93</v>
      </c>
      <c r="AV2814" s="13" t="s">
        <v>93</v>
      </c>
      <c r="AW2814" s="13" t="s">
        <v>40</v>
      </c>
      <c r="AX2814" s="13" t="s">
        <v>84</v>
      </c>
      <c r="AY2814" s="260" t="s">
        <v>251</v>
      </c>
    </row>
    <row r="2815" s="16" customFormat="1">
      <c r="A2815" s="16"/>
      <c r="B2815" s="283"/>
      <c r="C2815" s="284"/>
      <c r="D2815" s="251" t="s">
        <v>260</v>
      </c>
      <c r="E2815" s="285" t="s">
        <v>1</v>
      </c>
      <c r="F2815" s="286" t="s">
        <v>329</v>
      </c>
      <c r="G2815" s="284"/>
      <c r="H2815" s="287">
        <v>21.559999999999999</v>
      </c>
      <c r="I2815" s="288"/>
      <c r="J2815" s="284"/>
      <c r="K2815" s="284"/>
      <c r="L2815" s="289"/>
      <c r="M2815" s="290"/>
      <c r="N2815" s="291"/>
      <c r="O2815" s="291"/>
      <c r="P2815" s="291"/>
      <c r="Q2815" s="291"/>
      <c r="R2815" s="291"/>
      <c r="S2815" s="291"/>
      <c r="T2815" s="292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T2815" s="293" t="s">
        <v>260</v>
      </c>
      <c r="AU2815" s="293" t="s">
        <v>93</v>
      </c>
      <c r="AV2815" s="16" t="s">
        <v>273</v>
      </c>
      <c r="AW2815" s="16" t="s">
        <v>40</v>
      </c>
      <c r="AX2815" s="16" t="s">
        <v>84</v>
      </c>
      <c r="AY2815" s="293" t="s">
        <v>251</v>
      </c>
    </row>
    <row r="2816" s="15" customFormat="1">
      <c r="A2816" s="15"/>
      <c r="B2816" s="272"/>
      <c r="C2816" s="273"/>
      <c r="D2816" s="251" t="s">
        <v>260</v>
      </c>
      <c r="E2816" s="274" t="s">
        <v>1</v>
      </c>
      <c r="F2816" s="275" t="s">
        <v>2687</v>
      </c>
      <c r="G2816" s="273"/>
      <c r="H2816" s="274" t="s">
        <v>1</v>
      </c>
      <c r="I2816" s="276"/>
      <c r="J2816" s="273"/>
      <c r="K2816" s="273"/>
      <c r="L2816" s="277"/>
      <c r="M2816" s="278"/>
      <c r="N2816" s="279"/>
      <c r="O2816" s="279"/>
      <c r="P2816" s="279"/>
      <c r="Q2816" s="279"/>
      <c r="R2816" s="279"/>
      <c r="S2816" s="279"/>
      <c r="T2816" s="280"/>
      <c r="U2816" s="15"/>
      <c r="V2816" s="15"/>
      <c r="W2816" s="15"/>
      <c r="X2816" s="15"/>
      <c r="Y2816" s="15"/>
      <c r="Z2816" s="15"/>
      <c r="AA2816" s="15"/>
      <c r="AB2816" s="15"/>
      <c r="AC2816" s="15"/>
      <c r="AD2816" s="15"/>
      <c r="AE2816" s="15"/>
      <c r="AT2816" s="281" t="s">
        <v>260</v>
      </c>
      <c r="AU2816" s="281" t="s">
        <v>93</v>
      </c>
      <c r="AV2816" s="15" t="s">
        <v>91</v>
      </c>
      <c r="AW2816" s="15" t="s">
        <v>40</v>
      </c>
      <c r="AX2816" s="15" t="s">
        <v>84</v>
      </c>
      <c r="AY2816" s="281" t="s">
        <v>251</v>
      </c>
    </row>
    <row r="2817" s="13" customFormat="1">
      <c r="A2817" s="13"/>
      <c r="B2817" s="249"/>
      <c r="C2817" s="250"/>
      <c r="D2817" s="251" t="s">
        <v>260</v>
      </c>
      <c r="E2817" s="252" t="s">
        <v>1</v>
      </c>
      <c r="F2817" s="253" t="s">
        <v>2688</v>
      </c>
      <c r="G2817" s="250"/>
      <c r="H2817" s="254">
        <v>10.800000000000001</v>
      </c>
      <c r="I2817" s="255"/>
      <c r="J2817" s="250"/>
      <c r="K2817" s="250"/>
      <c r="L2817" s="256"/>
      <c r="M2817" s="257"/>
      <c r="N2817" s="258"/>
      <c r="O2817" s="258"/>
      <c r="P2817" s="258"/>
      <c r="Q2817" s="258"/>
      <c r="R2817" s="258"/>
      <c r="S2817" s="258"/>
      <c r="T2817" s="25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0" t="s">
        <v>260</v>
      </c>
      <c r="AU2817" s="260" t="s">
        <v>93</v>
      </c>
      <c r="AV2817" s="13" t="s">
        <v>93</v>
      </c>
      <c r="AW2817" s="13" t="s">
        <v>40</v>
      </c>
      <c r="AX2817" s="13" t="s">
        <v>84</v>
      </c>
      <c r="AY2817" s="260" t="s">
        <v>251</v>
      </c>
    </row>
    <row r="2818" s="13" customFormat="1">
      <c r="A2818" s="13"/>
      <c r="B2818" s="249"/>
      <c r="C2818" s="250"/>
      <c r="D2818" s="251" t="s">
        <v>260</v>
      </c>
      <c r="E2818" s="252" t="s">
        <v>1</v>
      </c>
      <c r="F2818" s="253" t="s">
        <v>2689</v>
      </c>
      <c r="G2818" s="250"/>
      <c r="H2818" s="254">
        <v>26.5</v>
      </c>
      <c r="I2818" s="255"/>
      <c r="J2818" s="250"/>
      <c r="K2818" s="250"/>
      <c r="L2818" s="256"/>
      <c r="M2818" s="257"/>
      <c r="N2818" s="258"/>
      <c r="O2818" s="258"/>
      <c r="P2818" s="258"/>
      <c r="Q2818" s="258"/>
      <c r="R2818" s="258"/>
      <c r="S2818" s="258"/>
      <c r="T2818" s="25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0" t="s">
        <v>260</v>
      </c>
      <c r="AU2818" s="260" t="s">
        <v>93</v>
      </c>
      <c r="AV2818" s="13" t="s">
        <v>93</v>
      </c>
      <c r="AW2818" s="13" t="s">
        <v>40</v>
      </c>
      <c r="AX2818" s="13" t="s">
        <v>84</v>
      </c>
      <c r="AY2818" s="260" t="s">
        <v>251</v>
      </c>
    </row>
    <row r="2819" s="13" customFormat="1">
      <c r="A2819" s="13"/>
      <c r="B2819" s="249"/>
      <c r="C2819" s="250"/>
      <c r="D2819" s="251" t="s">
        <v>260</v>
      </c>
      <c r="E2819" s="252" t="s">
        <v>1</v>
      </c>
      <c r="F2819" s="253" t="s">
        <v>2690</v>
      </c>
      <c r="G2819" s="250"/>
      <c r="H2819" s="254">
        <v>26.5</v>
      </c>
      <c r="I2819" s="255"/>
      <c r="J2819" s="250"/>
      <c r="K2819" s="250"/>
      <c r="L2819" s="256"/>
      <c r="M2819" s="257"/>
      <c r="N2819" s="258"/>
      <c r="O2819" s="258"/>
      <c r="P2819" s="258"/>
      <c r="Q2819" s="258"/>
      <c r="R2819" s="258"/>
      <c r="S2819" s="258"/>
      <c r="T2819" s="25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60" t="s">
        <v>260</v>
      </c>
      <c r="AU2819" s="260" t="s">
        <v>93</v>
      </c>
      <c r="AV2819" s="13" t="s">
        <v>93</v>
      </c>
      <c r="AW2819" s="13" t="s">
        <v>40</v>
      </c>
      <c r="AX2819" s="13" t="s">
        <v>84</v>
      </c>
      <c r="AY2819" s="260" t="s">
        <v>251</v>
      </c>
    </row>
    <row r="2820" s="13" customFormat="1">
      <c r="A2820" s="13"/>
      <c r="B2820" s="249"/>
      <c r="C2820" s="250"/>
      <c r="D2820" s="251" t="s">
        <v>260</v>
      </c>
      <c r="E2820" s="252" t="s">
        <v>1</v>
      </c>
      <c r="F2820" s="253" t="s">
        <v>2691</v>
      </c>
      <c r="G2820" s="250"/>
      <c r="H2820" s="254">
        <v>26.5</v>
      </c>
      <c r="I2820" s="255"/>
      <c r="J2820" s="250"/>
      <c r="K2820" s="250"/>
      <c r="L2820" s="256"/>
      <c r="M2820" s="257"/>
      <c r="N2820" s="258"/>
      <c r="O2820" s="258"/>
      <c r="P2820" s="258"/>
      <c r="Q2820" s="258"/>
      <c r="R2820" s="258"/>
      <c r="S2820" s="258"/>
      <c r="T2820" s="25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60" t="s">
        <v>260</v>
      </c>
      <c r="AU2820" s="260" t="s">
        <v>93</v>
      </c>
      <c r="AV2820" s="13" t="s">
        <v>93</v>
      </c>
      <c r="AW2820" s="13" t="s">
        <v>40</v>
      </c>
      <c r="AX2820" s="13" t="s">
        <v>84</v>
      </c>
      <c r="AY2820" s="260" t="s">
        <v>251</v>
      </c>
    </row>
    <row r="2821" s="13" customFormat="1">
      <c r="A2821" s="13"/>
      <c r="B2821" s="249"/>
      <c r="C2821" s="250"/>
      <c r="D2821" s="251" t="s">
        <v>260</v>
      </c>
      <c r="E2821" s="252" t="s">
        <v>1</v>
      </c>
      <c r="F2821" s="253" t="s">
        <v>2692</v>
      </c>
      <c r="G2821" s="250"/>
      <c r="H2821" s="254">
        <v>26.5</v>
      </c>
      <c r="I2821" s="255"/>
      <c r="J2821" s="250"/>
      <c r="K2821" s="250"/>
      <c r="L2821" s="256"/>
      <c r="M2821" s="257"/>
      <c r="N2821" s="258"/>
      <c r="O2821" s="258"/>
      <c r="P2821" s="258"/>
      <c r="Q2821" s="258"/>
      <c r="R2821" s="258"/>
      <c r="S2821" s="258"/>
      <c r="T2821" s="25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60" t="s">
        <v>260</v>
      </c>
      <c r="AU2821" s="260" t="s">
        <v>93</v>
      </c>
      <c r="AV2821" s="13" t="s">
        <v>93</v>
      </c>
      <c r="AW2821" s="13" t="s">
        <v>40</v>
      </c>
      <c r="AX2821" s="13" t="s">
        <v>84</v>
      </c>
      <c r="AY2821" s="260" t="s">
        <v>251</v>
      </c>
    </row>
    <row r="2822" s="13" customFormat="1">
      <c r="A2822" s="13"/>
      <c r="B2822" s="249"/>
      <c r="C2822" s="250"/>
      <c r="D2822" s="251" t="s">
        <v>260</v>
      </c>
      <c r="E2822" s="252" t="s">
        <v>1</v>
      </c>
      <c r="F2822" s="253" t="s">
        <v>2693</v>
      </c>
      <c r="G2822" s="250"/>
      <c r="H2822" s="254">
        <v>26.5</v>
      </c>
      <c r="I2822" s="255"/>
      <c r="J2822" s="250"/>
      <c r="K2822" s="250"/>
      <c r="L2822" s="256"/>
      <c r="M2822" s="257"/>
      <c r="N2822" s="258"/>
      <c r="O2822" s="258"/>
      <c r="P2822" s="258"/>
      <c r="Q2822" s="258"/>
      <c r="R2822" s="258"/>
      <c r="S2822" s="258"/>
      <c r="T2822" s="25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60" t="s">
        <v>260</v>
      </c>
      <c r="AU2822" s="260" t="s">
        <v>93</v>
      </c>
      <c r="AV2822" s="13" t="s">
        <v>93</v>
      </c>
      <c r="AW2822" s="13" t="s">
        <v>40</v>
      </c>
      <c r="AX2822" s="13" t="s">
        <v>84</v>
      </c>
      <c r="AY2822" s="260" t="s">
        <v>251</v>
      </c>
    </row>
    <row r="2823" s="16" customFormat="1">
      <c r="A2823" s="16"/>
      <c r="B2823" s="283"/>
      <c r="C2823" s="284"/>
      <c r="D2823" s="251" t="s">
        <v>260</v>
      </c>
      <c r="E2823" s="285" t="s">
        <v>1</v>
      </c>
      <c r="F2823" s="286" t="s">
        <v>329</v>
      </c>
      <c r="G2823" s="284"/>
      <c r="H2823" s="287">
        <v>143.30000000000001</v>
      </c>
      <c r="I2823" s="288"/>
      <c r="J2823" s="284"/>
      <c r="K2823" s="284"/>
      <c r="L2823" s="289"/>
      <c r="M2823" s="290"/>
      <c r="N2823" s="291"/>
      <c r="O2823" s="291"/>
      <c r="P2823" s="291"/>
      <c r="Q2823" s="291"/>
      <c r="R2823" s="291"/>
      <c r="S2823" s="291"/>
      <c r="T2823" s="292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T2823" s="293" t="s">
        <v>260</v>
      </c>
      <c r="AU2823" s="293" t="s">
        <v>93</v>
      </c>
      <c r="AV2823" s="16" t="s">
        <v>273</v>
      </c>
      <c r="AW2823" s="16" t="s">
        <v>40</v>
      </c>
      <c r="AX2823" s="16" t="s">
        <v>84</v>
      </c>
      <c r="AY2823" s="293" t="s">
        <v>251</v>
      </c>
    </row>
    <row r="2824" s="15" customFormat="1">
      <c r="A2824" s="15"/>
      <c r="B2824" s="272"/>
      <c r="C2824" s="273"/>
      <c r="D2824" s="251" t="s">
        <v>260</v>
      </c>
      <c r="E2824" s="274" t="s">
        <v>1</v>
      </c>
      <c r="F2824" s="275" t="s">
        <v>2694</v>
      </c>
      <c r="G2824" s="273"/>
      <c r="H2824" s="274" t="s">
        <v>1</v>
      </c>
      <c r="I2824" s="276"/>
      <c r="J2824" s="273"/>
      <c r="K2824" s="273"/>
      <c r="L2824" s="277"/>
      <c r="M2824" s="278"/>
      <c r="N2824" s="279"/>
      <c r="O2824" s="279"/>
      <c r="P2824" s="279"/>
      <c r="Q2824" s="279"/>
      <c r="R2824" s="279"/>
      <c r="S2824" s="279"/>
      <c r="T2824" s="280"/>
      <c r="U2824" s="15"/>
      <c r="V2824" s="15"/>
      <c r="W2824" s="15"/>
      <c r="X2824" s="15"/>
      <c r="Y2824" s="15"/>
      <c r="Z2824" s="15"/>
      <c r="AA2824" s="15"/>
      <c r="AB2824" s="15"/>
      <c r="AC2824" s="15"/>
      <c r="AD2824" s="15"/>
      <c r="AE2824" s="15"/>
      <c r="AT2824" s="281" t="s">
        <v>260</v>
      </c>
      <c r="AU2824" s="281" t="s">
        <v>93</v>
      </c>
      <c r="AV2824" s="15" t="s">
        <v>91</v>
      </c>
      <c r="AW2824" s="15" t="s">
        <v>40</v>
      </c>
      <c r="AX2824" s="15" t="s">
        <v>84</v>
      </c>
      <c r="AY2824" s="281" t="s">
        <v>251</v>
      </c>
    </row>
    <row r="2825" s="13" customFormat="1">
      <c r="A2825" s="13"/>
      <c r="B2825" s="249"/>
      <c r="C2825" s="250"/>
      <c r="D2825" s="251" t="s">
        <v>260</v>
      </c>
      <c r="E2825" s="252" t="s">
        <v>1</v>
      </c>
      <c r="F2825" s="253" t="s">
        <v>2695</v>
      </c>
      <c r="G2825" s="250"/>
      <c r="H2825" s="254">
        <v>13</v>
      </c>
      <c r="I2825" s="255"/>
      <c r="J2825" s="250"/>
      <c r="K2825" s="250"/>
      <c r="L2825" s="256"/>
      <c r="M2825" s="257"/>
      <c r="N2825" s="258"/>
      <c r="O2825" s="258"/>
      <c r="P2825" s="258"/>
      <c r="Q2825" s="258"/>
      <c r="R2825" s="258"/>
      <c r="S2825" s="258"/>
      <c r="T2825" s="259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60" t="s">
        <v>260</v>
      </c>
      <c r="AU2825" s="260" t="s">
        <v>93</v>
      </c>
      <c r="AV2825" s="13" t="s">
        <v>93</v>
      </c>
      <c r="AW2825" s="13" t="s">
        <v>40</v>
      </c>
      <c r="AX2825" s="13" t="s">
        <v>84</v>
      </c>
      <c r="AY2825" s="260" t="s">
        <v>251</v>
      </c>
    </row>
    <row r="2826" s="16" customFormat="1">
      <c r="A2826" s="16"/>
      <c r="B2826" s="283"/>
      <c r="C2826" s="284"/>
      <c r="D2826" s="251" t="s">
        <v>260</v>
      </c>
      <c r="E2826" s="285" t="s">
        <v>1</v>
      </c>
      <c r="F2826" s="286" t="s">
        <v>329</v>
      </c>
      <c r="G2826" s="284"/>
      <c r="H2826" s="287">
        <v>13</v>
      </c>
      <c r="I2826" s="288"/>
      <c r="J2826" s="284"/>
      <c r="K2826" s="284"/>
      <c r="L2826" s="289"/>
      <c r="M2826" s="290"/>
      <c r="N2826" s="291"/>
      <c r="O2826" s="291"/>
      <c r="P2826" s="291"/>
      <c r="Q2826" s="291"/>
      <c r="R2826" s="291"/>
      <c r="S2826" s="291"/>
      <c r="T2826" s="292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T2826" s="293" t="s">
        <v>260</v>
      </c>
      <c r="AU2826" s="293" t="s">
        <v>93</v>
      </c>
      <c r="AV2826" s="16" t="s">
        <v>273</v>
      </c>
      <c r="AW2826" s="16" t="s">
        <v>40</v>
      </c>
      <c r="AX2826" s="16" t="s">
        <v>84</v>
      </c>
      <c r="AY2826" s="293" t="s">
        <v>251</v>
      </c>
    </row>
    <row r="2827" s="14" customFormat="1">
      <c r="A2827" s="14"/>
      <c r="B2827" s="261"/>
      <c r="C2827" s="262"/>
      <c r="D2827" s="251" t="s">
        <v>260</v>
      </c>
      <c r="E2827" s="263" t="s">
        <v>1</v>
      </c>
      <c r="F2827" s="264" t="s">
        <v>262</v>
      </c>
      <c r="G2827" s="262"/>
      <c r="H2827" s="265">
        <v>177.86000000000001</v>
      </c>
      <c r="I2827" s="266"/>
      <c r="J2827" s="262"/>
      <c r="K2827" s="262"/>
      <c r="L2827" s="267"/>
      <c r="M2827" s="268"/>
      <c r="N2827" s="269"/>
      <c r="O2827" s="269"/>
      <c r="P2827" s="269"/>
      <c r="Q2827" s="269"/>
      <c r="R2827" s="269"/>
      <c r="S2827" s="269"/>
      <c r="T2827" s="270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71" t="s">
        <v>260</v>
      </c>
      <c r="AU2827" s="271" t="s">
        <v>93</v>
      </c>
      <c r="AV2827" s="14" t="s">
        <v>257</v>
      </c>
      <c r="AW2827" s="14" t="s">
        <v>40</v>
      </c>
      <c r="AX2827" s="14" t="s">
        <v>91</v>
      </c>
      <c r="AY2827" s="271" t="s">
        <v>251</v>
      </c>
    </row>
    <row r="2828" s="2" customFormat="1" ht="66.75" customHeight="1">
      <c r="A2828" s="41"/>
      <c r="B2828" s="42"/>
      <c r="C2828" s="230" t="s">
        <v>2696</v>
      </c>
      <c r="D2828" s="230" t="s">
        <v>253</v>
      </c>
      <c r="E2828" s="231" t="s">
        <v>2697</v>
      </c>
      <c r="F2828" s="232" t="s">
        <v>2698</v>
      </c>
      <c r="G2828" s="233" t="s">
        <v>571</v>
      </c>
      <c r="H2828" s="234">
        <v>2</v>
      </c>
      <c r="I2828" s="235"/>
      <c r="J2828" s="236">
        <f>ROUND(I2828*H2828,2)</f>
        <v>0</v>
      </c>
      <c r="K2828" s="237"/>
      <c r="L2828" s="47"/>
      <c r="M2828" s="238" t="s">
        <v>1</v>
      </c>
      <c r="N2828" s="239" t="s">
        <v>49</v>
      </c>
      <c r="O2828" s="94"/>
      <c r="P2828" s="240">
        <f>O2828*H2828</f>
        <v>0</v>
      </c>
      <c r="Q2828" s="240">
        <v>12.404999999999999</v>
      </c>
      <c r="R2828" s="240">
        <f>Q2828*H2828</f>
        <v>24.809999999999999</v>
      </c>
      <c r="S2828" s="240">
        <v>0</v>
      </c>
      <c r="T2828" s="241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42" t="s">
        <v>304</v>
      </c>
      <c r="AT2828" s="242" t="s">
        <v>253</v>
      </c>
      <c r="AU2828" s="242" t="s">
        <v>93</v>
      </c>
      <c r="AY2828" s="19" t="s">
        <v>251</v>
      </c>
      <c r="BE2828" s="243">
        <f>IF(N2828="základní",J2828,0)</f>
        <v>0</v>
      </c>
      <c r="BF2828" s="243">
        <f>IF(N2828="snížená",J2828,0)</f>
        <v>0</v>
      </c>
      <c r="BG2828" s="243">
        <f>IF(N2828="zákl. přenesená",J2828,0)</f>
        <v>0</v>
      </c>
      <c r="BH2828" s="243">
        <f>IF(N2828="sníž. přenesená",J2828,0)</f>
        <v>0</v>
      </c>
      <c r="BI2828" s="243">
        <f>IF(N2828="nulová",J2828,0)</f>
        <v>0</v>
      </c>
      <c r="BJ2828" s="19" t="s">
        <v>91</v>
      </c>
      <c r="BK2828" s="243">
        <f>ROUND(I2828*H2828,2)</f>
        <v>0</v>
      </c>
      <c r="BL2828" s="19" t="s">
        <v>304</v>
      </c>
      <c r="BM2828" s="242" t="s">
        <v>2699</v>
      </c>
    </row>
    <row r="2829" s="2" customFormat="1">
      <c r="A2829" s="41"/>
      <c r="B2829" s="42"/>
      <c r="C2829" s="43"/>
      <c r="D2829" s="251" t="s">
        <v>289</v>
      </c>
      <c r="E2829" s="43"/>
      <c r="F2829" s="282" t="s">
        <v>2700</v>
      </c>
      <c r="G2829" s="43"/>
      <c r="H2829" s="43"/>
      <c r="I2829" s="246"/>
      <c r="J2829" s="43"/>
      <c r="K2829" s="43"/>
      <c r="L2829" s="47"/>
      <c r="M2829" s="247"/>
      <c r="N2829" s="248"/>
      <c r="O2829" s="94"/>
      <c r="P2829" s="94"/>
      <c r="Q2829" s="94"/>
      <c r="R2829" s="94"/>
      <c r="S2829" s="94"/>
      <c r="T2829" s="95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19" t="s">
        <v>289</v>
      </c>
      <c r="AU2829" s="19" t="s">
        <v>93</v>
      </c>
    </row>
    <row r="2830" s="15" customFormat="1">
      <c r="A2830" s="15"/>
      <c r="B2830" s="272"/>
      <c r="C2830" s="273"/>
      <c r="D2830" s="251" t="s">
        <v>260</v>
      </c>
      <c r="E2830" s="274" t="s">
        <v>1</v>
      </c>
      <c r="F2830" s="275" t="s">
        <v>2701</v>
      </c>
      <c r="G2830" s="273"/>
      <c r="H2830" s="274" t="s">
        <v>1</v>
      </c>
      <c r="I2830" s="276"/>
      <c r="J2830" s="273"/>
      <c r="K2830" s="273"/>
      <c r="L2830" s="277"/>
      <c r="M2830" s="278"/>
      <c r="N2830" s="279"/>
      <c r="O2830" s="279"/>
      <c r="P2830" s="279"/>
      <c r="Q2830" s="279"/>
      <c r="R2830" s="279"/>
      <c r="S2830" s="279"/>
      <c r="T2830" s="280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81" t="s">
        <v>260</v>
      </c>
      <c r="AU2830" s="281" t="s">
        <v>93</v>
      </c>
      <c r="AV2830" s="15" t="s">
        <v>91</v>
      </c>
      <c r="AW2830" s="15" t="s">
        <v>40</v>
      </c>
      <c r="AX2830" s="15" t="s">
        <v>84</v>
      </c>
      <c r="AY2830" s="281" t="s">
        <v>251</v>
      </c>
    </row>
    <row r="2831" s="15" customFormat="1">
      <c r="A2831" s="15"/>
      <c r="B2831" s="272"/>
      <c r="C2831" s="273"/>
      <c r="D2831" s="251" t="s">
        <v>260</v>
      </c>
      <c r="E2831" s="274" t="s">
        <v>1</v>
      </c>
      <c r="F2831" s="275" t="s">
        <v>2702</v>
      </c>
      <c r="G2831" s="273"/>
      <c r="H2831" s="274" t="s">
        <v>1</v>
      </c>
      <c r="I2831" s="276"/>
      <c r="J2831" s="273"/>
      <c r="K2831" s="273"/>
      <c r="L2831" s="277"/>
      <c r="M2831" s="278"/>
      <c r="N2831" s="279"/>
      <c r="O2831" s="279"/>
      <c r="P2831" s="279"/>
      <c r="Q2831" s="279"/>
      <c r="R2831" s="279"/>
      <c r="S2831" s="279"/>
      <c r="T2831" s="280"/>
      <c r="U2831" s="15"/>
      <c r="V2831" s="15"/>
      <c r="W2831" s="15"/>
      <c r="X2831" s="15"/>
      <c r="Y2831" s="15"/>
      <c r="Z2831" s="15"/>
      <c r="AA2831" s="15"/>
      <c r="AB2831" s="15"/>
      <c r="AC2831" s="15"/>
      <c r="AD2831" s="15"/>
      <c r="AE2831" s="15"/>
      <c r="AT2831" s="281" t="s">
        <v>260</v>
      </c>
      <c r="AU2831" s="281" t="s">
        <v>93</v>
      </c>
      <c r="AV2831" s="15" t="s">
        <v>91</v>
      </c>
      <c r="AW2831" s="15" t="s">
        <v>40</v>
      </c>
      <c r="AX2831" s="15" t="s">
        <v>84</v>
      </c>
      <c r="AY2831" s="281" t="s">
        <v>251</v>
      </c>
    </row>
    <row r="2832" s="13" customFormat="1">
      <c r="A2832" s="13"/>
      <c r="B2832" s="249"/>
      <c r="C2832" s="250"/>
      <c r="D2832" s="251" t="s">
        <v>260</v>
      </c>
      <c r="E2832" s="252" t="s">
        <v>1</v>
      </c>
      <c r="F2832" s="253" t="s">
        <v>2703</v>
      </c>
      <c r="G2832" s="250"/>
      <c r="H2832" s="254">
        <v>1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260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251</v>
      </c>
    </row>
    <row r="2833" s="13" customFormat="1">
      <c r="A2833" s="13"/>
      <c r="B2833" s="249"/>
      <c r="C2833" s="250"/>
      <c r="D2833" s="251" t="s">
        <v>260</v>
      </c>
      <c r="E2833" s="252" t="s">
        <v>1</v>
      </c>
      <c r="F2833" s="253" t="s">
        <v>2704</v>
      </c>
      <c r="G2833" s="250"/>
      <c r="H2833" s="254">
        <v>1</v>
      </c>
      <c r="I2833" s="255"/>
      <c r="J2833" s="250"/>
      <c r="K2833" s="250"/>
      <c r="L2833" s="256"/>
      <c r="M2833" s="257"/>
      <c r="N2833" s="258"/>
      <c r="O2833" s="258"/>
      <c r="P2833" s="258"/>
      <c r="Q2833" s="258"/>
      <c r="R2833" s="258"/>
      <c r="S2833" s="258"/>
      <c r="T2833" s="259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60" t="s">
        <v>260</v>
      </c>
      <c r="AU2833" s="260" t="s">
        <v>93</v>
      </c>
      <c r="AV2833" s="13" t="s">
        <v>93</v>
      </c>
      <c r="AW2833" s="13" t="s">
        <v>40</v>
      </c>
      <c r="AX2833" s="13" t="s">
        <v>84</v>
      </c>
      <c r="AY2833" s="260" t="s">
        <v>251</v>
      </c>
    </row>
    <row r="2834" s="14" customFormat="1">
      <c r="A2834" s="14"/>
      <c r="B2834" s="261"/>
      <c r="C2834" s="262"/>
      <c r="D2834" s="251" t="s">
        <v>260</v>
      </c>
      <c r="E2834" s="263" t="s">
        <v>1</v>
      </c>
      <c r="F2834" s="264" t="s">
        <v>262</v>
      </c>
      <c r="G2834" s="262"/>
      <c r="H2834" s="265">
        <v>2</v>
      </c>
      <c r="I2834" s="266"/>
      <c r="J2834" s="262"/>
      <c r="K2834" s="262"/>
      <c r="L2834" s="267"/>
      <c r="M2834" s="268"/>
      <c r="N2834" s="269"/>
      <c r="O2834" s="269"/>
      <c r="P2834" s="269"/>
      <c r="Q2834" s="269"/>
      <c r="R2834" s="269"/>
      <c r="S2834" s="269"/>
      <c r="T2834" s="270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71" t="s">
        <v>260</v>
      </c>
      <c r="AU2834" s="271" t="s">
        <v>93</v>
      </c>
      <c r="AV2834" s="14" t="s">
        <v>257</v>
      </c>
      <c r="AW2834" s="14" t="s">
        <v>40</v>
      </c>
      <c r="AX2834" s="14" t="s">
        <v>91</v>
      </c>
      <c r="AY2834" s="271" t="s">
        <v>251</v>
      </c>
    </row>
    <row r="2835" s="2" customFormat="1" ht="62.7" customHeight="1">
      <c r="A2835" s="41"/>
      <c r="B2835" s="42"/>
      <c r="C2835" s="230" t="s">
        <v>2705</v>
      </c>
      <c r="D2835" s="230" t="s">
        <v>253</v>
      </c>
      <c r="E2835" s="231" t="s">
        <v>2706</v>
      </c>
      <c r="F2835" s="232" t="s">
        <v>2707</v>
      </c>
      <c r="G2835" s="233" t="s">
        <v>321</v>
      </c>
      <c r="H2835" s="234">
        <v>40.799999999999997</v>
      </c>
      <c r="I2835" s="235"/>
      <c r="J2835" s="236">
        <f>ROUND(I2835*H2835,2)</f>
        <v>0</v>
      </c>
      <c r="K2835" s="237"/>
      <c r="L2835" s="47"/>
      <c r="M2835" s="238" t="s">
        <v>1</v>
      </c>
      <c r="N2835" s="239" t="s">
        <v>49</v>
      </c>
      <c r="O2835" s="94"/>
      <c r="P2835" s="240">
        <f>O2835*H2835</f>
        <v>0</v>
      </c>
      <c r="Q2835" s="240">
        <v>0.042590000000000003</v>
      </c>
      <c r="R2835" s="240">
        <f>Q2835*H2835</f>
        <v>1.7376720000000001</v>
      </c>
      <c r="S2835" s="240">
        <v>0</v>
      </c>
      <c r="T2835" s="241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42" t="s">
        <v>304</v>
      </c>
      <c r="AT2835" s="242" t="s">
        <v>253</v>
      </c>
      <c r="AU2835" s="242" t="s">
        <v>93</v>
      </c>
      <c r="AY2835" s="19" t="s">
        <v>251</v>
      </c>
      <c r="BE2835" s="243">
        <f>IF(N2835="základní",J2835,0)</f>
        <v>0</v>
      </c>
      <c r="BF2835" s="243">
        <f>IF(N2835="snížená",J2835,0)</f>
        <v>0</v>
      </c>
      <c r="BG2835" s="243">
        <f>IF(N2835="zákl. přenesená",J2835,0)</f>
        <v>0</v>
      </c>
      <c r="BH2835" s="243">
        <f>IF(N2835="sníž. přenesená",J2835,0)</f>
        <v>0</v>
      </c>
      <c r="BI2835" s="243">
        <f>IF(N2835="nulová",J2835,0)</f>
        <v>0</v>
      </c>
      <c r="BJ2835" s="19" t="s">
        <v>91</v>
      </c>
      <c r="BK2835" s="243">
        <f>ROUND(I2835*H2835,2)</f>
        <v>0</v>
      </c>
      <c r="BL2835" s="19" t="s">
        <v>304</v>
      </c>
      <c r="BM2835" s="242" t="s">
        <v>2708</v>
      </c>
    </row>
    <row r="2836" s="2" customFormat="1">
      <c r="A2836" s="41"/>
      <c r="B2836" s="42"/>
      <c r="C2836" s="43"/>
      <c r="D2836" s="251" t="s">
        <v>289</v>
      </c>
      <c r="E2836" s="43"/>
      <c r="F2836" s="282" t="s">
        <v>2709</v>
      </c>
      <c r="G2836" s="43"/>
      <c r="H2836" s="43"/>
      <c r="I2836" s="246"/>
      <c r="J2836" s="43"/>
      <c r="K2836" s="43"/>
      <c r="L2836" s="47"/>
      <c r="M2836" s="247"/>
      <c r="N2836" s="248"/>
      <c r="O2836" s="94"/>
      <c r="P2836" s="94"/>
      <c r="Q2836" s="94"/>
      <c r="R2836" s="94"/>
      <c r="S2836" s="94"/>
      <c r="T2836" s="95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19" t="s">
        <v>289</v>
      </c>
      <c r="AU2836" s="19" t="s">
        <v>93</v>
      </c>
    </row>
    <row r="2837" s="15" customFormat="1">
      <c r="A2837" s="15"/>
      <c r="B2837" s="272"/>
      <c r="C2837" s="273"/>
      <c r="D2837" s="251" t="s">
        <v>260</v>
      </c>
      <c r="E2837" s="274" t="s">
        <v>1</v>
      </c>
      <c r="F2837" s="275" t="s">
        <v>2605</v>
      </c>
      <c r="G2837" s="273"/>
      <c r="H2837" s="274" t="s">
        <v>1</v>
      </c>
      <c r="I2837" s="276"/>
      <c r="J2837" s="273"/>
      <c r="K2837" s="273"/>
      <c r="L2837" s="277"/>
      <c r="M2837" s="278"/>
      <c r="N2837" s="279"/>
      <c r="O2837" s="279"/>
      <c r="P2837" s="279"/>
      <c r="Q2837" s="279"/>
      <c r="R2837" s="279"/>
      <c r="S2837" s="279"/>
      <c r="T2837" s="280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81" t="s">
        <v>260</v>
      </c>
      <c r="AU2837" s="281" t="s">
        <v>93</v>
      </c>
      <c r="AV2837" s="15" t="s">
        <v>91</v>
      </c>
      <c r="AW2837" s="15" t="s">
        <v>40</v>
      </c>
      <c r="AX2837" s="15" t="s">
        <v>84</v>
      </c>
      <c r="AY2837" s="281" t="s">
        <v>251</v>
      </c>
    </row>
    <row r="2838" s="13" customFormat="1">
      <c r="A2838" s="13"/>
      <c r="B2838" s="249"/>
      <c r="C2838" s="250"/>
      <c r="D2838" s="251" t="s">
        <v>260</v>
      </c>
      <c r="E2838" s="252" t="s">
        <v>1</v>
      </c>
      <c r="F2838" s="253" t="s">
        <v>2673</v>
      </c>
      <c r="G2838" s="250"/>
      <c r="H2838" s="254">
        <v>6.7999999999999998</v>
      </c>
      <c r="I2838" s="255"/>
      <c r="J2838" s="250"/>
      <c r="K2838" s="250"/>
      <c r="L2838" s="256"/>
      <c r="M2838" s="257"/>
      <c r="N2838" s="258"/>
      <c r="O2838" s="258"/>
      <c r="P2838" s="258"/>
      <c r="Q2838" s="258"/>
      <c r="R2838" s="258"/>
      <c r="S2838" s="258"/>
      <c r="T2838" s="25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60" t="s">
        <v>260</v>
      </c>
      <c r="AU2838" s="260" t="s">
        <v>93</v>
      </c>
      <c r="AV2838" s="13" t="s">
        <v>93</v>
      </c>
      <c r="AW2838" s="13" t="s">
        <v>40</v>
      </c>
      <c r="AX2838" s="13" t="s">
        <v>84</v>
      </c>
      <c r="AY2838" s="260" t="s">
        <v>251</v>
      </c>
    </row>
    <row r="2839" s="13" customFormat="1">
      <c r="A2839" s="13"/>
      <c r="B2839" s="249"/>
      <c r="C2839" s="250"/>
      <c r="D2839" s="251" t="s">
        <v>260</v>
      </c>
      <c r="E2839" s="252" t="s">
        <v>1</v>
      </c>
      <c r="F2839" s="253" t="s">
        <v>2710</v>
      </c>
      <c r="G2839" s="250"/>
      <c r="H2839" s="254">
        <v>6.7999999999999998</v>
      </c>
      <c r="I2839" s="255"/>
      <c r="J2839" s="250"/>
      <c r="K2839" s="250"/>
      <c r="L2839" s="256"/>
      <c r="M2839" s="257"/>
      <c r="N2839" s="258"/>
      <c r="O2839" s="258"/>
      <c r="P2839" s="258"/>
      <c r="Q2839" s="258"/>
      <c r="R2839" s="258"/>
      <c r="S2839" s="258"/>
      <c r="T2839" s="25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60" t="s">
        <v>260</v>
      </c>
      <c r="AU2839" s="260" t="s">
        <v>93</v>
      </c>
      <c r="AV2839" s="13" t="s">
        <v>93</v>
      </c>
      <c r="AW2839" s="13" t="s">
        <v>40</v>
      </c>
      <c r="AX2839" s="13" t="s">
        <v>84</v>
      </c>
      <c r="AY2839" s="260" t="s">
        <v>251</v>
      </c>
    </row>
    <row r="2840" s="13" customFormat="1">
      <c r="A2840" s="13"/>
      <c r="B2840" s="249"/>
      <c r="C2840" s="250"/>
      <c r="D2840" s="251" t="s">
        <v>260</v>
      </c>
      <c r="E2840" s="252" t="s">
        <v>1</v>
      </c>
      <c r="F2840" s="253" t="s">
        <v>2711</v>
      </c>
      <c r="G2840" s="250"/>
      <c r="H2840" s="254">
        <v>6.7999999999999998</v>
      </c>
      <c r="I2840" s="255"/>
      <c r="J2840" s="250"/>
      <c r="K2840" s="250"/>
      <c r="L2840" s="256"/>
      <c r="M2840" s="257"/>
      <c r="N2840" s="258"/>
      <c r="O2840" s="258"/>
      <c r="P2840" s="258"/>
      <c r="Q2840" s="258"/>
      <c r="R2840" s="258"/>
      <c r="S2840" s="258"/>
      <c r="T2840" s="25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60" t="s">
        <v>260</v>
      </c>
      <c r="AU2840" s="260" t="s">
        <v>93</v>
      </c>
      <c r="AV2840" s="13" t="s">
        <v>93</v>
      </c>
      <c r="AW2840" s="13" t="s">
        <v>40</v>
      </c>
      <c r="AX2840" s="13" t="s">
        <v>84</v>
      </c>
      <c r="AY2840" s="260" t="s">
        <v>251</v>
      </c>
    </row>
    <row r="2841" s="13" customFormat="1">
      <c r="A2841" s="13"/>
      <c r="B2841" s="249"/>
      <c r="C2841" s="250"/>
      <c r="D2841" s="251" t="s">
        <v>260</v>
      </c>
      <c r="E2841" s="252" t="s">
        <v>1</v>
      </c>
      <c r="F2841" s="253" t="s">
        <v>2712</v>
      </c>
      <c r="G2841" s="250"/>
      <c r="H2841" s="254">
        <v>6.7999999999999998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260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251</v>
      </c>
    </row>
    <row r="2842" s="13" customFormat="1">
      <c r="A2842" s="13"/>
      <c r="B2842" s="249"/>
      <c r="C2842" s="250"/>
      <c r="D2842" s="251" t="s">
        <v>260</v>
      </c>
      <c r="E2842" s="252" t="s">
        <v>1</v>
      </c>
      <c r="F2842" s="253" t="s">
        <v>2713</v>
      </c>
      <c r="G2842" s="250"/>
      <c r="H2842" s="254">
        <v>6.7999999999999998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260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251</v>
      </c>
    </row>
    <row r="2843" s="13" customFormat="1">
      <c r="A2843" s="13"/>
      <c r="B2843" s="249"/>
      <c r="C2843" s="250"/>
      <c r="D2843" s="251" t="s">
        <v>260</v>
      </c>
      <c r="E2843" s="252" t="s">
        <v>1</v>
      </c>
      <c r="F2843" s="253" t="s">
        <v>2714</v>
      </c>
      <c r="G2843" s="250"/>
      <c r="H2843" s="254">
        <v>6.7999999999999998</v>
      </c>
      <c r="I2843" s="255"/>
      <c r="J2843" s="250"/>
      <c r="K2843" s="250"/>
      <c r="L2843" s="256"/>
      <c r="M2843" s="257"/>
      <c r="N2843" s="258"/>
      <c r="O2843" s="258"/>
      <c r="P2843" s="258"/>
      <c r="Q2843" s="258"/>
      <c r="R2843" s="258"/>
      <c r="S2843" s="258"/>
      <c r="T2843" s="25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60" t="s">
        <v>260</v>
      </c>
      <c r="AU2843" s="260" t="s">
        <v>93</v>
      </c>
      <c r="AV2843" s="13" t="s">
        <v>93</v>
      </c>
      <c r="AW2843" s="13" t="s">
        <v>40</v>
      </c>
      <c r="AX2843" s="13" t="s">
        <v>84</v>
      </c>
      <c r="AY2843" s="260" t="s">
        <v>251</v>
      </c>
    </row>
    <row r="2844" s="14" customFormat="1">
      <c r="A2844" s="14"/>
      <c r="B2844" s="261"/>
      <c r="C2844" s="262"/>
      <c r="D2844" s="251" t="s">
        <v>260</v>
      </c>
      <c r="E2844" s="263" t="s">
        <v>1</v>
      </c>
      <c r="F2844" s="264" t="s">
        <v>262</v>
      </c>
      <c r="G2844" s="262"/>
      <c r="H2844" s="265">
        <v>40.799999999999997</v>
      </c>
      <c r="I2844" s="266"/>
      <c r="J2844" s="262"/>
      <c r="K2844" s="262"/>
      <c r="L2844" s="267"/>
      <c r="M2844" s="268"/>
      <c r="N2844" s="269"/>
      <c r="O2844" s="269"/>
      <c r="P2844" s="269"/>
      <c r="Q2844" s="269"/>
      <c r="R2844" s="269"/>
      <c r="S2844" s="269"/>
      <c r="T2844" s="270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71" t="s">
        <v>260</v>
      </c>
      <c r="AU2844" s="271" t="s">
        <v>93</v>
      </c>
      <c r="AV2844" s="14" t="s">
        <v>257</v>
      </c>
      <c r="AW2844" s="14" t="s">
        <v>40</v>
      </c>
      <c r="AX2844" s="14" t="s">
        <v>91</v>
      </c>
      <c r="AY2844" s="271" t="s">
        <v>251</v>
      </c>
    </row>
    <row r="2845" s="2" customFormat="1" ht="66.75" customHeight="1">
      <c r="A2845" s="41"/>
      <c r="B2845" s="42"/>
      <c r="C2845" s="230" t="s">
        <v>2715</v>
      </c>
      <c r="D2845" s="230" t="s">
        <v>253</v>
      </c>
      <c r="E2845" s="231" t="s">
        <v>2716</v>
      </c>
      <c r="F2845" s="232" t="s">
        <v>2717</v>
      </c>
      <c r="G2845" s="233" t="s">
        <v>321</v>
      </c>
      <c r="H2845" s="234">
        <v>35.200000000000003</v>
      </c>
      <c r="I2845" s="235"/>
      <c r="J2845" s="236">
        <f>ROUND(I2845*H2845,2)</f>
        <v>0</v>
      </c>
      <c r="K2845" s="237"/>
      <c r="L2845" s="47"/>
      <c r="M2845" s="238" t="s">
        <v>1</v>
      </c>
      <c r="N2845" s="239" t="s">
        <v>49</v>
      </c>
      <c r="O2845" s="94"/>
      <c r="P2845" s="240">
        <f>O2845*H2845</f>
        <v>0</v>
      </c>
      <c r="Q2845" s="240">
        <v>0.02895</v>
      </c>
      <c r="R2845" s="240">
        <f>Q2845*H2845</f>
        <v>1.0190400000000002</v>
      </c>
      <c r="S2845" s="240">
        <v>0</v>
      </c>
      <c r="T2845" s="241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42" t="s">
        <v>304</v>
      </c>
      <c r="AT2845" s="242" t="s">
        <v>253</v>
      </c>
      <c r="AU2845" s="242" t="s">
        <v>93</v>
      </c>
      <c r="AY2845" s="19" t="s">
        <v>251</v>
      </c>
      <c r="BE2845" s="243">
        <f>IF(N2845="základní",J2845,0)</f>
        <v>0</v>
      </c>
      <c r="BF2845" s="243">
        <f>IF(N2845="snížená",J2845,0)</f>
        <v>0</v>
      </c>
      <c r="BG2845" s="243">
        <f>IF(N2845="zákl. přenesená",J2845,0)</f>
        <v>0</v>
      </c>
      <c r="BH2845" s="243">
        <f>IF(N2845="sníž. přenesená",J2845,0)</f>
        <v>0</v>
      </c>
      <c r="BI2845" s="243">
        <f>IF(N2845="nulová",J2845,0)</f>
        <v>0</v>
      </c>
      <c r="BJ2845" s="19" t="s">
        <v>91</v>
      </c>
      <c r="BK2845" s="243">
        <f>ROUND(I2845*H2845,2)</f>
        <v>0</v>
      </c>
      <c r="BL2845" s="19" t="s">
        <v>304</v>
      </c>
      <c r="BM2845" s="242" t="s">
        <v>2718</v>
      </c>
    </row>
    <row r="2846" s="2" customFormat="1">
      <c r="A2846" s="41"/>
      <c r="B2846" s="42"/>
      <c r="C2846" s="43"/>
      <c r="D2846" s="251" t="s">
        <v>289</v>
      </c>
      <c r="E2846" s="43"/>
      <c r="F2846" s="282" t="s">
        <v>2719</v>
      </c>
      <c r="G2846" s="43"/>
      <c r="H2846" s="43"/>
      <c r="I2846" s="246"/>
      <c r="J2846" s="43"/>
      <c r="K2846" s="43"/>
      <c r="L2846" s="47"/>
      <c r="M2846" s="247"/>
      <c r="N2846" s="248"/>
      <c r="O2846" s="94"/>
      <c r="P2846" s="94"/>
      <c r="Q2846" s="94"/>
      <c r="R2846" s="94"/>
      <c r="S2846" s="94"/>
      <c r="T2846" s="95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19" t="s">
        <v>289</v>
      </c>
      <c r="AU2846" s="19" t="s">
        <v>93</v>
      </c>
    </row>
    <row r="2847" s="15" customFormat="1">
      <c r="A2847" s="15"/>
      <c r="B2847" s="272"/>
      <c r="C2847" s="273"/>
      <c r="D2847" s="251" t="s">
        <v>260</v>
      </c>
      <c r="E2847" s="274" t="s">
        <v>1</v>
      </c>
      <c r="F2847" s="275" t="s">
        <v>2605</v>
      </c>
      <c r="G2847" s="273"/>
      <c r="H2847" s="274" t="s">
        <v>1</v>
      </c>
      <c r="I2847" s="276"/>
      <c r="J2847" s="273"/>
      <c r="K2847" s="273"/>
      <c r="L2847" s="277"/>
      <c r="M2847" s="278"/>
      <c r="N2847" s="279"/>
      <c r="O2847" s="279"/>
      <c r="P2847" s="279"/>
      <c r="Q2847" s="279"/>
      <c r="R2847" s="279"/>
      <c r="S2847" s="279"/>
      <c r="T2847" s="280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81" t="s">
        <v>260</v>
      </c>
      <c r="AU2847" s="281" t="s">
        <v>93</v>
      </c>
      <c r="AV2847" s="15" t="s">
        <v>91</v>
      </c>
      <c r="AW2847" s="15" t="s">
        <v>40</v>
      </c>
      <c r="AX2847" s="15" t="s">
        <v>84</v>
      </c>
      <c r="AY2847" s="281" t="s">
        <v>251</v>
      </c>
    </row>
    <row r="2848" s="13" customFormat="1">
      <c r="A2848" s="13"/>
      <c r="B2848" s="249"/>
      <c r="C2848" s="250"/>
      <c r="D2848" s="251" t="s">
        <v>260</v>
      </c>
      <c r="E2848" s="252" t="s">
        <v>1</v>
      </c>
      <c r="F2848" s="253" t="s">
        <v>2720</v>
      </c>
      <c r="G2848" s="250"/>
      <c r="H2848" s="254">
        <v>7.0999999999999996</v>
      </c>
      <c r="I2848" s="255"/>
      <c r="J2848" s="250"/>
      <c r="K2848" s="250"/>
      <c r="L2848" s="256"/>
      <c r="M2848" s="257"/>
      <c r="N2848" s="258"/>
      <c r="O2848" s="258"/>
      <c r="P2848" s="258"/>
      <c r="Q2848" s="258"/>
      <c r="R2848" s="258"/>
      <c r="S2848" s="258"/>
      <c r="T2848" s="25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60" t="s">
        <v>260</v>
      </c>
      <c r="AU2848" s="260" t="s">
        <v>93</v>
      </c>
      <c r="AV2848" s="13" t="s">
        <v>93</v>
      </c>
      <c r="AW2848" s="13" t="s">
        <v>40</v>
      </c>
      <c r="AX2848" s="13" t="s">
        <v>84</v>
      </c>
      <c r="AY2848" s="260" t="s">
        <v>251</v>
      </c>
    </row>
    <row r="2849" s="13" customFormat="1">
      <c r="A2849" s="13"/>
      <c r="B2849" s="249"/>
      <c r="C2849" s="250"/>
      <c r="D2849" s="251" t="s">
        <v>260</v>
      </c>
      <c r="E2849" s="252" t="s">
        <v>1</v>
      </c>
      <c r="F2849" s="253" t="s">
        <v>2721</v>
      </c>
      <c r="G2849" s="250"/>
      <c r="H2849" s="254">
        <v>7.0999999999999996</v>
      </c>
      <c r="I2849" s="255"/>
      <c r="J2849" s="250"/>
      <c r="K2849" s="250"/>
      <c r="L2849" s="256"/>
      <c r="M2849" s="257"/>
      <c r="N2849" s="258"/>
      <c r="O2849" s="258"/>
      <c r="P2849" s="258"/>
      <c r="Q2849" s="258"/>
      <c r="R2849" s="258"/>
      <c r="S2849" s="258"/>
      <c r="T2849" s="25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60" t="s">
        <v>260</v>
      </c>
      <c r="AU2849" s="260" t="s">
        <v>93</v>
      </c>
      <c r="AV2849" s="13" t="s">
        <v>93</v>
      </c>
      <c r="AW2849" s="13" t="s">
        <v>40</v>
      </c>
      <c r="AX2849" s="13" t="s">
        <v>84</v>
      </c>
      <c r="AY2849" s="260" t="s">
        <v>251</v>
      </c>
    </row>
    <row r="2850" s="13" customFormat="1">
      <c r="A2850" s="13"/>
      <c r="B2850" s="249"/>
      <c r="C2850" s="250"/>
      <c r="D2850" s="251" t="s">
        <v>260</v>
      </c>
      <c r="E2850" s="252" t="s">
        <v>1</v>
      </c>
      <c r="F2850" s="253" t="s">
        <v>2722</v>
      </c>
      <c r="G2850" s="250"/>
      <c r="H2850" s="254">
        <v>7.0999999999999996</v>
      </c>
      <c r="I2850" s="255"/>
      <c r="J2850" s="250"/>
      <c r="K2850" s="250"/>
      <c r="L2850" s="256"/>
      <c r="M2850" s="257"/>
      <c r="N2850" s="258"/>
      <c r="O2850" s="258"/>
      <c r="P2850" s="258"/>
      <c r="Q2850" s="258"/>
      <c r="R2850" s="258"/>
      <c r="S2850" s="258"/>
      <c r="T2850" s="25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60" t="s">
        <v>260</v>
      </c>
      <c r="AU2850" s="260" t="s">
        <v>93</v>
      </c>
      <c r="AV2850" s="13" t="s">
        <v>93</v>
      </c>
      <c r="AW2850" s="13" t="s">
        <v>40</v>
      </c>
      <c r="AX2850" s="13" t="s">
        <v>84</v>
      </c>
      <c r="AY2850" s="260" t="s">
        <v>251</v>
      </c>
    </row>
    <row r="2851" s="13" customFormat="1">
      <c r="A2851" s="13"/>
      <c r="B2851" s="249"/>
      <c r="C2851" s="250"/>
      <c r="D2851" s="251" t="s">
        <v>260</v>
      </c>
      <c r="E2851" s="252" t="s">
        <v>1</v>
      </c>
      <c r="F2851" s="253" t="s">
        <v>2723</v>
      </c>
      <c r="G2851" s="250"/>
      <c r="H2851" s="254">
        <v>7.0999999999999996</v>
      </c>
      <c r="I2851" s="255"/>
      <c r="J2851" s="250"/>
      <c r="K2851" s="250"/>
      <c r="L2851" s="256"/>
      <c r="M2851" s="257"/>
      <c r="N2851" s="258"/>
      <c r="O2851" s="258"/>
      <c r="P2851" s="258"/>
      <c r="Q2851" s="258"/>
      <c r="R2851" s="258"/>
      <c r="S2851" s="258"/>
      <c r="T2851" s="25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60" t="s">
        <v>260</v>
      </c>
      <c r="AU2851" s="260" t="s">
        <v>93</v>
      </c>
      <c r="AV2851" s="13" t="s">
        <v>93</v>
      </c>
      <c r="AW2851" s="13" t="s">
        <v>40</v>
      </c>
      <c r="AX2851" s="13" t="s">
        <v>84</v>
      </c>
      <c r="AY2851" s="260" t="s">
        <v>251</v>
      </c>
    </row>
    <row r="2852" s="13" customFormat="1">
      <c r="A2852" s="13"/>
      <c r="B2852" s="249"/>
      <c r="C2852" s="250"/>
      <c r="D2852" s="251" t="s">
        <v>260</v>
      </c>
      <c r="E2852" s="252" t="s">
        <v>1</v>
      </c>
      <c r="F2852" s="253" t="s">
        <v>2714</v>
      </c>
      <c r="G2852" s="250"/>
      <c r="H2852" s="254">
        <v>6.7999999999999998</v>
      </c>
      <c r="I2852" s="255"/>
      <c r="J2852" s="250"/>
      <c r="K2852" s="250"/>
      <c r="L2852" s="256"/>
      <c r="M2852" s="257"/>
      <c r="N2852" s="258"/>
      <c r="O2852" s="258"/>
      <c r="P2852" s="258"/>
      <c r="Q2852" s="258"/>
      <c r="R2852" s="258"/>
      <c r="S2852" s="258"/>
      <c r="T2852" s="259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60" t="s">
        <v>260</v>
      </c>
      <c r="AU2852" s="260" t="s">
        <v>93</v>
      </c>
      <c r="AV2852" s="13" t="s">
        <v>93</v>
      </c>
      <c r="AW2852" s="13" t="s">
        <v>40</v>
      </c>
      <c r="AX2852" s="13" t="s">
        <v>84</v>
      </c>
      <c r="AY2852" s="260" t="s">
        <v>251</v>
      </c>
    </row>
    <row r="2853" s="14" customFormat="1">
      <c r="A2853" s="14"/>
      <c r="B2853" s="261"/>
      <c r="C2853" s="262"/>
      <c r="D2853" s="251" t="s">
        <v>260</v>
      </c>
      <c r="E2853" s="263" t="s">
        <v>1</v>
      </c>
      <c r="F2853" s="264" t="s">
        <v>262</v>
      </c>
      <c r="G2853" s="262"/>
      <c r="H2853" s="265">
        <v>35.200000000000003</v>
      </c>
      <c r="I2853" s="266"/>
      <c r="J2853" s="262"/>
      <c r="K2853" s="262"/>
      <c r="L2853" s="267"/>
      <c r="M2853" s="268"/>
      <c r="N2853" s="269"/>
      <c r="O2853" s="269"/>
      <c r="P2853" s="269"/>
      <c r="Q2853" s="269"/>
      <c r="R2853" s="269"/>
      <c r="S2853" s="269"/>
      <c r="T2853" s="270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71" t="s">
        <v>260</v>
      </c>
      <c r="AU2853" s="271" t="s">
        <v>93</v>
      </c>
      <c r="AV2853" s="14" t="s">
        <v>257</v>
      </c>
      <c r="AW2853" s="14" t="s">
        <v>40</v>
      </c>
      <c r="AX2853" s="14" t="s">
        <v>91</v>
      </c>
      <c r="AY2853" s="271" t="s">
        <v>251</v>
      </c>
    </row>
    <row r="2854" s="2" customFormat="1" ht="66.75" customHeight="1">
      <c r="A2854" s="41"/>
      <c r="B2854" s="42"/>
      <c r="C2854" s="230" t="s">
        <v>2724</v>
      </c>
      <c r="D2854" s="230" t="s">
        <v>253</v>
      </c>
      <c r="E2854" s="231" t="s">
        <v>2725</v>
      </c>
      <c r="F2854" s="232" t="s">
        <v>2726</v>
      </c>
      <c r="G2854" s="233" t="s">
        <v>321</v>
      </c>
      <c r="H2854" s="234">
        <v>4.5999999999999996</v>
      </c>
      <c r="I2854" s="235"/>
      <c r="J2854" s="236">
        <f>ROUND(I2854*H2854,2)</f>
        <v>0</v>
      </c>
      <c r="K2854" s="237"/>
      <c r="L2854" s="47"/>
      <c r="M2854" s="238" t="s">
        <v>1</v>
      </c>
      <c r="N2854" s="239" t="s">
        <v>49</v>
      </c>
      <c r="O2854" s="94"/>
      <c r="P2854" s="240">
        <f>O2854*H2854</f>
        <v>0</v>
      </c>
      <c r="Q2854" s="240">
        <v>0.0076099999999999996</v>
      </c>
      <c r="R2854" s="240">
        <f>Q2854*H2854</f>
        <v>0.035005999999999995</v>
      </c>
      <c r="S2854" s="240">
        <v>0</v>
      </c>
      <c r="T2854" s="241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42" t="s">
        <v>304</v>
      </c>
      <c r="AT2854" s="242" t="s">
        <v>253</v>
      </c>
      <c r="AU2854" s="242" t="s">
        <v>93</v>
      </c>
      <c r="AY2854" s="19" t="s">
        <v>251</v>
      </c>
      <c r="BE2854" s="243">
        <f>IF(N2854="základní",J2854,0)</f>
        <v>0</v>
      </c>
      <c r="BF2854" s="243">
        <f>IF(N2854="snížená",J2854,0)</f>
        <v>0</v>
      </c>
      <c r="BG2854" s="243">
        <f>IF(N2854="zákl. přenesená",J2854,0)</f>
        <v>0</v>
      </c>
      <c r="BH2854" s="243">
        <f>IF(N2854="sníž. přenesená",J2854,0)</f>
        <v>0</v>
      </c>
      <c r="BI2854" s="243">
        <f>IF(N2854="nulová",J2854,0)</f>
        <v>0</v>
      </c>
      <c r="BJ2854" s="19" t="s">
        <v>91</v>
      </c>
      <c r="BK2854" s="243">
        <f>ROUND(I2854*H2854,2)</f>
        <v>0</v>
      </c>
      <c r="BL2854" s="19" t="s">
        <v>304</v>
      </c>
      <c r="BM2854" s="242" t="s">
        <v>2727</v>
      </c>
    </row>
    <row r="2855" s="2" customFormat="1">
      <c r="A2855" s="41"/>
      <c r="B2855" s="42"/>
      <c r="C2855" s="43"/>
      <c r="D2855" s="251" t="s">
        <v>289</v>
      </c>
      <c r="E2855" s="43"/>
      <c r="F2855" s="282" t="s">
        <v>2728</v>
      </c>
      <c r="G2855" s="43"/>
      <c r="H2855" s="43"/>
      <c r="I2855" s="246"/>
      <c r="J2855" s="43"/>
      <c r="K2855" s="43"/>
      <c r="L2855" s="47"/>
      <c r="M2855" s="247"/>
      <c r="N2855" s="248"/>
      <c r="O2855" s="94"/>
      <c r="P2855" s="94"/>
      <c r="Q2855" s="94"/>
      <c r="R2855" s="94"/>
      <c r="S2855" s="94"/>
      <c r="T2855" s="95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19" t="s">
        <v>289</v>
      </c>
      <c r="AU2855" s="19" t="s">
        <v>93</v>
      </c>
    </row>
    <row r="2856" s="15" customFormat="1">
      <c r="A2856" s="15"/>
      <c r="B2856" s="272"/>
      <c r="C2856" s="273"/>
      <c r="D2856" s="251" t="s">
        <v>260</v>
      </c>
      <c r="E2856" s="274" t="s">
        <v>1</v>
      </c>
      <c r="F2856" s="275" t="s">
        <v>2729</v>
      </c>
      <c r="G2856" s="273"/>
      <c r="H2856" s="274" t="s">
        <v>1</v>
      </c>
      <c r="I2856" s="276"/>
      <c r="J2856" s="273"/>
      <c r="K2856" s="273"/>
      <c r="L2856" s="277"/>
      <c r="M2856" s="278"/>
      <c r="N2856" s="279"/>
      <c r="O2856" s="279"/>
      <c r="P2856" s="279"/>
      <c r="Q2856" s="279"/>
      <c r="R2856" s="279"/>
      <c r="S2856" s="279"/>
      <c r="T2856" s="280"/>
      <c r="U2856" s="15"/>
      <c r="V2856" s="15"/>
      <c r="W2856" s="15"/>
      <c r="X2856" s="15"/>
      <c r="Y2856" s="15"/>
      <c r="Z2856" s="15"/>
      <c r="AA2856" s="15"/>
      <c r="AB2856" s="15"/>
      <c r="AC2856" s="15"/>
      <c r="AD2856" s="15"/>
      <c r="AE2856" s="15"/>
      <c r="AT2856" s="281" t="s">
        <v>260</v>
      </c>
      <c r="AU2856" s="281" t="s">
        <v>93</v>
      </c>
      <c r="AV2856" s="15" t="s">
        <v>91</v>
      </c>
      <c r="AW2856" s="15" t="s">
        <v>40</v>
      </c>
      <c r="AX2856" s="15" t="s">
        <v>84</v>
      </c>
      <c r="AY2856" s="281" t="s">
        <v>251</v>
      </c>
    </row>
    <row r="2857" s="13" customFormat="1">
      <c r="A2857" s="13"/>
      <c r="B2857" s="249"/>
      <c r="C2857" s="250"/>
      <c r="D2857" s="251" t="s">
        <v>260</v>
      </c>
      <c r="E2857" s="252" t="s">
        <v>1</v>
      </c>
      <c r="F2857" s="253" t="s">
        <v>2730</v>
      </c>
      <c r="G2857" s="250"/>
      <c r="H2857" s="254">
        <v>4.5999999999999996</v>
      </c>
      <c r="I2857" s="255"/>
      <c r="J2857" s="250"/>
      <c r="K2857" s="250"/>
      <c r="L2857" s="256"/>
      <c r="M2857" s="257"/>
      <c r="N2857" s="258"/>
      <c r="O2857" s="258"/>
      <c r="P2857" s="258"/>
      <c r="Q2857" s="258"/>
      <c r="R2857" s="258"/>
      <c r="S2857" s="258"/>
      <c r="T2857" s="25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60" t="s">
        <v>260</v>
      </c>
      <c r="AU2857" s="260" t="s">
        <v>93</v>
      </c>
      <c r="AV2857" s="13" t="s">
        <v>93</v>
      </c>
      <c r="AW2857" s="13" t="s">
        <v>40</v>
      </c>
      <c r="AX2857" s="13" t="s">
        <v>91</v>
      </c>
      <c r="AY2857" s="260" t="s">
        <v>251</v>
      </c>
    </row>
    <row r="2858" s="2" customFormat="1" ht="66.75" customHeight="1">
      <c r="A2858" s="41"/>
      <c r="B2858" s="42"/>
      <c r="C2858" s="230" t="s">
        <v>2731</v>
      </c>
      <c r="D2858" s="230" t="s">
        <v>253</v>
      </c>
      <c r="E2858" s="231" t="s">
        <v>2732</v>
      </c>
      <c r="F2858" s="232" t="s">
        <v>2733</v>
      </c>
      <c r="G2858" s="233" t="s">
        <v>321</v>
      </c>
      <c r="H2858" s="234">
        <v>1.3</v>
      </c>
      <c r="I2858" s="235"/>
      <c r="J2858" s="236">
        <f>ROUND(I2858*H2858,2)</f>
        <v>0</v>
      </c>
      <c r="K2858" s="237"/>
      <c r="L2858" s="47"/>
      <c r="M2858" s="238" t="s">
        <v>1</v>
      </c>
      <c r="N2858" s="239" t="s">
        <v>49</v>
      </c>
      <c r="O2858" s="94"/>
      <c r="P2858" s="240">
        <f>O2858*H2858</f>
        <v>0</v>
      </c>
      <c r="Q2858" s="240">
        <v>0.01154</v>
      </c>
      <c r="R2858" s="240">
        <f>Q2858*H2858</f>
        <v>0.015002</v>
      </c>
      <c r="S2858" s="240">
        <v>0</v>
      </c>
      <c r="T2858" s="241">
        <f>S2858*H2858</f>
        <v>0</v>
      </c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R2858" s="242" t="s">
        <v>304</v>
      </c>
      <c r="AT2858" s="242" t="s">
        <v>253</v>
      </c>
      <c r="AU2858" s="242" t="s">
        <v>93</v>
      </c>
      <c r="AY2858" s="19" t="s">
        <v>251</v>
      </c>
      <c r="BE2858" s="243">
        <f>IF(N2858="základní",J2858,0)</f>
        <v>0</v>
      </c>
      <c r="BF2858" s="243">
        <f>IF(N2858="snížená",J2858,0)</f>
        <v>0</v>
      </c>
      <c r="BG2858" s="243">
        <f>IF(N2858="zákl. přenesená",J2858,0)</f>
        <v>0</v>
      </c>
      <c r="BH2858" s="243">
        <f>IF(N2858="sníž. přenesená",J2858,0)</f>
        <v>0</v>
      </c>
      <c r="BI2858" s="243">
        <f>IF(N2858="nulová",J2858,0)</f>
        <v>0</v>
      </c>
      <c r="BJ2858" s="19" t="s">
        <v>91</v>
      </c>
      <c r="BK2858" s="243">
        <f>ROUND(I2858*H2858,2)</f>
        <v>0</v>
      </c>
      <c r="BL2858" s="19" t="s">
        <v>304</v>
      </c>
      <c r="BM2858" s="242" t="s">
        <v>2734</v>
      </c>
    </row>
    <row r="2859" s="2" customFormat="1">
      <c r="A2859" s="41"/>
      <c r="B2859" s="42"/>
      <c r="C2859" s="43"/>
      <c r="D2859" s="251" t="s">
        <v>289</v>
      </c>
      <c r="E2859" s="43"/>
      <c r="F2859" s="282" t="s">
        <v>2735</v>
      </c>
      <c r="G2859" s="43"/>
      <c r="H2859" s="43"/>
      <c r="I2859" s="246"/>
      <c r="J2859" s="43"/>
      <c r="K2859" s="43"/>
      <c r="L2859" s="47"/>
      <c r="M2859" s="247"/>
      <c r="N2859" s="248"/>
      <c r="O2859" s="94"/>
      <c r="P2859" s="94"/>
      <c r="Q2859" s="94"/>
      <c r="R2859" s="94"/>
      <c r="S2859" s="94"/>
      <c r="T2859" s="95"/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T2859" s="19" t="s">
        <v>289</v>
      </c>
      <c r="AU2859" s="19" t="s">
        <v>93</v>
      </c>
    </row>
    <row r="2860" s="15" customFormat="1">
      <c r="A2860" s="15"/>
      <c r="B2860" s="272"/>
      <c r="C2860" s="273"/>
      <c r="D2860" s="251" t="s">
        <v>260</v>
      </c>
      <c r="E2860" s="274" t="s">
        <v>1</v>
      </c>
      <c r="F2860" s="275" t="s">
        <v>2736</v>
      </c>
      <c r="G2860" s="273"/>
      <c r="H2860" s="274" t="s">
        <v>1</v>
      </c>
      <c r="I2860" s="276"/>
      <c r="J2860" s="273"/>
      <c r="K2860" s="273"/>
      <c r="L2860" s="277"/>
      <c r="M2860" s="278"/>
      <c r="N2860" s="279"/>
      <c r="O2860" s="279"/>
      <c r="P2860" s="279"/>
      <c r="Q2860" s="279"/>
      <c r="R2860" s="279"/>
      <c r="S2860" s="279"/>
      <c r="T2860" s="280"/>
      <c r="U2860" s="15"/>
      <c r="V2860" s="15"/>
      <c r="W2860" s="15"/>
      <c r="X2860" s="15"/>
      <c r="Y2860" s="15"/>
      <c r="Z2860" s="15"/>
      <c r="AA2860" s="15"/>
      <c r="AB2860" s="15"/>
      <c r="AC2860" s="15"/>
      <c r="AD2860" s="15"/>
      <c r="AE2860" s="15"/>
      <c r="AT2860" s="281" t="s">
        <v>260</v>
      </c>
      <c r="AU2860" s="281" t="s">
        <v>93</v>
      </c>
      <c r="AV2860" s="15" t="s">
        <v>91</v>
      </c>
      <c r="AW2860" s="15" t="s">
        <v>40</v>
      </c>
      <c r="AX2860" s="15" t="s">
        <v>84</v>
      </c>
      <c r="AY2860" s="281" t="s">
        <v>251</v>
      </c>
    </row>
    <row r="2861" s="13" customFormat="1">
      <c r="A2861" s="13"/>
      <c r="B2861" s="249"/>
      <c r="C2861" s="250"/>
      <c r="D2861" s="251" t="s">
        <v>260</v>
      </c>
      <c r="E2861" s="252" t="s">
        <v>1</v>
      </c>
      <c r="F2861" s="253" t="s">
        <v>2737</v>
      </c>
      <c r="G2861" s="250"/>
      <c r="H2861" s="254">
        <v>1.3</v>
      </c>
      <c r="I2861" s="255"/>
      <c r="J2861" s="250"/>
      <c r="K2861" s="250"/>
      <c r="L2861" s="256"/>
      <c r="M2861" s="257"/>
      <c r="N2861" s="258"/>
      <c r="O2861" s="258"/>
      <c r="P2861" s="258"/>
      <c r="Q2861" s="258"/>
      <c r="R2861" s="258"/>
      <c r="S2861" s="258"/>
      <c r="T2861" s="25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60" t="s">
        <v>260</v>
      </c>
      <c r="AU2861" s="260" t="s">
        <v>93</v>
      </c>
      <c r="AV2861" s="13" t="s">
        <v>93</v>
      </c>
      <c r="AW2861" s="13" t="s">
        <v>40</v>
      </c>
      <c r="AX2861" s="13" t="s">
        <v>91</v>
      </c>
      <c r="AY2861" s="260" t="s">
        <v>251</v>
      </c>
    </row>
    <row r="2862" s="2" customFormat="1" ht="66.75" customHeight="1">
      <c r="A2862" s="41"/>
      <c r="B2862" s="42"/>
      <c r="C2862" s="230" t="s">
        <v>2738</v>
      </c>
      <c r="D2862" s="230" t="s">
        <v>253</v>
      </c>
      <c r="E2862" s="231" t="s">
        <v>2739</v>
      </c>
      <c r="F2862" s="232" t="s">
        <v>2740</v>
      </c>
      <c r="G2862" s="233" t="s">
        <v>321</v>
      </c>
      <c r="H2862" s="234">
        <v>1.6000000000000001</v>
      </c>
      <c r="I2862" s="235"/>
      <c r="J2862" s="236">
        <f>ROUND(I2862*H2862,2)</f>
        <v>0</v>
      </c>
      <c r="K2862" s="237"/>
      <c r="L2862" s="47"/>
      <c r="M2862" s="238" t="s">
        <v>1</v>
      </c>
      <c r="N2862" s="239" t="s">
        <v>49</v>
      </c>
      <c r="O2862" s="94"/>
      <c r="P2862" s="240">
        <f>O2862*H2862</f>
        <v>0</v>
      </c>
      <c r="Q2862" s="240">
        <v>0.01188</v>
      </c>
      <c r="R2862" s="240">
        <f>Q2862*H2862</f>
        <v>0.019008000000000001</v>
      </c>
      <c r="S2862" s="240">
        <v>0</v>
      </c>
      <c r="T2862" s="241">
        <f>S2862*H2862</f>
        <v>0</v>
      </c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R2862" s="242" t="s">
        <v>304</v>
      </c>
      <c r="AT2862" s="242" t="s">
        <v>253</v>
      </c>
      <c r="AU2862" s="242" t="s">
        <v>93</v>
      </c>
      <c r="AY2862" s="19" t="s">
        <v>251</v>
      </c>
      <c r="BE2862" s="243">
        <f>IF(N2862="základní",J2862,0)</f>
        <v>0</v>
      </c>
      <c r="BF2862" s="243">
        <f>IF(N2862="snížená",J2862,0)</f>
        <v>0</v>
      </c>
      <c r="BG2862" s="243">
        <f>IF(N2862="zákl. přenesená",J2862,0)</f>
        <v>0</v>
      </c>
      <c r="BH2862" s="243">
        <f>IF(N2862="sníž. přenesená",J2862,0)</f>
        <v>0</v>
      </c>
      <c r="BI2862" s="243">
        <f>IF(N2862="nulová",J2862,0)</f>
        <v>0</v>
      </c>
      <c r="BJ2862" s="19" t="s">
        <v>91</v>
      </c>
      <c r="BK2862" s="243">
        <f>ROUND(I2862*H2862,2)</f>
        <v>0</v>
      </c>
      <c r="BL2862" s="19" t="s">
        <v>304</v>
      </c>
      <c r="BM2862" s="242" t="s">
        <v>2741</v>
      </c>
    </row>
    <row r="2863" s="2" customFormat="1">
      <c r="A2863" s="41"/>
      <c r="B2863" s="42"/>
      <c r="C2863" s="43"/>
      <c r="D2863" s="251" t="s">
        <v>289</v>
      </c>
      <c r="E2863" s="43"/>
      <c r="F2863" s="282" t="s">
        <v>2742</v>
      </c>
      <c r="G2863" s="43"/>
      <c r="H2863" s="43"/>
      <c r="I2863" s="246"/>
      <c r="J2863" s="43"/>
      <c r="K2863" s="43"/>
      <c r="L2863" s="47"/>
      <c r="M2863" s="247"/>
      <c r="N2863" s="248"/>
      <c r="O2863" s="94"/>
      <c r="P2863" s="94"/>
      <c r="Q2863" s="94"/>
      <c r="R2863" s="94"/>
      <c r="S2863" s="94"/>
      <c r="T2863" s="95"/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T2863" s="19" t="s">
        <v>289</v>
      </c>
      <c r="AU2863" s="19" t="s">
        <v>93</v>
      </c>
    </row>
    <row r="2864" s="15" customFormat="1">
      <c r="A2864" s="15"/>
      <c r="B2864" s="272"/>
      <c r="C2864" s="273"/>
      <c r="D2864" s="251" t="s">
        <v>260</v>
      </c>
      <c r="E2864" s="274" t="s">
        <v>1</v>
      </c>
      <c r="F2864" s="275" t="s">
        <v>2736</v>
      </c>
      <c r="G2864" s="273"/>
      <c r="H2864" s="274" t="s">
        <v>1</v>
      </c>
      <c r="I2864" s="276"/>
      <c r="J2864" s="273"/>
      <c r="K2864" s="273"/>
      <c r="L2864" s="277"/>
      <c r="M2864" s="278"/>
      <c r="N2864" s="279"/>
      <c r="O2864" s="279"/>
      <c r="P2864" s="279"/>
      <c r="Q2864" s="279"/>
      <c r="R2864" s="279"/>
      <c r="S2864" s="279"/>
      <c r="T2864" s="280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81" t="s">
        <v>260</v>
      </c>
      <c r="AU2864" s="281" t="s">
        <v>93</v>
      </c>
      <c r="AV2864" s="15" t="s">
        <v>91</v>
      </c>
      <c r="AW2864" s="15" t="s">
        <v>40</v>
      </c>
      <c r="AX2864" s="15" t="s">
        <v>84</v>
      </c>
      <c r="AY2864" s="281" t="s">
        <v>251</v>
      </c>
    </row>
    <row r="2865" s="13" customFormat="1">
      <c r="A2865" s="13"/>
      <c r="B2865" s="249"/>
      <c r="C2865" s="250"/>
      <c r="D2865" s="251" t="s">
        <v>260</v>
      </c>
      <c r="E2865" s="252" t="s">
        <v>1</v>
      </c>
      <c r="F2865" s="253" t="s">
        <v>2743</v>
      </c>
      <c r="G2865" s="250"/>
      <c r="H2865" s="254">
        <v>1.6000000000000001</v>
      </c>
      <c r="I2865" s="255"/>
      <c r="J2865" s="250"/>
      <c r="K2865" s="250"/>
      <c r="L2865" s="256"/>
      <c r="M2865" s="257"/>
      <c r="N2865" s="258"/>
      <c r="O2865" s="258"/>
      <c r="P2865" s="258"/>
      <c r="Q2865" s="258"/>
      <c r="R2865" s="258"/>
      <c r="S2865" s="258"/>
      <c r="T2865" s="259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60" t="s">
        <v>260</v>
      </c>
      <c r="AU2865" s="260" t="s">
        <v>93</v>
      </c>
      <c r="AV2865" s="13" t="s">
        <v>93</v>
      </c>
      <c r="AW2865" s="13" t="s">
        <v>40</v>
      </c>
      <c r="AX2865" s="13" t="s">
        <v>91</v>
      </c>
      <c r="AY2865" s="260" t="s">
        <v>251</v>
      </c>
    </row>
    <row r="2866" s="2" customFormat="1" ht="66.75" customHeight="1">
      <c r="A2866" s="41"/>
      <c r="B2866" s="42"/>
      <c r="C2866" s="230" t="s">
        <v>2744</v>
      </c>
      <c r="D2866" s="230" t="s">
        <v>253</v>
      </c>
      <c r="E2866" s="231" t="s">
        <v>2745</v>
      </c>
      <c r="F2866" s="232" t="s">
        <v>2746</v>
      </c>
      <c r="G2866" s="233" t="s">
        <v>321</v>
      </c>
      <c r="H2866" s="234">
        <v>4.5999999999999996</v>
      </c>
      <c r="I2866" s="235"/>
      <c r="J2866" s="236">
        <f>ROUND(I2866*H2866,2)</f>
        <v>0</v>
      </c>
      <c r="K2866" s="237"/>
      <c r="L2866" s="47"/>
      <c r="M2866" s="238" t="s">
        <v>1</v>
      </c>
      <c r="N2866" s="239" t="s">
        <v>49</v>
      </c>
      <c r="O2866" s="94"/>
      <c r="P2866" s="240">
        <f>O2866*H2866</f>
        <v>0</v>
      </c>
      <c r="Q2866" s="240">
        <v>0.01043</v>
      </c>
      <c r="R2866" s="240">
        <f>Q2866*H2866</f>
        <v>0.047978</v>
      </c>
      <c r="S2866" s="240">
        <v>0</v>
      </c>
      <c r="T2866" s="241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42" t="s">
        <v>304</v>
      </c>
      <c r="AT2866" s="242" t="s">
        <v>253</v>
      </c>
      <c r="AU2866" s="242" t="s">
        <v>93</v>
      </c>
      <c r="AY2866" s="19" t="s">
        <v>251</v>
      </c>
      <c r="BE2866" s="243">
        <f>IF(N2866="základní",J2866,0)</f>
        <v>0</v>
      </c>
      <c r="BF2866" s="243">
        <f>IF(N2866="snížená",J2866,0)</f>
        <v>0</v>
      </c>
      <c r="BG2866" s="243">
        <f>IF(N2866="zákl. přenesená",J2866,0)</f>
        <v>0</v>
      </c>
      <c r="BH2866" s="243">
        <f>IF(N2866="sníž. přenesená",J2866,0)</f>
        <v>0</v>
      </c>
      <c r="BI2866" s="243">
        <f>IF(N2866="nulová",J2866,0)</f>
        <v>0</v>
      </c>
      <c r="BJ2866" s="19" t="s">
        <v>91</v>
      </c>
      <c r="BK2866" s="243">
        <f>ROUND(I2866*H2866,2)</f>
        <v>0</v>
      </c>
      <c r="BL2866" s="19" t="s">
        <v>304</v>
      </c>
      <c r="BM2866" s="242" t="s">
        <v>2747</v>
      </c>
    </row>
    <row r="2867" s="2" customFormat="1">
      <c r="A2867" s="41"/>
      <c r="B2867" s="42"/>
      <c r="C2867" s="43"/>
      <c r="D2867" s="251" t="s">
        <v>289</v>
      </c>
      <c r="E2867" s="43"/>
      <c r="F2867" s="282" t="s">
        <v>2748</v>
      </c>
      <c r="G2867" s="43"/>
      <c r="H2867" s="43"/>
      <c r="I2867" s="246"/>
      <c r="J2867" s="43"/>
      <c r="K2867" s="43"/>
      <c r="L2867" s="47"/>
      <c r="M2867" s="247"/>
      <c r="N2867" s="248"/>
      <c r="O2867" s="94"/>
      <c r="P2867" s="94"/>
      <c r="Q2867" s="94"/>
      <c r="R2867" s="94"/>
      <c r="S2867" s="94"/>
      <c r="T2867" s="95"/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T2867" s="19" t="s">
        <v>289</v>
      </c>
      <c r="AU2867" s="19" t="s">
        <v>93</v>
      </c>
    </row>
    <row r="2868" s="15" customFormat="1">
      <c r="A2868" s="15"/>
      <c r="B2868" s="272"/>
      <c r="C2868" s="273"/>
      <c r="D2868" s="251" t="s">
        <v>260</v>
      </c>
      <c r="E2868" s="274" t="s">
        <v>1</v>
      </c>
      <c r="F2868" s="275" t="s">
        <v>2736</v>
      </c>
      <c r="G2868" s="273"/>
      <c r="H2868" s="274" t="s">
        <v>1</v>
      </c>
      <c r="I2868" s="276"/>
      <c r="J2868" s="273"/>
      <c r="K2868" s="273"/>
      <c r="L2868" s="277"/>
      <c r="M2868" s="278"/>
      <c r="N2868" s="279"/>
      <c r="O2868" s="279"/>
      <c r="P2868" s="279"/>
      <c r="Q2868" s="279"/>
      <c r="R2868" s="279"/>
      <c r="S2868" s="279"/>
      <c r="T2868" s="280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81" t="s">
        <v>260</v>
      </c>
      <c r="AU2868" s="281" t="s">
        <v>93</v>
      </c>
      <c r="AV2868" s="15" t="s">
        <v>91</v>
      </c>
      <c r="AW2868" s="15" t="s">
        <v>40</v>
      </c>
      <c r="AX2868" s="15" t="s">
        <v>84</v>
      </c>
      <c r="AY2868" s="281" t="s">
        <v>251</v>
      </c>
    </row>
    <row r="2869" s="13" customFormat="1">
      <c r="A2869" s="13"/>
      <c r="B2869" s="249"/>
      <c r="C2869" s="250"/>
      <c r="D2869" s="251" t="s">
        <v>260</v>
      </c>
      <c r="E2869" s="252" t="s">
        <v>1</v>
      </c>
      <c r="F2869" s="253" t="s">
        <v>2749</v>
      </c>
      <c r="G2869" s="250"/>
      <c r="H2869" s="254">
        <v>4.5999999999999996</v>
      </c>
      <c r="I2869" s="255"/>
      <c r="J2869" s="250"/>
      <c r="K2869" s="250"/>
      <c r="L2869" s="256"/>
      <c r="M2869" s="257"/>
      <c r="N2869" s="258"/>
      <c r="O2869" s="258"/>
      <c r="P2869" s="258"/>
      <c r="Q2869" s="258"/>
      <c r="R2869" s="258"/>
      <c r="S2869" s="258"/>
      <c r="T2869" s="25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60" t="s">
        <v>260</v>
      </c>
      <c r="AU2869" s="260" t="s">
        <v>93</v>
      </c>
      <c r="AV2869" s="13" t="s">
        <v>93</v>
      </c>
      <c r="AW2869" s="13" t="s">
        <v>40</v>
      </c>
      <c r="AX2869" s="13" t="s">
        <v>91</v>
      </c>
      <c r="AY2869" s="260" t="s">
        <v>251</v>
      </c>
    </row>
    <row r="2870" s="2" customFormat="1" ht="16.5" customHeight="1">
      <c r="A2870" s="41"/>
      <c r="B2870" s="42"/>
      <c r="C2870" s="230" t="s">
        <v>2750</v>
      </c>
      <c r="D2870" s="230" t="s">
        <v>253</v>
      </c>
      <c r="E2870" s="231" t="s">
        <v>2751</v>
      </c>
      <c r="F2870" s="232" t="s">
        <v>2752</v>
      </c>
      <c r="G2870" s="233" t="s">
        <v>571</v>
      </c>
      <c r="H2870" s="234">
        <v>2</v>
      </c>
      <c r="I2870" s="235"/>
      <c r="J2870" s="236">
        <f>ROUND(I2870*H2870,2)</f>
        <v>0</v>
      </c>
      <c r="K2870" s="237"/>
      <c r="L2870" s="47"/>
      <c r="M2870" s="238" t="s">
        <v>1</v>
      </c>
      <c r="N2870" s="239" t="s">
        <v>49</v>
      </c>
      <c r="O2870" s="94"/>
      <c r="P2870" s="240">
        <f>O2870*H2870</f>
        <v>0</v>
      </c>
      <c r="Q2870" s="240">
        <v>0</v>
      </c>
      <c r="R2870" s="240">
        <f>Q2870*H2870</f>
        <v>0</v>
      </c>
      <c r="S2870" s="240">
        <v>0</v>
      </c>
      <c r="T2870" s="241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42" t="s">
        <v>304</v>
      </c>
      <c r="AT2870" s="242" t="s">
        <v>253</v>
      </c>
      <c r="AU2870" s="242" t="s">
        <v>93</v>
      </c>
      <c r="AY2870" s="19" t="s">
        <v>251</v>
      </c>
      <c r="BE2870" s="243">
        <f>IF(N2870="základní",J2870,0)</f>
        <v>0</v>
      </c>
      <c r="BF2870" s="243">
        <f>IF(N2870="snížená",J2870,0)</f>
        <v>0</v>
      </c>
      <c r="BG2870" s="243">
        <f>IF(N2870="zákl. přenesená",J2870,0)</f>
        <v>0</v>
      </c>
      <c r="BH2870" s="243">
        <f>IF(N2870="sníž. přenesená",J2870,0)</f>
        <v>0</v>
      </c>
      <c r="BI2870" s="243">
        <f>IF(N2870="nulová",J2870,0)</f>
        <v>0</v>
      </c>
      <c r="BJ2870" s="19" t="s">
        <v>91</v>
      </c>
      <c r="BK2870" s="243">
        <f>ROUND(I2870*H2870,2)</f>
        <v>0</v>
      </c>
      <c r="BL2870" s="19" t="s">
        <v>304</v>
      </c>
      <c r="BM2870" s="242" t="s">
        <v>2753</v>
      </c>
    </row>
    <row r="2871" s="2" customFormat="1">
      <c r="A2871" s="41"/>
      <c r="B2871" s="42"/>
      <c r="C2871" s="43"/>
      <c r="D2871" s="244" t="s">
        <v>258</v>
      </c>
      <c r="E2871" s="43"/>
      <c r="F2871" s="245" t="s">
        <v>2754</v>
      </c>
      <c r="G2871" s="43"/>
      <c r="H2871" s="43"/>
      <c r="I2871" s="246"/>
      <c r="J2871" s="43"/>
      <c r="K2871" s="43"/>
      <c r="L2871" s="47"/>
      <c r="M2871" s="247"/>
      <c r="N2871" s="248"/>
      <c r="O2871" s="94"/>
      <c r="P2871" s="94"/>
      <c r="Q2871" s="94"/>
      <c r="R2871" s="94"/>
      <c r="S2871" s="94"/>
      <c r="T2871" s="95"/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T2871" s="19" t="s">
        <v>258</v>
      </c>
      <c r="AU2871" s="19" t="s">
        <v>93</v>
      </c>
    </row>
    <row r="2872" s="15" customFormat="1">
      <c r="A2872" s="15"/>
      <c r="B2872" s="272"/>
      <c r="C2872" s="273"/>
      <c r="D2872" s="251" t="s">
        <v>260</v>
      </c>
      <c r="E2872" s="274" t="s">
        <v>1</v>
      </c>
      <c r="F2872" s="275" t="s">
        <v>2755</v>
      </c>
      <c r="G2872" s="273"/>
      <c r="H2872" s="274" t="s">
        <v>1</v>
      </c>
      <c r="I2872" s="276"/>
      <c r="J2872" s="273"/>
      <c r="K2872" s="273"/>
      <c r="L2872" s="277"/>
      <c r="M2872" s="278"/>
      <c r="N2872" s="279"/>
      <c r="O2872" s="279"/>
      <c r="P2872" s="279"/>
      <c r="Q2872" s="279"/>
      <c r="R2872" s="279"/>
      <c r="S2872" s="279"/>
      <c r="T2872" s="280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81" t="s">
        <v>260</v>
      </c>
      <c r="AU2872" s="281" t="s">
        <v>93</v>
      </c>
      <c r="AV2872" s="15" t="s">
        <v>91</v>
      </c>
      <c r="AW2872" s="15" t="s">
        <v>40</v>
      </c>
      <c r="AX2872" s="15" t="s">
        <v>84</v>
      </c>
      <c r="AY2872" s="281" t="s">
        <v>251</v>
      </c>
    </row>
    <row r="2873" s="13" customFormat="1">
      <c r="A2873" s="13"/>
      <c r="B2873" s="249"/>
      <c r="C2873" s="250"/>
      <c r="D2873" s="251" t="s">
        <v>260</v>
      </c>
      <c r="E2873" s="252" t="s">
        <v>1</v>
      </c>
      <c r="F2873" s="253" t="s">
        <v>2756</v>
      </c>
      <c r="G2873" s="250"/>
      <c r="H2873" s="254">
        <v>2</v>
      </c>
      <c r="I2873" s="255"/>
      <c r="J2873" s="250"/>
      <c r="K2873" s="250"/>
      <c r="L2873" s="256"/>
      <c r="M2873" s="257"/>
      <c r="N2873" s="258"/>
      <c r="O2873" s="258"/>
      <c r="P2873" s="258"/>
      <c r="Q2873" s="258"/>
      <c r="R2873" s="258"/>
      <c r="S2873" s="258"/>
      <c r="T2873" s="25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60" t="s">
        <v>260</v>
      </c>
      <c r="AU2873" s="260" t="s">
        <v>93</v>
      </c>
      <c r="AV2873" s="13" t="s">
        <v>93</v>
      </c>
      <c r="AW2873" s="13" t="s">
        <v>40</v>
      </c>
      <c r="AX2873" s="13" t="s">
        <v>91</v>
      </c>
      <c r="AY2873" s="260" t="s">
        <v>251</v>
      </c>
    </row>
    <row r="2874" s="2" customFormat="1" ht="24.15" customHeight="1">
      <c r="A2874" s="41"/>
      <c r="B2874" s="42"/>
      <c r="C2874" s="294" t="s">
        <v>2757</v>
      </c>
      <c r="D2874" s="294" t="s">
        <v>338</v>
      </c>
      <c r="E2874" s="295" t="s">
        <v>2758</v>
      </c>
      <c r="F2874" s="296" t="s">
        <v>2759</v>
      </c>
      <c r="G2874" s="297" t="s">
        <v>571</v>
      </c>
      <c r="H2874" s="298">
        <v>2</v>
      </c>
      <c r="I2874" s="299"/>
      <c r="J2874" s="300">
        <f>ROUND(I2874*H2874,2)</f>
        <v>0</v>
      </c>
      <c r="K2874" s="301"/>
      <c r="L2874" s="302"/>
      <c r="M2874" s="303" t="s">
        <v>1</v>
      </c>
      <c r="N2874" s="304" t="s">
        <v>49</v>
      </c>
      <c r="O2874" s="94"/>
      <c r="P2874" s="240">
        <f>O2874*H2874</f>
        <v>0</v>
      </c>
      <c r="Q2874" s="240">
        <v>0.0080999999999999996</v>
      </c>
      <c r="R2874" s="240">
        <f>Q2874*H2874</f>
        <v>0.016199999999999999</v>
      </c>
      <c r="S2874" s="240">
        <v>0</v>
      </c>
      <c r="T2874" s="241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42" t="s">
        <v>364</v>
      </c>
      <c r="AT2874" s="242" t="s">
        <v>338</v>
      </c>
      <c r="AU2874" s="242" t="s">
        <v>93</v>
      </c>
      <c r="AY2874" s="19" t="s">
        <v>251</v>
      </c>
      <c r="BE2874" s="243">
        <f>IF(N2874="základní",J2874,0)</f>
        <v>0</v>
      </c>
      <c r="BF2874" s="243">
        <f>IF(N2874="snížená",J2874,0)</f>
        <v>0</v>
      </c>
      <c r="BG2874" s="243">
        <f>IF(N2874="zákl. přenesená",J2874,0)</f>
        <v>0</v>
      </c>
      <c r="BH2874" s="243">
        <f>IF(N2874="sníž. přenesená",J2874,0)</f>
        <v>0</v>
      </c>
      <c r="BI2874" s="243">
        <f>IF(N2874="nulová",J2874,0)</f>
        <v>0</v>
      </c>
      <c r="BJ2874" s="19" t="s">
        <v>91</v>
      </c>
      <c r="BK2874" s="243">
        <f>ROUND(I2874*H2874,2)</f>
        <v>0</v>
      </c>
      <c r="BL2874" s="19" t="s">
        <v>304</v>
      </c>
      <c r="BM2874" s="242" t="s">
        <v>2760</v>
      </c>
    </row>
    <row r="2875" s="15" customFormat="1">
      <c r="A2875" s="15"/>
      <c r="B2875" s="272"/>
      <c r="C2875" s="273"/>
      <c r="D2875" s="251" t="s">
        <v>260</v>
      </c>
      <c r="E2875" s="274" t="s">
        <v>1</v>
      </c>
      <c r="F2875" s="275" t="s">
        <v>2755</v>
      </c>
      <c r="G2875" s="273"/>
      <c r="H2875" s="274" t="s">
        <v>1</v>
      </c>
      <c r="I2875" s="276"/>
      <c r="J2875" s="273"/>
      <c r="K2875" s="273"/>
      <c r="L2875" s="277"/>
      <c r="M2875" s="278"/>
      <c r="N2875" s="279"/>
      <c r="O2875" s="279"/>
      <c r="P2875" s="279"/>
      <c r="Q2875" s="279"/>
      <c r="R2875" s="279"/>
      <c r="S2875" s="279"/>
      <c r="T2875" s="280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81" t="s">
        <v>260</v>
      </c>
      <c r="AU2875" s="281" t="s">
        <v>93</v>
      </c>
      <c r="AV2875" s="15" t="s">
        <v>91</v>
      </c>
      <c r="AW2875" s="15" t="s">
        <v>40</v>
      </c>
      <c r="AX2875" s="15" t="s">
        <v>84</v>
      </c>
      <c r="AY2875" s="281" t="s">
        <v>251</v>
      </c>
    </row>
    <row r="2876" s="13" customFormat="1">
      <c r="A2876" s="13"/>
      <c r="B2876" s="249"/>
      <c r="C2876" s="250"/>
      <c r="D2876" s="251" t="s">
        <v>260</v>
      </c>
      <c r="E2876" s="252" t="s">
        <v>1</v>
      </c>
      <c r="F2876" s="253" t="s">
        <v>2761</v>
      </c>
      <c r="G2876" s="250"/>
      <c r="H2876" s="254">
        <v>2</v>
      </c>
      <c r="I2876" s="255"/>
      <c r="J2876" s="250"/>
      <c r="K2876" s="250"/>
      <c r="L2876" s="256"/>
      <c r="M2876" s="257"/>
      <c r="N2876" s="258"/>
      <c r="O2876" s="258"/>
      <c r="P2876" s="258"/>
      <c r="Q2876" s="258"/>
      <c r="R2876" s="258"/>
      <c r="S2876" s="258"/>
      <c r="T2876" s="259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60" t="s">
        <v>260</v>
      </c>
      <c r="AU2876" s="260" t="s">
        <v>93</v>
      </c>
      <c r="AV2876" s="13" t="s">
        <v>93</v>
      </c>
      <c r="AW2876" s="13" t="s">
        <v>40</v>
      </c>
      <c r="AX2876" s="13" t="s">
        <v>91</v>
      </c>
      <c r="AY2876" s="260" t="s">
        <v>251</v>
      </c>
    </row>
    <row r="2877" s="2" customFormat="1" ht="21.75" customHeight="1">
      <c r="A2877" s="41"/>
      <c r="B2877" s="42"/>
      <c r="C2877" s="230" t="s">
        <v>2762</v>
      </c>
      <c r="D2877" s="230" t="s">
        <v>253</v>
      </c>
      <c r="E2877" s="231" t="s">
        <v>2763</v>
      </c>
      <c r="F2877" s="232" t="s">
        <v>2764</v>
      </c>
      <c r="G2877" s="233" t="s">
        <v>571</v>
      </c>
      <c r="H2877" s="234">
        <v>1</v>
      </c>
      <c r="I2877" s="235"/>
      <c r="J2877" s="236">
        <f>ROUND(I2877*H2877,2)</f>
        <v>0</v>
      </c>
      <c r="K2877" s="237"/>
      <c r="L2877" s="47"/>
      <c r="M2877" s="238" t="s">
        <v>1</v>
      </c>
      <c r="N2877" s="239" t="s">
        <v>49</v>
      </c>
      <c r="O2877" s="94"/>
      <c r="P2877" s="240">
        <f>O2877*H2877</f>
        <v>0</v>
      </c>
      <c r="Q2877" s="240">
        <v>0</v>
      </c>
      <c r="R2877" s="240">
        <f>Q2877*H2877</f>
        <v>0</v>
      </c>
      <c r="S2877" s="240">
        <v>0</v>
      </c>
      <c r="T2877" s="241">
        <f>S2877*H2877</f>
        <v>0</v>
      </c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R2877" s="242" t="s">
        <v>304</v>
      </c>
      <c r="AT2877" s="242" t="s">
        <v>253</v>
      </c>
      <c r="AU2877" s="242" t="s">
        <v>93</v>
      </c>
      <c r="AY2877" s="19" t="s">
        <v>251</v>
      </c>
      <c r="BE2877" s="243">
        <f>IF(N2877="základní",J2877,0)</f>
        <v>0</v>
      </c>
      <c r="BF2877" s="243">
        <f>IF(N2877="snížená",J2877,0)</f>
        <v>0</v>
      </c>
      <c r="BG2877" s="243">
        <f>IF(N2877="zákl. přenesená",J2877,0)</f>
        <v>0</v>
      </c>
      <c r="BH2877" s="243">
        <f>IF(N2877="sníž. přenesená",J2877,0)</f>
        <v>0</v>
      </c>
      <c r="BI2877" s="243">
        <f>IF(N2877="nulová",J2877,0)</f>
        <v>0</v>
      </c>
      <c r="BJ2877" s="19" t="s">
        <v>91</v>
      </c>
      <c r="BK2877" s="243">
        <f>ROUND(I2877*H2877,2)</f>
        <v>0</v>
      </c>
      <c r="BL2877" s="19" t="s">
        <v>304</v>
      </c>
      <c r="BM2877" s="242" t="s">
        <v>2765</v>
      </c>
    </row>
    <row r="2878" s="2" customFormat="1">
      <c r="A2878" s="41"/>
      <c r="B2878" s="42"/>
      <c r="C2878" s="43"/>
      <c r="D2878" s="244" t="s">
        <v>258</v>
      </c>
      <c r="E2878" s="43"/>
      <c r="F2878" s="245" t="s">
        <v>2766</v>
      </c>
      <c r="G2878" s="43"/>
      <c r="H2878" s="43"/>
      <c r="I2878" s="246"/>
      <c r="J2878" s="43"/>
      <c r="K2878" s="43"/>
      <c r="L2878" s="47"/>
      <c r="M2878" s="247"/>
      <c r="N2878" s="248"/>
      <c r="O2878" s="94"/>
      <c r="P2878" s="94"/>
      <c r="Q2878" s="94"/>
      <c r="R2878" s="94"/>
      <c r="S2878" s="94"/>
      <c r="T2878" s="95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T2878" s="19" t="s">
        <v>258</v>
      </c>
      <c r="AU2878" s="19" t="s">
        <v>93</v>
      </c>
    </row>
    <row r="2879" s="15" customFormat="1">
      <c r="A2879" s="15"/>
      <c r="B2879" s="272"/>
      <c r="C2879" s="273"/>
      <c r="D2879" s="251" t="s">
        <v>260</v>
      </c>
      <c r="E2879" s="274" t="s">
        <v>1</v>
      </c>
      <c r="F2879" s="275" t="s">
        <v>2755</v>
      </c>
      <c r="G2879" s="273"/>
      <c r="H2879" s="274" t="s">
        <v>1</v>
      </c>
      <c r="I2879" s="276"/>
      <c r="J2879" s="273"/>
      <c r="K2879" s="273"/>
      <c r="L2879" s="277"/>
      <c r="M2879" s="278"/>
      <c r="N2879" s="279"/>
      <c r="O2879" s="279"/>
      <c r="P2879" s="279"/>
      <c r="Q2879" s="279"/>
      <c r="R2879" s="279"/>
      <c r="S2879" s="279"/>
      <c r="T2879" s="280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81" t="s">
        <v>260</v>
      </c>
      <c r="AU2879" s="281" t="s">
        <v>93</v>
      </c>
      <c r="AV2879" s="15" t="s">
        <v>91</v>
      </c>
      <c r="AW2879" s="15" t="s">
        <v>40</v>
      </c>
      <c r="AX2879" s="15" t="s">
        <v>84</v>
      </c>
      <c r="AY2879" s="281" t="s">
        <v>251</v>
      </c>
    </row>
    <row r="2880" s="13" customFormat="1">
      <c r="A2880" s="13"/>
      <c r="B2880" s="249"/>
      <c r="C2880" s="250"/>
      <c r="D2880" s="251" t="s">
        <v>260</v>
      </c>
      <c r="E2880" s="252" t="s">
        <v>1</v>
      </c>
      <c r="F2880" s="253" t="s">
        <v>2767</v>
      </c>
      <c r="G2880" s="250"/>
      <c r="H2880" s="254">
        <v>1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260</v>
      </c>
      <c r="AU2880" s="260" t="s">
        <v>93</v>
      </c>
      <c r="AV2880" s="13" t="s">
        <v>93</v>
      </c>
      <c r="AW2880" s="13" t="s">
        <v>40</v>
      </c>
      <c r="AX2880" s="13" t="s">
        <v>91</v>
      </c>
      <c r="AY2880" s="260" t="s">
        <v>251</v>
      </c>
    </row>
    <row r="2881" s="2" customFormat="1" ht="37.8" customHeight="1">
      <c r="A2881" s="41"/>
      <c r="B2881" s="42"/>
      <c r="C2881" s="294" t="s">
        <v>2768</v>
      </c>
      <c r="D2881" s="294" t="s">
        <v>338</v>
      </c>
      <c r="E2881" s="295" t="s">
        <v>2769</v>
      </c>
      <c r="F2881" s="296" t="s">
        <v>2770</v>
      </c>
      <c r="G2881" s="297" t="s">
        <v>571</v>
      </c>
      <c r="H2881" s="298">
        <v>1</v>
      </c>
      <c r="I2881" s="299"/>
      <c r="J2881" s="300">
        <f>ROUND(I2881*H2881,2)</f>
        <v>0</v>
      </c>
      <c r="K2881" s="301"/>
      <c r="L2881" s="302"/>
      <c r="M2881" s="303" t="s">
        <v>1</v>
      </c>
      <c r="N2881" s="304" t="s">
        <v>49</v>
      </c>
      <c r="O2881" s="94"/>
      <c r="P2881" s="240">
        <f>O2881*H2881</f>
        <v>0</v>
      </c>
      <c r="Q2881" s="240">
        <v>0.012999999999999999</v>
      </c>
      <c r="R2881" s="240">
        <f>Q2881*H2881</f>
        <v>0.012999999999999999</v>
      </c>
      <c r="S2881" s="240">
        <v>0</v>
      </c>
      <c r="T2881" s="241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42" t="s">
        <v>364</v>
      </c>
      <c r="AT2881" s="242" t="s">
        <v>338</v>
      </c>
      <c r="AU2881" s="242" t="s">
        <v>93</v>
      </c>
      <c r="AY2881" s="19" t="s">
        <v>251</v>
      </c>
      <c r="BE2881" s="243">
        <f>IF(N2881="základní",J2881,0)</f>
        <v>0</v>
      </c>
      <c r="BF2881" s="243">
        <f>IF(N2881="snížená",J2881,0)</f>
        <v>0</v>
      </c>
      <c r="BG2881" s="243">
        <f>IF(N2881="zákl. přenesená",J2881,0)</f>
        <v>0</v>
      </c>
      <c r="BH2881" s="243">
        <f>IF(N2881="sníž. přenesená",J2881,0)</f>
        <v>0</v>
      </c>
      <c r="BI2881" s="243">
        <f>IF(N2881="nulová",J2881,0)</f>
        <v>0</v>
      </c>
      <c r="BJ2881" s="19" t="s">
        <v>91</v>
      </c>
      <c r="BK2881" s="243">
        <f>ROUND(I2881*H2881,2)</f>
        <v>0</v>
      </c>
      <c r="BL2881" s="19" t="s">
        <v>304</v>
      </c>
      <c r="BM2881" s="242" t="s">
        <v>2771</v>
      </c>
    </row>
    <row r="2882" s="15" customFormat="1">
      <c r="A2882" s="15"/>
      <c r="B2882" s="272"/>
      <c r="C2882" s="273"/>
      <c r="D2882" s="251" t="s">
        <v>260</v>
      </c>
      <c r="E2882" s="274" t="s">
        <v>1</v>
      </c>
      <c r="F2882" s="275" t="s">
        <v>2755</v>
      </c>
      <c r="G2882" s="273"/>
      <c r="H2882" s="274" t="s">
        <v>1</v>
      </c>
      <c r="I2882" s="276"/>
      <c r="J2882" s="273"/>
      <c r="K2882" s="273"/>
      <c r="L2882" s="277"/>
      <c r="M2882" s="278"/>
      <c r="N2882" s="279"/>
      <c r="O2882" s="279"/>
      <c r="P2882" s="279"/>
      <c r="Q2882" s="279"/>
      <c r="R2882" s="279"/>
      <c r="S2882" s="279"/>
      <c r="T2882" s="280"/>
      <c r="U2882" s="15"/>
      <c r="V2882" s="15"/>
      <c r="W2882" s="15"/>
      <c r="X2882" s="15"/>
      <c r="Y2882" s="15"/>
      <c r="Z2882" s="15"/>
      <c r="AA2882" s="15"/>
      <c r="AB2882" s="15"/>
      <c r="AC2882" s="15"/>
      <c r="AD2882" s="15"/>
      <c r="AE2882" s="15"/>
      <c r="AT2882" s="281" t="s">
        <v>260</v>
      </c>
      <c r="AU2882" s="281" t="s">
        <v>93</v>
      </c>
      <c r="AV2882" s="15" t="s">
        <v>91</v>
      </c>
      <c r="AW2882" s="15" t="s">
        <v>40</v>
      </c>
      <c r="AX2882" s="15" t="s">
        <v>84</v>
      </c>
      <c r="AY2882" s="281" t="s">
        <v>251</v>
      </c>
    </row>
    <row r="2883" s="13" customFormat="1">
      <c r="A2883" s="13"/>
      <c r="B2883" s="249"/>
      <c r="C2883" s="250"/>
      <c r="D2883" s="251" t="s">
        <v>260</v>
      </c>
      <c r="E2883" s="252" t="s">
        <v>1</v>
      </c>
      <c r="F2883" s="253" t="s">
        <v>2772</v>
      </c>
      <c r="G2883" s="250"/>
      <c r="H2883" s="254">
        <v>1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260</v>
      </c>
      <c r="AU2883" s="260" t="s">
        <v>93</v>
      </c>
      <c r="AV2883" s="13" t="s">
        <v>93</v>
      </c>
      <c r="AW2883" s="13" t="s">
        <v>40</v>
      </c>
      <c r="AX2883" s="13" t="s">
        <v>91</v>
      </c>
      <c r="AY2883" s="260" t="s">
        <v>251</v>
      </c>
    </row>
    <row r="2884" s="2" customFormat="1" ht="66.75" customHeight="1">
      <c r="A2884" s="41"/>
      <c r="B2884" s="42"/>
      <c r="C2884" s="230" t="s">
        <v>2773</v>
      </c>
      <c r="D2884" s="230" t="s">
        <v>253</v>
      </c>
      <c r="E2884" s="231" t="s">
        <v>2774</v>
      </c>
      <c r="F2884" s="232" t="s">
        <v>2775</v>
      </c>
      <c r="G2884" s="233" t="s">
        <v>321</v>
      </c>
      <c r="H2884" s="234">
        <v>328.60000000000002</v>
      </c>
      <c r="I2884" s="235"/>
      <c r="J2884" s="236">
        <f>ROUND(I2884*H2884,2)</f>
        <v>0</v>
      </c>
      <c r="K2884" s="237"/>
      <c r="L2884" s="47"/>
      <c r="M2884" s="238" t="s">
        <v>1</v>
      </c>
      <c r="N2884" s="239" t="s">
        <v>49</v>
      </c>
      <c r="O2884" s="94"/>
      <c r="P2884" s="240">
        <f>O2884*H2884</f>
        <v>0</v>
      </c>
      <c r="Q2884" s="240">
        <v>0.0030000000000000001</v>
      </c>
      <c r="R2884" s="240">
        <f>Q2884*H2884</f>
        <v>0.98580000000000012</v>
      </c>
      <c r="S2884" s="240">
        <v>0</v>
      </c>
      <c r="T2884" s="241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42" t="s">
        <v>304</v>
      </c>
      <c r="AT2884" s="242" t="s">
        <v>253</v>
      </c>
      <c r="AU2884" s="242" t="s">
        <v>93</v>
      </c>
      <c r="AY2884" s="19" t="s">
        <v>251</v>
      </c>
      <c r="BE2884" s="243">
        <f>IF(N2884="základní",J2884,0)</f>
        <v>0</v>
      </c>
      <c r="BF2884" s="243">
        <f>IF(N2884="snížená",J2884,0)</f>
        <v>0</v>
      </c>
      <c r="BG2884" s="243">
        <f>IF(N2884="zákl. přenesená",J2884,0)</f>
        <v>0</v>
      </c>
      <c r="BH2884" s="243">
        <f>IF(N2884="sníž. přenesená",J2884,0)</f>
        <v>0</v>
      </c>
      <c r="BI2884" s="243">
        <f>IF(N2884="nulová",J2884,0)</f>
        <v>0</v>
      </c>
      <c r="BJ2884" s="19" t="s">
        <v>91</v>
      </c>
      <c r="BK2884" s="243">
        <f>ROUND(I2884*H2884,2)</f>
        <v>0</v>
      </c>
      <c r="BL2884" s="19" t="s">
        <v>304</v>
      </c>
      <c r="BM2884" s="242" t="s">
        <v>2776</v>
      </c>
    </row>
    <row r="2885" s="2" customFormat="1">
      <c r="A2885" s="41"/>
      <c r="B2885" s="42"/>
      <c r="C2885" s="43"/>
      <c r="D2885" s="251" t="s">
        <v>289</v>
      </c>
      <c r="E2885" s="43"/>
      <c r="F2885" s="282" t="s">
        <v>2777</v>
      </c>
      <c r="G2885" s="43"/>
      <c r="H2885" s="43"/>
      <c r="I2885" s="246"/>
      <c r="J2885" s="43"/>
      <c r="K2885" s="43"/>
      <c r="L2885" s="47"/>
      <c r="M2885" s="247"/>
      <c r="N2885" s="248"/>
      <c r="O2885" s="94"/>
      <c r="P2885" s="94"/>
      <c r="Q2885" s="94"/>
      <c r="R2885" s="94"/>
      <c r="S2885" s="94"/>
      <c r="T2885" s="95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19" t="s">
        <v>289</v>
      </c>
      <c r="AU2885" s="19" t="s">
        <v>93</v>
      </c>
    </row>
    <row r="2886" s="15" customFormat="1">
      <c r="A2886" s="15"/>
      <c r="B2886" s="272"/>
      <c r="C2886" s="273"/>
      <c r="D2886" s="251" t="s">
        <v>260</v>
      </c>
      <c r="E2886" s="274" t="s">
        <v>1</v>
      </c>
      <c r="F2886" s="275" t="s">
        <v>2218</v>
      </c>
      <c r="G2886" s="273"/>
      <c r="H2886" s="274" t="s">
        <v>1</v>
      </c>
      <c r="I2886" s="276"/>
      <c r="J2886" s="273"/>
      <c r="K2886" s="273"/>
      <c r="L2886" s="277"/>
      <c r="M2886" s="278"/>
      <c r="N2886" s="279"/>
      <c r="O2886" s="279"/>
      <c r="P2886" s="279"/>
      <c r="Q2886" s="279"/>
      <c r="R2886" s="279"/>
      <c r="S2886" s="279"/>
      <c r="T2886" s="280"/>
      <c r="U2886" s="15"/>
      <c r="V2886" s="15"/>
      <c r="W2886" s="15"/>
      <c r="X2886" s="15"/>
      <c r="Y2886" s="15"/>
      <c r="Z2886" s="15"/>
      <c r="AA2886" s="15"/>
      <c r="AB2886" s="15"/>
      <c r="AC2886" s="15"/>
      <c r="AD2886" s="15"/>
      <c r="AE2886" s="15"/>
      <c r="AT2886" s="281" t="s">
        <v>260</v>
      </c>
      <c r="AU2886" s="281" t="s">
        <v>93</v>
      </c>
      <c r="AV2886" s="15" t="s">
        <v>91</v>
      </c>
      <c r="AW2886" s="15" t="s">
        <v>40</v>
      </c>
      <c r="AX2886" s="15" t="s">
        <v>84</v>
      </c>
      <c r="AY2886" s="281" t="s">
        <v>251</v>
      </c>
    </row>
    <row r="2887" s="13" customFormat="1">
      <c r="A2887" s="13"/>
      <c r="B2887" s="249"/>
      <c r="C2887" s="250"/>
      <c r="D2887" s="251" t="s">
        <v>260</v>
      </c>
      <c r="E2887" s="252" t="s">
        <v>1</v>
      </c>
      <c r="F2887" s="253" t="s">
        <v>2778</v>
      </c>
      <c r="G2887" s="250"/>
      <c r="H2887" s="254">
        <v>60.5</v>
      </c>
      <c r="I2887" s="255"/>
      <c r="J2887" s="250"/>
      <c r="K2887" s="250"/>
      <c r="L2887" s="256"/>
      <c r="M2887" s="257"/>
      <c r="N2887" s="258"/>
      <c r="O2887" s="258"/>
      <c r="P2887" s="258"/>
      <c r="Q2887" s="258"/>
      <c r="R2887" s="258"/>
      <c r="S2887" s="258"/>
      <c r="T2887" s="25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60" t="s">
        <v>260</v>
      </c>
      <c r="AU2887" s="260" t="s">
        <v>93</v>
      </c>
      <c r="AV2887" s="13" t="s">
        <v>93</v>
      </c>
      <c r="AW2887" s="13" t="s">
        <v>40</v>
      </c>
      <c r="AX2887" s="13" t="s">
        <v>84</v>
      </c>
      <c r="AY2887" s="260" t="s">
        <v>251</v>
      </c>
    </row>
    <row r="2888" s="13" customFormat="1">
      <c r="A2888" s="13"/>
      <c r="B2888" s="249"/>
      <c r="C2888" s="250"/>
      <c r="D2888" s="251" t="s">
        <v>260</v>
      </c>
      <c r="E2888" s="252" t="s">
        <v>1</v>
      </c>
      <c r="F2888" s="253" t="s">
        <v>2220</v>
      </c>
      <c r="G2888" s="250"/>
      <c r="H2888" s="254">
        <v>60.5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260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251</v>
      </c>
    </row>
    <row r="2889" s="13" customFormat="1">
      <c r="A2889" s="13"/>
      <c r="B2889" s="249"/>
      <c r="C2889" s="250"/>
      <c r="D2889" s="251" t="s">
        <v>260</v>
      </c>
      <c r="E2889" s="252" t="s">
        <v>1</v>
      </c>
      <c r="F2889" s="253" t="s">
        <v>2779</v>
      </c>
      <c r="G2889" s="250"/>
      <c r="H2889" s="254">
        <v>69.200000000000003</v>
      </c>
      <c r="I2889" s="255"/>
      <c r="J2889" s="250"/>
      <c r="K2889" s="250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0" t="s">
        <v>260</v>
      </c>
      <c r="AU2889" s="260" t="s">
        <v>93</v>
      </c>
      <c r="AV2889" s="13" t="s">
        <v>93</v>
      </c>
      <c r="AW2889" s="13" t="s">
        <v>40</v>
      </c>
      <c r="AX2889" s="13" t="s">
        <v>84</v>
      </c>
      <c r="AY2889" s="260" t="s">
        <v>251</v>
      </c>
    </row>
    <row r="2890" s="13" customFormat="1">
      <c r="A2890" s="13"/>
      <c r="B2890" s="249"/>
      <c r="C2890" s="250"/>
      <c r="D2890" s="251" t="s">
        <v>260</v>
      </c>
      <c r="E2890" s="252" t="s">
        <v>1</v>
      </c>
      <c r="F2890" s="253" t="s">
        <v>2222</v>
      </c>
      <c r="G2890" s="250"/>
      <c r="H2890" s="254">
        <v>69.200000000000003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260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251</v>
      </c>
    </row>
    <row r="2891" s="13" customFormat="1">
      <c r="A2891" s="13"/>
      <c r="B2891" s="249"/>
      <c r="C2891" s="250"/>
      <c r="D2891" s="251" t="s">
        <v>260</v>
      </c>
      <c r="E2891" s="252" t="s">
        <v>1</v>
      </c>
      <c r="F2891" s="253" t="s">
        <v>2223</v>
      </c>
      <c r="G2891" s="250"/>
      <c r="H2891" s="254">
        <v>69.200000000000003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260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251</v>
      </c>
    </row>
    <row r="2892" s="14" customFormat="1">
      <c r="A2892" s="14"/>
      <c r="B2892" s="261"/>
      <c r="C2892" s="262"/>
      <c r="D2892" s="251" t="s">
        <v>260</v>
      </c>
      <c r="E2892" s="263" t="s">
        <v>1</v>
      </c>
      <c r="F2892" s="264" t="s">
        <v>262</v>
      </c>
      <c r="G2892" s="262"/>
      <c r="H2892" s="265">
        <v>328.60000000000002</v>
      </c>
      <c r="I2892" s="266"/>
      <c r="J2892" s="262"/>
      <c r="K2892" s="262"/>
      <c r="L2892" s="267"/>
      <c r="M2892" s="268"/>
      <c r="N2892" s="269"/>
      <c r="O2892" s="269"/>
      <c r="P2892" s="269"/>
      <c r="Q2892" s="269"/>
      <c r="R2892" s="269"/>
      <c r="S2892" s="269"/>
      <c r="T2892" s="27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71" t="s">
        <v>260</v>
      </c>
      <c r="AU2892" s="271" t="s">
        <v>93</v>
      </c>
      <c r="AV2892" s="14" t="s">
        <v>257</v>
      </c>
      <c r="AW2892" s="14" t="s">
        <v>40</v>
      </c>
      <c r="AX2892" s="14" t="s">
        <v>91</v>
      </c>
      <c r="AY2892" s="271" t="s">
        <v>251</v>
      </c>
    </row>
    <row r="2893" s="2" customFormat="1" ht="37.8" customHeight="1">
      <c r="A2893" s="41"/>
      <c r="B2893" s="42"/>
      <c r="C2893" s="230" t="s">
        <v>2780</v>
      </c>
      <c r="D2893" s="230" t="s">
        <v>253</v>
      </c>
      <c r="E2893" s="231" t="s">
        <v>2781</v>
      </c>
      <c r="F2893" s="232" t="s">
        <v>2782</v>
      </c>
      <c r="G2893" s="233" t="s">
        <v>389</v>
      </c>
      <c r="H2893" s="234">
        <v>167.5</v>
      </c>
      <c r="I2893" s="235"/>
      <c r="J2893" s="236">
        <f>ROUND(I2893*H2893,2)</f>
        <v>0</v>
      </c>
      <c r="K2893" s="237"/>
      <c r="L2893" s="47"/>
      <c r="M2893" s="238" t="s">
        <v>1</v>
      </c>
      <c r="N2893" s="239" t="s">
        <v>49</v>
      </c>
      <c r="O2893" s="94"/>
      <c r="P2893" s="240">
        <f>O2893*H2893</f>
        <v>0</v>
      </c>
      <c r="Q2893" s="240">
        <v>4.0000000000000003E-05</v>
      </c>
      <c r="R2893" s="240">
        <f>Q2893*H2893</f>
        <v>0.0067000000000000002</v>
      </c>
      <c r="S2893" s="240">
        <v>0</v>
      </c>
      <c r="T2893" s="241">
        <f>S2893*H2893</f>
        <v>0</v>
      </c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R2893" s="242" t="s">
        <v>304</v>
      </c>
      <c r="AT2893" s="242" t="s">
        <v>253</v>
      </c>
      <c r="AU2893" s="242" t="s">
        <v>93</v>
      </c>
      <c r="AY2893" s="19" t="s">
        <v>251</v>
      </c>
      <c r="BE2893" s="243">
        <f>IF(N2893="základní",J2893,0)</f>
        <v>0</v>
      </c>
      <c r="BF2893" s="243">
        <f>IF(N2893="snížená",J2893,0)</f>
        <v>0</v>
      </c>
      <c r="BG2893" s="243">
        <f>IF(N2893="zákl. přenesená",J2893,0)</f>
        <v>0</v>
      </c>
      <c r="BH2893" s="243">
        <f>IF(N2893="sníž. přenesená",J2893,0)</f>
        <v>0</v>
      </c>
      <c r="BI2893" s="243">
        <f>IF(N2893="nulová",J2893,0)</f>
        <v>0</v>
      </c>
      <c r="BJ2893" s="19" t="s">
        <v>91</v>
      </c>
      <c r="BK2893" s="243">
        <f>ROUND(I2893*H2893,2)</f>
        <v>0</v>
      </c>
      <c r="BL2893" s="19" t="s">
        <v>304</v>
      </c>
      <c r="BM2893" s="242" t="s">
        <v>2783</v>
      </c>
    </row>
    <row r="2894" s="15" customFormat="1">
      <c r="A2894" s="15"/>
      <c r="B2894" s="272"/>
      <c r="C2894" s="273"/>
      <c r="D2894" s="251" t="s">
        <v>260</v>
      </c>
      <c r="E2894" s="274" t="s">
        <v>1</v>
      </c>
      <c r="F2894" s="275" t="s">
        <v>2784</v>
      </c>
      <c r="G2894" s="273"/>
      <c r="H2894" s="274" t="s">
        <v>1</v>
      </c>
      <c r="I2894" s="276"/>
      <c r="J2894" s="273"/>
      <c r="K2894" s="273"/>
      <c r="L2894" s="277"/>
      <c r="M2894" s="278"/>
      <c r="N2894" s="279"/>
      <c r="O2894" s="279"/>
      <c r="P2894" s="279"/>
      <c r="Q2894" s="279"/>
      <c r="R2894" s="279"/>
      <c r="S2894" s="279"/>
      <c r="T2894" s="280"/>
      <c r="U2894" s="15"/>
      <c r="V2894" s="15"/>
      <c r="W2894" s="15"/>
      <c r="X2894" s="15"/>
      <c r="Y2894" s="15"/>
      <c r="Z2894" s="15"/>
      <c r="AA2894" s="15"/>
      <c r="AB2894" s="15"/>
      <c r="AC2894" s="15"/>
      <c r="AD2894" s="15"/>
      <c r="AE2894" s="15"/>
      <c r="AT2894" s="281" t="s">
        <v>260</v>
      </c>
      <c r="AU2894" s="281" t="s">
        <v>93</v>
      </c>
      <c r="AV2894" s="15" t="s">
        <v>91</v>
      </c>
      <c r="AW2894" s="15" t="s">
        <v>40</v>
      </c>
      <c r="AX2894" s="15" t="s">
        <v>84</v>
      </c>
      <c r="AY2894" s="281" t="s">
        <v>251</v>
      </c>
    </row>
    <row r="2895" s="13" customFormat="1">
      <c r="A2895" s="13"/>
      <c r="B2895" s="249"/>
      <c r="C2895" s="250"/>
      <c r="D2895" s="251" t="s">
        <v>260</v>
      </c>
      <c r="E2895" s="252" t="s">
        <v>1</v>
      </c>
      <c r="F2895" s="253" t="s">
        <v>2785</v>
      </c>
      <c r="G2895" s="250"/>
      <c r="H2895" s="254">
        <v>64</v>
      </c>
      <c r="I2895" s="255"/>
      <c r="J2895" s="250"/>
      <c r="K2895" s="250"/>
      <c r="L2895" s="256"/>
      <c r="M2895" s="257"/>
      <c r="N2895" s="258"/>
      <c r="O2895" s="258"/>
      <c r="P2895" s="258"/>
      <c r="Q2895" s="258"/>
      <c r="R2895" s="258"/>
      <c r="S2895" s="258"/>
      <c r="T2895" s="25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60" t="s">
        <v>260</v>
      </c>
      <c r="AU2895" s="260" t="s">
        <v>93</v>
      </c>
      <c r="AV2895" s="13" t="s">
        <v>93</v>
      </c>
      <c r="AW2895" s="13" t="s">
        <v>40</v>
      </c>
      <c r="AX2895" s="13" t="s">
        <v>84</v>
      </c>
      <c r="AY2895" s="260" t="s">
        <v>251</v>
      </c>
    </row>
    <row r="2896" s="13" customFormat="1">
      <c r="A2896" s="13"/>
      <c r="B2896" s="249"/>
      <c r="C2896" s="250"/>
      <c r="D2896" s="251" t="s">
        <v>260</v>
      </c>
      <c r="E2896" s="252" t="s">
        <v>1</v>
      </c>
      <c r="F2896" s="253" t="s">
        <v>2786</v>
      </c>
      <c r="G2896" s="250"/>
      <c r="H2896" s="254">
        <v>74</v>
      </c>
      <c r="I2896" s="255"/>
      <c r="J2896" s="250"/>
      <c r="K2896" s="250"/>
      <c r="L2896" s="256"/>
      <c r="M2896" s="257"/>
      <c r="N2896" s="258"/>
      <c r="O2896" s="258"/>
      <c r="P2896" s="258"/>
      <c r="Q2896" s="258"/>
      <c r="R2896" s="258"/>
      <c r="S2896" s="258"/>
      <c r="T2896" s="25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60" t="s">
        <v>260</v>
      </c>
      <c r="AU2896" s="260" t="s">
        <v>93</v>
      </c>
      <c r="AV2896" s="13" t="s">
        <v>93</v>
      </c>
      <c r="AW2896" s="13" t="s">
        <v>40</v>
      </c>
      <c r="AX2896" s="13" t="s">
        <v>84</v>
      </c>
      <c r="AY2896" s="260" t="s">
        <v>251</v>
      </c>
    </row>
    <row r="2897" s="13" customFormat="1">
      <c r="A2897" s="13"/>
      <c r="B2897" s="249"/>
      <c r="C2897" s="250"/>
      <c r="D2897" s="251" t="s">
        <v>260</v>
      </c>
      <c r="E2897" s="252" t="s">
        <v>1</v>
      </c>
      <c r="F2897" s="253" t="s">
        <v>2787</v>
      </c>
      <c r="G2897" s="250"/>
      <c r="H2897" s="254">
        <v>29.5</v>
      </c>
      <c r="I2897" s="255"/>
      <c r="J2897" s="250"/>
      <c r="K2897" s="250"/>
      <c r="L2897" s="256"/>
      <c r="M2897" s="257"/>
      <c r="N2897" s="258"/>
      <c r="O2897" s="258"/>
      <c r="P2897" s="258"/>
      <c r="Q2897" s="258"/>
      <c r="R2897" s="258"/>
      <c r="S2897" s="258"/>
      <c r="T2897" s="25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0" t="s">
        <v>260</v>
      </c>
      <c r="AU2897" s="260" t="s">
        <v>93</v>
      </c>
      <c r="AV2897" s="13" t="s">
        <v>93</v>
      </c>
      <c r="AW2897" s="13" t="s">
        <v>40</v>
      </c>
      <c r="AX2897" s="13" t="s">
        <v>84</v>
      </c>
      <c r="AY2897" s="260" t="s">
        <v>251</v>
      </c>
    </row>
    <row r="2898" s="14" customFormat="1">
      <c r="A2898" s="14"/>
      <c r="B2898" s="261"/>
      <c r="C2898" s="262"/>
      <c r="D2898" s="251" t="s">
        <v>260</v>
      </c>
      <c r="E2898" s="263" t="s">
        <v>1</v>
      </c>
      <c r="F2898" s="264" t="s">
        <v>262</v>
      </c>
      <c r="G2898" s="262"/>
      <c r="H2898" s="265">
        <v>167.5</v>
      </c>
      <c r="I2898" s="266"/>
      <c r="J2898" s="262"/>
      <c r="K2898" s="262"/>
      <c r="L2898" s="267"/>
      <c r="M2898" s="268"/>
      <c r="N2898" s="269"/>
      <c r="O2898" s="269"/>
      <c r="P2898" s="269"/>
      <c r="Q2898" s="269"/>
      <c r="R2898" s="269"/>
      <c r="S2898" s="269"/>
      <c r="T2898" s="270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71" t="s">
        <v>260</v>
      </c>
      <c r="AU2898" s="271" t="s">
        <v>93</v>
      </c>
      <c r="AV2898" s="14" t="s">
        <v>257</v>
      </c>
      <c r="AW2898" s="14" t="s">
        <v>40</v>
      </c>
      <c r="AX2898" s="14" t="s">
        <v>91</v>
      </c>
      <c r="AY2898" s="271" t="s">
        <v>251</v>
      </c>
    </row>
    <row r="2899" s="2" customFormat="1" ht="24.15" customHeight="1">
      <c r="A2899" s="41"/>
      <c r="B2899" s="42"/>
      <c r="C2899" s="294" t="s">
        <v>2788</v>
      </c>
      <c r="D2899" s="294" t="s">
        <v>338</v>
      </c>
      <c r="E2899" s="295" t="s">
        <v>2789</v>
      </c>
      <c r="F2899" s="296" t="s">
        <v>2790</v>
      </c>
      <c r="G2899" s="297" t="s">
        <v>389</v>
      </c>
      <c r="H2899" s="298">
        <v>175.875</v>
      </c>
      <c r="I2899" s="299"/>
      <c r="J2899" s="300">
        <f>ROUND(I2899*H2899,2)</f>
        <v>0</v>
      </c>
      <c r="K2899" s="301"/>
      <c r="L2899" s="302"/>
      <c r="M2899" s="303" t="s">
        <v>1</v>
      </c>
      <c r="N2899" s="304" t="s">
        <v>49</v>
      </c>
      <c r="O2899" s="94"/>
      <c r="P2899" s="240">
        <f>O2899*H2899</f>
        <v>0</v>
      </c>
      <c r="Q2899" s="240">
        <v>0.0076</v>
      </c>
      <c r="R2899" s="240">
        <f>Q2899*H2899</f>
        <v>1.3366499999999999</v>
      </c>
      <c r="S2899" s="240">
        <v>0</v>
      </c>
      <c r="T2899" s="241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42" t="s">
        <v>364</v>
      </c>
      <c r="AT2899" s="242" t="s">
        <v>338</v>
      </c>
      <c r="AU2899" s="242" t="s">
        <v>93</v>
      </c>
      <c r="AY2899" s="19" t="s">
        <v>251</v>
      </c>
      <c r="BE2899" s="243">
        <f>IF(N2899="základní",J2899,0)</f>
        <v>0</v>
      </c>
      <c r="BF2899" s="243">
        <f>IF(N2899="snížená",J2899,0)</f>
        <v>0</v>
      </c>
      <c r="BG2899" s="243">
        <f>IF(N2899="zákl. přenesená",J2899,0)</f>
        <v>0</v>
      </c>
      <c r="BH2899" s="243">
        <f>IF(N2899="sníž. přenesená",J2899,0)</f>
        <v>0</v>
      </c>
      <c r="BI2899" s="243">
        <f>IF(N2899="nulová",J2899,0)</f>
        <v>0</v>
      </c>
      <c r="BJ2899" s="19" t="s">
        <v>91</v>
      </c>
      <c r="BK2899" s="243">
        <f>ROUND(I2899*H2899,2)</f>
        <v>0</v>
      </c>
      <c r="BL2899" s="19" t="s">
        <v>304</v>
      </c>
      <c r="BM2899" s="242" t="s">
        <v>2791</v>
      </c>
    </row>
    <row r="2900" s="2" customFormat="1">
      <c r="A2900" s="41"/>
      <c r="B2900" s="42"/>
      <c r="C2900" s="43"/>
      <c r="D2900" s="251" t="s">
        <v>289</v>
      </c>
      <c r="E2900" s="43"/>
      <c r="F2900" s="282" t="s">
        <v>941</v>
      </c>
      <c r="G2900" s="43"/>
      <c r="H2900" s="43"/>
      <c r="I2900" s="246"/>
      <c r="J2900" s="43"/>
      <c r="K2900" s="43"/>
      <c r="L2900" s="47"/>
      <c r="M2900" s="247"/>
      <c r="N2900" s="248"/>
      <c r="O2900" s="94"/>
      <c r="P2900" s="94"/>
      <c r="Q2900" s="94"/>
      <c r="R2900" s="94"/>
      <c r="S2900" s="94"/>
      <c r="T2900" s="95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T2900" s="19" t="s">
        <v>289</v>
      </c>
      <c r="AU2900" s="19" t="s">
        <v>93</v>
      </c>
    </row>
    <row r="2901" s="15" customFormat="1">
      <c r="A2901" s="15"/>
      <c r="B2901" s="272"/>
      <c r="C2901" s="273"/>
      <c r="D2901" s="251" t="s">
        <v>260</v>
      </c>
      <c r="E2901" s="274" t="s">
        <v>1</v>
      </c>
      <c r="F2901" s="275" t="s">
        <v>2784</v>
      </c>
      <c r="G2901" s="273"/>
      <c r="H2901" s="274" t="s">
        <v>1</v>
      </c>
      <c r="I2901" s="276"/>
      <c r="J2901" s="273"/>
      <c r="K2901" s="273"/>
      <c r="L2901" s="277"/>
      <c r="M2901" s="278"/>
      <c r="N2901" s="279"/>
      <c r="O2901" s="279"/>
      <c r="P2901" s="279"/>
      <c r="Q2901" s="279"/>
      <c r="R2901" s="279"/>
      <c r="S2901" s="279"/>
      <c r="T2901" s="280"/>
      <c r="U2901" s="15"/>
      <c r="V2901" s="15"/>
      <c r="W2901" s="15"/>
      <c r="X2901" s="15"/>
      <c r="Y2901" s="15"/>
      <c r="Z2901" s="15"/>
      <c r="AA2901" s="15"/>
      <c r="AB2901" s="15"/>
      <c r="AC2901" s="15"/>
      <c r="AD2901" s="15"/>
      <c r="AE2901" s="15"/>
      <c r="AT2901" s="281" t="s">
        <v>260</v>
      </c>
      <c r="AU2901" s="281" t="s">
        <v>93</v>
      </c>
      <c r="AV2901" s="15" t="s">
        <v>91</v>
      </c>
      <c r="AW2901" s="15" t="s">
        <v>40</v>
      </c>
      <c r="AX2901" s="15" t="s">
        <v>84</v>
      </c>
      <c r="AY2901" s="281" t="s">
        <v>251</v>
      </c>
    </row>
    <row r="2902" s="13" customFormat="1">
      <c r="A2902" s="13"/>
      <c r="B2902" s="249"/>
      <c r="C2902" s="250"/>
      <c r="D2902" s="251" t="s">
        <v>260</v>
      </c>
      <c r="E2902" s="252" t="s">
        <v>1</v>
      </c>
      <c r="F2902" s="253" t="s">
        <v>2785</v>
      </c>
      <c r="G2902" s="250"/>
      <c r="H2902" s="254">
        <v>64</v>
      </c>
      <c r="I2902" s="255"/>
      <c r="J2902" s="250"/>
      <c r="K2902" s="250"/>
      <c r="L2902" s="256"/>
      <c r="M2902" s="257"/>
      <c r="N2902" s="258"/>
      <c r="O2902" s="258"/>
      <c r="P2902" s="258"/>
      <c r="Q2902" s="258"/>
      <c r="R2902" s="258"/>
      <c r="S2902" s="258"/>
      <c r="T2902" s="25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60" t="s">
        <v>260</v>
      </c>
      <c r="AU2902" s="260" t="s">
        <v>93</v>
      </c>
      <c r="AV2902" s="13" t="s">
        <v>93</v>
      </c>
      <c r="AW2902" s="13" t="s">
        <v>40</v>
      </c>
      <c r="AX2902" s="13" t="s">
        <v>84</v>
      </c>
      <c r="AY2902" s="260" t="s">
        <v>251</v>
      </c>
    </row>
    <row r="2903" s="13" customFormat="1">
      <c r="A2903" s="13"/>
      <c r="B2903" s="249"/>
      <c r="C2903" s="250"/>
      <c r="D2903" s="251" t="s">
        <v>260</v>
      </c>
      <c r="E2903" s="252" t="s">
        <v>1</v>
      </c>
      <c r="F2903" s="253" t="s">
        <v>2786</v>
      </c>
      <c r="G2903" s="250"/>
      <c r="H2903" s="254">
        <v>74</v>
      </c>
      <c r="I2903" s="255"/>
      <c r="J2903" s="250"/>
      <c r="K2903" s="250"/>
      <c r="L2903" s="256"/>
      <c r="M2903" s="257"/>
      <c r="N2903" s="258"/>
      <c r="O2903" s="258"/>
      <c r="P2903" s="258"/>
      <c r="Q2903" s="258"/>
      <c r="R2903" s="258"/>
      <c r="S2903" s="258"/>
      <c r="T2903" s="25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60" t="s">
        <v>260</v>
      </c>
      <c r="AU2903" s="260" t="s">
        <v>93</v>
      </c>
      <c r="AV2903" s="13" t="s">
        <v>93</v>
      </c>
      <c r="AW2903" s="13" t="s">
        <v>40</v>
      </c>
      <c r="AX2903" s="13" t="s">
        <v>84</v>
      </c>
      <c r="AY2903" s="260" t="s">
        <v>251</v>
      </c>
    </row>
    <row r="2904" s="13" customFormat="1">
      <c r="A2904" s="13"/>
      <c r="B2904" s="249"/>
      <c r="C2904" s="250"/>
      <c r="D2904" s="251" t="s">
        <v>260</v>
      </c>
      <c r="E2904" s="252" t="s">
        <v>1</v>
      </c>
      <c r="F2904" s="253" t="s">
        <v>2787</v>
      </c>
      <c r="G2904" s="250"/>
      <c r="H2904" s="254">
        <v>29.5</v>
      </c>
      <c r="I2904" s="255"/>
      <c r="J2904" s="250"/>
      <c r="K2904" s="250"/>
      <c r="L2904" s="256"/>
      <c r="M2904" s="257"/>
      <c r="N2904" s="258"/>
      <c r="O2904" s="258"/>
      <c r="P2904" s="258"/>
      <c r="Q2904" s="258"/>
      <c r="R2904" s="258"/>
      <c r="S2904" s="258"/>
      <c r="T2904" s="259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60" t="s">
        <v>260</v>
      </c>
      <c r="AU2904" s="260" t="s">
        <v>93</v>
      </c>
      <c r="AV2904" s="13" t="s">
        <v>93</v>
      </c>
      <c r="AW2904" s="13" t="s">
        <v>40</v>
      </c>
      <c r="AX2904" s="13" t="s">
        <v>84</v>
      </c>
      <c r="AY2904" s="260" t="s">
        <v>251</v>
      </c>
    </row>
    <row r="2905" s="14" customFormat="1">
      <c r="A2905" s="14"/>
      <c r="B2905" s="261"/>
      <c r="C2905" s="262"/>
      <c r="D2905" s="251" t="s">
        <v>260</v>
      </c>
      <c r="E2905" s="263" t="s">
        <v>1</v>
      </c>
      <c r="F2905" s="264" t="s">
        <v>262</v>
      </c>
      <c r="G2905" s="262"/>
      <c r="H2905" s="265">
        <v>167.5</v>
      </c>
      <c r="I2905" s="266"/>
      <c r="J2905" s="262"/>
      <c r="K2905" s="262"/>
      <c r="L2905" s="267"/>
      <c r="M2905" s="268"/>
      <c r="N2905" s="269"/>
      <c r="O2905" s="269"/>
      <c r="P2905" s="269"/>
      <c r="Q2905" s="269"/>
      <c r="R2905" s="269"/>
      <c r="S2905" s="269"/>
      <c r="T2905" s="270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71" t="s">
        <v>260</v>
      </c>
      <c r="AU2905" s="271" t="s">
        <v>93</v>
      </c>
      <c r="AV2905" s="14" t="s">
        <v>257</v>
      </c>
      <c r="AW2905" s="14" t="s">
        <v>40</v>
      </c>
      <c r="AX2905" s="14" t="s">
        <v>91</v>
      </c>
      <c r="AY2905" s="271" t="s">
        <v>251</v>
      </c>
    </row>
    <row r="2906" s="13" customFormat="1">
      <c r="A2906" s="13"/>
      <c r="B2906" s="249"/>
      <c r="C2906" s="250"/>
      <c r="D2906" s="251" t="s">
        <v>260</v>
      </c>
      <c r="E2906" s="250"/>
      <c r="F2906" s="253" t="s">
        <v>2792</v>
      </c>
      <c r="G2906" s="250"/>
      <c r="H2906" s="254">
        <v>175.875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260</v>
      </c>
      <c r="AU2906" s="260" t="s">
        <v>93</v>
      </c>
      <c r="AV2906" s="13" t="s">
        <v>93</v>
      </c>
      <c r="AW2906" s="13" t="s">
        <v>4</v>
      </c>
      <c r="AX2906" s="13" t="s">
        <v>91</v>
      </c>
      <c r="AY2906" s="260" t="s">
        <v>251</v>
      </c>
    </row>
    <row r="2907" s="2" customFormat="1" ht="37.8" customHeight="1">
      <c r="A2907" s="41"/>
      <c r="B2907" s="42"/>
      <c r="C2907" s="230" t="s">
        <v>2793</v>
      </c>
      <c r="D2907" s="230" t="s">
        <v>253</v>
      </c>
      <c r="E2907" s="231" t="s">
        <v>2794</v>
      </c>
      <c r="F2907" s="232" t="s">
        <v>2795</v>
      </c>
      <c r="G2907" s="233" t="s">
        <v>389</v>
      </c>
      <c r="H2907" s="234">
        <v>62.100000000000001</v>
      </c>
      <c r="I2907" s="235"/>
      <c r="J2907" s="236">
        <f>ROUND(I2907*H2907,2)</f>
        <v>0</v>
      </c>
      <c r="K2907" s="237"/>
      <c r="L2907" s="47"/>
      <c r="M2907" s="238" t="s">
        <v>1</v>
      </c>
      <c r="N2907" s="239" t="s">
        <v>49</v>
      </c>
      <c r="O2907" s="94"/>
      <c r="P2907" s="240">
        <f>O2907*H2907</f>
        <v>0</v>
      </c>
      <c r="Q2907" s="240">
        <v>0</v>
      </c>
      <c r="R2907" s="240">
        <f>Q2907*H2907</f>
        <v>0</v>
      </c>
      <c r="S2907" s="240">
        <v>0</v>
      </c>
      <c r="T2907" s="241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42" t="s">
        <v>304</v>
      </c>
      <c r="AT2907" s="242" t="s">
        <v>253</v>
      </c>
      <c r="AU2907" s="242" t="s">
        <v>93</v>
      </c>
      <c r="AY2907" s="19" t="s">
        <v>251</v>
      </c>
      <c r="BE2907" s="243">
        <f>IF(N2907="základní",J2907,0)</f>
        <v>0</v>
      </c>
      <c r="BF2907" s="243">
        <f>IF(N2907="snížená",J2907,0)</f>
        <v>0</v>
      </c>
      <c r="BG2907" s="243">
        <f>IF(N2907="zákl. přenesená",J2907,0)</f>
        <v>0</v>
      </c>
      <c r="BH2907" s="243">
        <f>IF(N2907="sníž. přenesená",J2907,0)</f>
        <v>0</v>
      </c>
      <c r="BI2907" s="243">
        <f>IF(N2907="nulová",J2907,0)</f>
        <v>0</v>
      </c>
      <c r="BJ2907" s="19" t="s">
        <v>91</v>
      </c>
      <c r="BK2907" s="243">
        <f>ROUND(I2907*H2907,2)</f>
        <v>0</v>
      </c>
      <c r="BL2907" s="19" t="s">
        <v>304</v>
      </c>
      <c r="BM2907" s="242" t="s">
        <v>2796</v>
      </c>
    </row>
    <row r="2908" s="13" customFormat="1">
      <c r="A2908" s="13"/>
      <c r="B2908" s="249"/>
      <c r="C2908" s="250"/>
      <c r="D2908" s="251" t="s">
        <v>260</v>
      </c>
      <c r="E2908" s="252" t="s">
        <v>1</v>
      </c>
      <c r="F2908" s="253" t="s">
        <v>2797</v>
      </c>
      <c r="G2908" s="250"/>
      <c r="H2908" s="254">
        <v>62.100000000000001</v>
      </c>
      <c r="I2908" s="255"/>
      <c r="J2908" s="250"/>
      <c r="K2908" s="250"/>
      <c r="L2908" s="256"/>
      <c r="M2908" s="257"/>
      <c r="N2908" s="258"/>
      <c r="O2908" s="258"/>
      <c r="P2908" s="258"/>
      <c r="Q2908" s="258"/>
      <c r="R2908" s="258"/>
      <c r="S2908" s="258"/>
      <c r="T2908" s="259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60" t="s">
        <v>260</v>
      </c>
      <c r="AU2908" s="260" t="s">
        <v>93</v>
      </c>
      <c r="AV2908" s="13" t="s">
        <v>93</v>
      </c>
      <c r="AW2908" s="13" t="s">
        <v>40</v>
      </c>
      <c r="AX2908" s="13" t="s">
        <v>84</v>
      </c>
      <c r="AY2908" s="260" t="s">
        <v>251</v>
      </c>
    </row>
    <row r="2909" s="14" customFormat="1">
      <c r="A2909" s="14"/>
      <c r="B2909" s="261"/>
      <c r="C2909" s="262"/>
      <c r="D2909" s="251" t="s">
        <v>260</v>
      </c>
      <c r="E2909" s="263" t="s">
        <v>1</v>
      </c>
      <c r="F2909" s="264" t="s">
        <v>262</v>
      </c>
      <c r="G2909" s="262"/>
      <c r="H2909" s="265">
        <v>62.100000000000001</v>
      </c>
      <c r="I2909" s="266"/>
      <c r="J2909" s="262"/>
      <c r="K2909" s="262"/>
      <c r="L2909" s="267"/>
      <c r="M2909" s="268"/>
      <c r="N2909" s="269"/>
      <c r="O2909" s="269"/>
      <c r="P2909" s="269"/>
      <c r="Q2909" s="269"/>
      <c r="R2909" s="269"/>
      <c r="S2909" s="269"/>
      <c r="T2909" s="270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71" t="s">
        <v>260</v>
      </c>
      <c r="AU2909" s="271" t="s">
        <v>93</v>
      </c>
      <c r="AV2909" s="14" t="s">
        <v>257</v>
      </c>
      <c r="AW2909" s="14" t="s">
        <v>40</v>
      </c>
      <c r="AX2909" s="14" t="s">
        <v>91</v>
      </c>
      <c r="AY2909" s="271" t="s">
        <v>251</v>
      </c>
    </row>
    <row r="2910" s="2" customFormat="1" ht="44.25" customHeight="1">
      <c r="A2910" s="41"/>
      <c r="B2910" s="42"/>
      <c r="C2910" s="230" t="s">
        <v>2798</v>
      </c>
      <c r="D2910" s="230" t="s">
        <v>253</v>
      </c>
      <c r="E2910" s="231" t="s">
        <v>2799</v>
      </c>
      <c r="F2910" s="232" t="s">
        <v>2800</v>
      </c>
      <c r="G2910" s="233" t="s">
        <v>321</v>
      </c>
      <c r="H2910" s="234">
        <v>40</v>
      </c>
      <c r="I2910" s="235"/>
      <c r="J2910" s="236">
        <f>ROUND(I2910*H2910,2)</f>
        <v>0</v>
      </c>
      <c r="K2910" s="237"/>
      <c r="L2910" s="47"/>
      <c r="M2910" s="238" t="s">
        <v>1</v>
      </c>
      <c r="N2910" s="239" t="s">
        <v>49</v>
      </c>
      <c r="O2910" s="94"/>
      <c r="P2910" s="240">
        <f>O2910*H2910</f>
        <v>0</v>
      </c>
      <c r="Q2910" s="240">
        <v>0.00109</v>
      </c>
      <c r="R2910" s="240">
        <f>Q2910*H2910</f>
        <v>0.0436</v>
      </c>
      <c r="S2910" s="240">
        <v>0</v>
      </c>
      <c r="T2910" s="241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42" t="s">
        <v>304</v>
      </c>
      <c r="AT2910" s="242" t="s">
        <v>253</v>
      </c>
      <c r="AU2910" s="242" t="s">
        <v>93</v>
      </c>
      <c r="AY2910" s="19" t="s">
        <v>251</v>
      </c>
      <c r="BE2910" s="243">
        <f>IF(N2910="základní",J2910,0)</f>
        <v>0</v>
      </c>
      <c r="BF2910" s="243">
        <f>IF(N2910="snížená",J2910,0)</f>
        <v>0</v>
      </c>
      <c r="BG2910" s="243">
        <f>IF(N2910="zákl. přenesená",J2910,0)</f>
        <v>0</v>
      </c>
      <c r="BH2910" s="243">
        <f>IF(N2910="sníž. přenesená",J2910,0)</f>
        <v>0</v>
      </c>
      <c r="BI2910" s="243">
        <f>IF(N2910="nulová",J2910,0)</f>
        <v>0</v>
      </c>
      <c r="BJ2910" s="19" t="s">
        <v>91</v>
      </c>
      <c r="BK2910" s="243">
        <f>ROUND(I2910*H2910,2)</f>
        <v>0</v>
      </c>
      <c r="BL2910" s="19" t="s">
        <v>304</v>
      </c>
      <c r="BM2910" s="242" t="s">
        <v>2801</v>
      </c>
    </row>
    <row r="2911" s="15" customFormat="1">
      <c r="A2911" s="15"/>
      <c r="B2911" s="272"/>
      <c r="C2911" s="273"/>
      <c r="D2911" s="251" t="s">
        <v>260</v>
      </c>
      <c r="E2911" s="274" t="s">
        <v>1</v>
      </c>
      <c r="F2911" s="275" t="s">
        <v>2802</v>
      </c>
      <c r="G2911" s="273"/>
      <c r="H2911" s="274" t="s">
        <v>1</v>
      </c>
      <c r="I2911" s="276"/>
      <c r="J2911" s="273"/>
      <c r="K2911" s="273"/>
      <c r="L2911" s="277"/>
      <c r="M2911" s="278"/>
      <c r="N2911" s="279"/>
      <c r="O2911" s="279"/>
      <c r="P2911" s="279"/>
      <c r="Q2911" s="279"/>
      <c r="R2911" s="279"/>
      <c r="S2911" s="279"/>
      <c r="T2911" s="280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81" t="s">
        <v>260</v>
      </c>
      <c r="AU2911" s="281" t="s">
        <v>93</v>
      </c>
      <c r="AV2911" s="15" t="s">
        <v>91</v>
      </c>
      <c r="AW2911" s="15" t="s">
        <v>40</v>
      </c>
      <c r="AX2911" s="15" t="s">
        <v>84</v>
      </c>
      <c r="AY2911" s="281" t="s">
        <v>251</v>
      </c>
    </row>
    <row r="2912" s="15" customFormat="1">
      <c r="A2912" s="15"/>
      <c r="B2912" s="272"/>
      <c r="C2912" s="273"/>
      <c r="D2912" s="251" t="s">
        <v>260</v>
      </c>
      <c r="E2912" s="274" t="s">
        <v>1</v>
      </c>
      <c r="F2912" s="275" t="s">
        <v>2803</v>
      </c>
      <c r="G2912" s="273"/>
      <c r="H2912" s="274" t="s">
        <v>1</v>
      </c>
      <c r="I2912" s="276"/>
      <c r="J2912" s="273"/>
      <c r="K2912" s="273"/>
      <c r="L2912" s="277"/>
      <c r="M2912" s="278"/>
      <c r="N2912" s="279"/>
      <c r="O2912" s="279"/>
      <c r="P2912" s="279"/>
      <c r="Q2912" s="279"/>
      <c r="R2912" s="279"/>
      <c r="S2912" s="279"/>
      <c r="T2912" s="280"/>
      <c r="U2912" s="15"/>
      <c r="V2912" s="15"/>
      <c r="W2912" s="15"/>
      <c r="X2912" s="15"/>
      <c r="Y2912" s="15"/>
      <c r="Z2912" s="15"/>
      <c r="AA2912" s="15"/>
      <c r="AB2912" s="15"/>
      <c r="AC2912" s="15"/>
      <c r="AD2912" s="15"/>
      <c r="AE2912" s="15"/>
      <c r="AT2912" s="281" t="s">
        <v>260</v>
      </c>
      <c r="AU2912" s="281" t="s">
        <v>93</v>
      </c>
      <c r="AV2912" s="15" t="s">
        <v>91</v>
      </c>
      <c r="AW2912" s="15" t="s">
        <v>40</v>
      </c>
      <c r="AX2912" s="15" t="s">
        <v>84</v>
      </c>
      <c r="AY2912" s="281" t="s">
        <v>251</v>
      </c>
    </row>
    <row r="2913" s="13" customFormat="1">
      <c r="A2913" s="13"/>
      <c r="B2913" s="249"/>
      <c r="C2913" s="250"/>
      <c r="D2913" s="251" t="s">
        <v>260</v>
      </c>
      <c r="E2913" s="252" t="s">
        <v>1</v>
      </c>
      <c r="F2913" s="253" t="s">
        <v>2804</v>
      </c>
      <c r="G2913" s="250"/>
      <c r="H2913" s="254">
        <v>11</v>
      </c>
      <c r="I2913" s="255"/>
      <c r="J2913" s="250"/>
      <c r="K2913" s="250"/>
      <c r="L2913" s="256"/>
      <c r="M2913" s="257"/>
      <c r="N2913" s="258"/>
      <c r="O2913" s="258"/>
      <c r="P2913" s="258"/>
      <c r="Q2913" s="258"/>
      <c r="R2913" s="258"/>
      <c r="S2913" s="258"/>
      <c r="T2913" s="25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60" t="s">
        <v>260</v>
      </c>
      <c r="AU2913" s="260" t="s">
        <v>93</v>
      </c>
      <c r="AV2913" s="13" t="s">
        <v>93</v>
      </c>
      <c r="AW2913" s="13" t="s">
        <v>40</v>
      </c>
      <c r="AX2913" s="13" t="s">
        <v>84</v>
      </c>
      <c r="AY2913" s="260" t="s">
        <v>251</v>
      </c>
    </row>
    <row r="2914" s="13" customFormat="1">
      <c r="A2914" s="13"/>
      <c r="B2914" s="249"/>
      <c r="C2914" s="250"/>
      <c r="D2914" s="251" t="s">
        <v>260</v>
      </c>
      <c r="E2914" s="252" t="s">
        <v>1</v>
      </c>
      <c r="F2914" s="253" t="s">
        <v>2805</v>
      </c>
      <c r="G2914" s="250"/>
      <c r="H2914" s="254">
        <v>29</v>
      </c>
      <c r="I2914" s="255"/>
      <c r="J2914" s="250"/>
      <c r="K2914" s="250"/>
      <c r="L2914" s="256"/>
      <c r="M2914" s="257"/>
      <c r="N2914" s="258"/>
      <c r="O2914" s="258"/>
      <c r="P2914" s="258"/>
      <c r="Q2914" s="258"/>
      <c r="R2914" s="258"/>
      <c r="S2914" s="258"/>
      <c r="T2914" s="25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60" t="s">
        <v>260</v>
      </c>
      <c r="AU2914" s="260" t="s">
        <v>93</v>
      </c>
      <c r="AV2914" s="13" t="s">
        <v>93</v>
      </c>
      <c r="AW2914" s="13" t="s">
        <v>40</v>
      </c>
      <c r="AX2914" s="13" t="s">
        <v>84</v>
      </c>
      <c r="AY2914" s="260" t="s">
        <v>251</v>
      </c>
    </row>
    <row r="2915" s="14" customFormat="1">
      <c r="A2915" s="14"/>
      <c r="B2915" s="261"/>
      <c r="C2915" s="262"/>
      <c r="D2915" s="251" t="s">
        <v>260</v>
      </c>
      <c r="E2915" s="263" t="s">
        <v>1</v>
      </c>
      <c r="F2915" s="264" t="s">
        <v>262</v>
      </c>
      <c r="G2915" s="262"/>
      <c r="H2915" s="265">
        <v>40</v>
      </c>
      <c r="I2915" s="266"/>
      <c r="J2915" s="262"/>
      <c r="K2915" s="262"/>
      <c r="L2915" s="267"/>
      <c r="M2915" s="268"/>
      <c r="N2915" s="269"/>
      <c r="O2915" s="269"/>
      <c r="P2915" s="269"/>
      <c r="Q2915" s="269"/>
      <c r="R2915" s="269"/>
      <c r="S2915" s="269"/>
      <c r="T2915" s="270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71" t="s">
        <v>260</v>
      </c>
      <c r="AU2915" s="271" t="s">
        <v>93</v>
      </c>
      <c r="AV2915" s="14" t="s">
        <v>257</v>
      </c>
      <c r="AW2915" s="14" t="s">
        <v>40</v>
      </c>
      <c r="AX2915" s="14" t="s">
        <v>91</v>
      </c>
      <c r="AY2915" s="271" t="s">
        <v>251</v>
      </c>
    </row>
    <row r="2916" s="2" customFormat="1" ht="37.8" customHeight="1">
      <c r="A2916" s="41"/>
      <c r="B2916" s="42"/>
      <c r="C2916" s="230" t="s">
        <v>2806</v>
      </c>
      <c r="D2916" s="230" t="s">
        <v>253</v>
      </c>
      <c r="E2916" s="231" t="s">
        <v>2807</v>
      </c>
      <c r="F2916" s="232" t="s">
        <v>2808</v>
      </c>
      <c r="G2916" s="233" t="s">
        <v>321</v>
      </c>
      <c r="H2916" s="234">
        <v>9.9000000000000004</v>
      </c>
      <c r="I2916" s="235"/>
      <c r="J2916" s="236">
        <f>ROUND(I2916*H2916,2)</f>
        <v>0</v>
      </c>
      <c r="K2916" s="237"/>
      <c r="L2916" s="47"/>
      <c r="M2916" s="238" t="s">
        <v>1</v>
      </c>
      <c r="N2916" s="239" t="s">
        <v>49</v>
      </c>
      <c r="O2916" s="94"/>
      <c r="P2916" s="240">
        <f>O2916*H2916</f>
        <v>0</v>
      </c>
      <c r="Q2916" s="240">
        <v>0.00109</v>
      </c>
      <c r="R2916" s="240">
        <f>Q2916*H2916</f>
        <v>0.010791</v>
      </c>
      <c r="S2916" s="240">
        <v>0</v>
      </c>
      <c r="T2916" s="241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42" t="s">
        <v>304</v>
      </c>
      <c r="AT2916" s="242" t="s">
        <v>253</v>
      </c>
      <c r="AU2916" s="242" t="s">
        <v>93</v>
      </c>
      <c r="AY2916" s="19" t="s">
        <v>251</v>
      </c>
      <c r="BE2916" s="243">
        <f>IF(N2916="základní",J2916,0)</f>
        <v>0</v>
      </c>
      <c r="BF2916" s="243">
        <f>IF(N2916="snížená",J2916,0)</f>
        <v>0</v>
      </c>
      <c r="BG2916" s="243">
        <f>IF(N2916="zákl. přenesená",J2916,0)</f>
        <v>0</v>
      </c>
      <c r="BH2916" s="243">
        <f>IF(N2916="sníž. přenesená",J2916,0)</f>
        <v>0</v>
      </c>
      <c r="BI2916" s="243">
        <f>IF(N2916="nulová",J2916,0)</f>
        <v>0</v>
      </c>
      <c r="BJ2916" s="19" t="s">
        <v>91</v>
      </c>
      <c r="BK2916" s="243">
        <f>ROUND(I2916*H2916,2)</f>
        <v>0</v>
      </c>
      <c r="BL2916" s="19" t="s">
        <v>304</v>
      </c>
      <c r="BM2916" s="242" t="s">
        <v>2809</v>
      </c>
    </row>
    <row r="2917" s="15" customFormat="1">
      <c r="A2917" s="15"/>
      <c r="B2917" s="272"/>
      <c r="C2917" s="273"/>
      <c r="D2917" s="251" t="s">
        <v>260</v>
      </c>
      <c r="E2917" s="274" t="s">
        <v>1</v>
      </c>
      <c r="F2917" s="275" t="s">
        <v>2810</v>
      </c>
      <c r="G2917" s="273"/>
      <c r="H2917" s="274" t="s">
        <v>1</v>
      </c>
      <c r="I2917" s="276"/>
      <c r="J2917" s="273"/>
      <c r="K2917" s="273"/>
      <c r="L2917" s="277"/>
      <c r="M2917" s="278"/>
      <c r="N2917" s="279"/>
      <c r="O2917" s="279"/>
      <c r="P2917" s="279"/>
      <c r="Q2917" s="279"/>
      <c r="R2917" s="279"/>
      <c r="S2917" s="279"/>
      <c r="T2917" s="280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81" t="s">
        <v>260</v>
      </c>
      <c r="AU2917" s="281" t="s">
        <v>93</v>
      </c>
      <c r="AV2917" s="15" t="s">
        <v>91</v>
      </c>
      <c r="AW2917" s="15" t="s">
        <v>40</v>
      </c>
      <c r="AX2917" s="15" t="s">
        <v>84</v>
      </c>
      <c r="AY2917" s="281" t="s">
        <v>251</v>
      </c>
    </row>
    <row r="2918" s="15" customFormat="1">
      <c r="A2918" s="15"/>
      <c r="B2918" s="272"/>
      <c r="C2918" s="273"/>
      <c r="D2918" s="251" t="s">
        <v>260</v>
      </c>
      <c r="E2918" s="274" t="s">
        <v>1</v>
      </c>
      <c r="F2918" s="275" t="s">
        <v>2803</v>
      </c>
      <c r="G2918" s="273"/>
      <c r="H2918" s="274" t="s">
        <v>1</v>
      </c>
      <c r="I2918" s="276"/>
      <c r="J2918" s="273"/>
      <c r="K2918" s="273"/>
      <c r="L2918" s="277"/>
      <c r="M2918" s="278"/>
      <c r="N2918" s="279"/>
      <c r="O2918" s="279"/>
      <c r="P2918" s="279"/>
      <c r="Q2918" s="279"/>
      <c r="R2918" s="279"/>
      <c r="S2918" s="279"/>
      <c r="T2918" s="280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81" t="s">
        <v>260</v>
      </c>
      <c r="AU2918" s="281" t="s">
        <v>93</v>
      </c>
      <c r="AV2918" s="15" t="s">
        <v>91</v>
      </c>
      <c r="AW2918" s="15" t="s">
        <v>40</v>
      </c>
      <c r="AX2918" s="15" t="s">
        <v>84</v>
      </c>
      <c r="AY2918" s="281" t="s">
        <v>251</v>
      </c>
    </row>
    <row r="2919" s="13" customFormat="1">
      <c r="A2919" s="13"/>
      <c r="B2919" s="249"/>
      <c r="C2919" s="250"/>
      <c r="D2919" s="251" t="s">
        <v>260</v>
      </c>
      <c r="E2919" s="252" t="s">
        <v>1</v>
      </c>
      <c r="F2919" s="253" t="s">
        <v>2811</v>
      </c>
      <c r="G2919" s="250"/>
      <c r="H2919" s="254">
        <v>9.9000000000000004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260</v>
      </c>
      <c r="AU2919" s="260" t="s">
        <v>93</v>
      </c>
      <c r="AV2919" s="13" t="s">
        <v>93</v>
      </c>
      <c r="AW2919" s="13" t="s">
        <v>40</v>
      </c>
      <c r="AX2919" s="13" t="s">
        <v>91</v>
      </c>
      <c r="AY2919" s="260" t="s">
        <v>251</v>
      </c>
    </row>
    <row r="2920" s="2" customFormat="1" ht="37.8" customHeight="1">
      <c r="A2920" s="41"/>
      <c r="B2920" s="42"/>
      <c r="C2920" s="230" t="s">
        <v>2812</v>
      </c>
      <c r="D2920" s="230" t="s">
        <v>253</v>
      </c>
      <c r="E2920" s="231" t="s">
        <v>2813</v>
      </c>
      <c r="F2920" s="232" t="s">
        <v>2814</v>
      </c>
      <c r="G2920" s="233" t="s">
        <v>321</v>
      </c>
      <c r="H2920" s="234">
        <v>9.9000000000000004</v>
      </c>
      <c r="I2920" s="235"/>
      <c r="J2920" s="236">
        <f>ROUND(I2920*H2920,2)</f>
        <v>0</v>
      </c>
      <c r="K2920" s="237"/>
      <c r="L2920" s="47"/>
      <c r="M2920" s="238" t="s">
        <v>1</v>
      </c>
      <c r="N2920" s="239" t="s">
        <v>49</v>
      </c>
      <c r="O2920" s="94"/>
      <c r="P2920" s="240">
        <f>O2920*H2920</f>
        <v>0</v>
      </c>
      <c r="Q2920" s="240">
        <v>0.00060999999999999997</v>
      </c>
      <c r="R2920" s="240">
        <f>Q2920*H2920</f>
        <v>0.0060390000000000001</v>
      </c>
      <c r="S2920" s="240">
        <v>0</v>
      </c>
      <c r="T2920" s="241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42" t="s">
        <v>304</v>
      </c>
      <c r="AT2920" s="242" t="s">
        <v>253</v>
      </c>
      <c r="AU2920" s="242" t="s">
        <v>93</v>
      </c>
      <c r="AY2920" s="19" t="s">
        <v>251</v>
      </c>
      <c r="BE2920" s="243">
        <f>IF(N2920="základní",J2920,0)</f>
        <v>0</v>
      </c>
      <c r="BF2920" s="243">
        <f>IF(N2920="snížená",J2920,0)</f>
        <v>0</v>
      </c>
      <c r="BG2920" s="243">
        <f>IF(N2920="zákl. přenesená",J2920,0)</f>
        <v>0</v>
      </c>
      <c r="BH2920" s="243">
        <f>IF(N2920="sníž. přenesená",J2920,0)</f>
        <v>0</v>
      </c>
      <c r="BI2920" s="243">
        <f>IF(N2920="nulová",J2920,0)</f>
        <v>0</v>
      </c>
      <c r="BJ2920" s="19" t="s">
        <v>91</v>
      </c>
      <c r="BK2920" s="243">
        <f>ROUND(I2920*H2920,2)</f>
        <v>0</v>
      </c>
      <c r="BL2920" s="19" t="s">
        <v>304</v>
      </c>
      <c r="BM2920" s="242" t="s">
        <v>2815</v>
      </c>
    </row>
    <row r="2921" s="15" customFormat="1">
      <c r="A2921" s="15"/>
      <c r="B2921" s="272"/>
      <c r="C2921" s="273"/>
      <c r="D2921" s="251" t="s">
        <v>260</v>
      </c>
      <c r="E2921" s="274" t="s">
        <v>1</v>
      </c>
      <c r="F2921" s="275" t="s">
        <v>2810</v>
      </c>
      <c r="G2921" s="273"/>
      <c r="H2921" s="274" t="s">
        <v>1</v>
      </c>
      <c r="I2921" s="276"/>
      <c r="J2921" s="273"/>
      <c r="K2921" s="273"/>
      <c r="L2921" s="277"/>
      <c r="M2921" s="278"/>
      <c r="N2921" s="279"/>
      <c r="O2921" s="279"/>
      <c r="P2921" s="279"/>
      <c r="Q2921" s="279"/>
      <c r="R2921" s="279"/>
      <c r="S2921" s="279"/>
      <c r="T2921" s="280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81" t="s">
        <v>260</v>
      </c>
      <c r="AU2921" s="281" t="s">
        <v>93</v>
      </c>
      <c r="AV2921" s="15" t="s">
        <v>91</v>
      </c>
      <c r="AW2921" s="15" t="s">
        <v>40</v>
      </c>
      <c r="AX2921" s="15" t="s">
        <v>84</v>
      </c>
      <c r="AY2921" s="281" t="s">
        <v>251</v>
      </c>
    </row>
    <row r="2922" s="15" customFormat="1">
      <c r="A2922" s="15"/>
      <c r="B2922" s="272"/>
      <c r="C2922" s="273"/>
      <c r="D2922" s="251" t="s">
        <v>260</v>
      </c>
      <c r="E2922" s="274" t="s">
        <v>1</v>
      </c>
      <c r="F2922" s="275" t="s">
        <v>2803</v>
      </c>
      <c r="G2922" s="273"/>
      <c r="H2922" s="274" t="s">
        <v>1</v>
      </c>
      <c r="I2922" s="276"/>
      <c r="J2922" s="273"/>
      <c r="K2922" s="273"/>
      <c r="L2922" s="277"/>
      <c r="M2922" s="278"/>
      <c r="N2922" s="279"/>
      <c r="O2922" s="279"/>
      <c r="P2922" s="279"/>
      <c r="Q2922" s="279"/>
      <c r="R2922" s="279"/>
      <c r="S2922" s="279"/>
      <c r="T2922" s="280"/>
      <c r="U2922" s="15"/>
      <c r="V2922" s="15"/>
      <c r="W2922" s="15"/>
      <c r="X2922" s="15"/>
      <c r="Y2922" s="15"/>
      <c r="Z2922" s="15"/>
      <c r="AA2922" s="15"/>
      <c r="AB2922" s="15"/>
      <c r="AC2922" s="15"/>
      <c r="AD2922" s="15"/>
      <c r="AE2922" s="15"/>
      <c r="AT2922" s="281" t="s">
        <v>260</v>
      </c>
      <c r="AU2922" s="281" t="s">
        <v>93</v>
      </c>
      <c r="AV2922" s="15" t="s">
        <v>91</v>
      </c>
      <c r="AW2922" s="15" t="s">
        <v>40</v>
      </c>
      <c r="AX2922" s="15" t="s">
        <v>84</v>
      </c>
      <c r="AY2922" s="281" t="s">
        <v>251</v>
      </c>
    </row>
    <row r="2923" s="13" customFormat="1">
      <c r="A2923" s="13"/>
      <c r="B2923" s="249"/>
      <c r="C2923" s="250"/>
      <c r="D2923" s="251" t="s">
        <v>260</v>
      </c>
      <c r="E2923" s="252" t="s">
        <v>1</v>
      </c>
      <c r="F2923" s="253" t="s">
        <v>2816</v>
      </c>
      <c r="G2923" s="250"/>
      <c r="H2923" s="254">
        <v>9.9000000000000004</v>
      </c>
      <c r="I2923" s="255"/>
      <c r="J2923" s="250"/>
      <c r="K2923" s="250"/>
      <c r="L2923" s="256"/>
      <c r="M2923" s="257"/>
      <c r="N2923" s="258"/>
      <c r="O2923" s="258"/>
      <c r="P2923" s="258"/>
      <c r="Q2923" s="258"/>
      <c r="R2923" s="258"/>
      <c r="S2923" s="258"/>
      <c r="T2923" s="25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60" t="s">
        <v>260</v>
      </c>
      <c r="AU2923" s="260" t="s">
        <v>93</v>
      </c>
      <c r="AV2923" s="13" t="s">
        <v>93</v>
      </c>
      <c r="AW2923" s="13" t="s">
        <v>40</v>
      </c>
      <c r="AX2923" s="13" t="s">
        <v>91</v>
      </c>
      <c r="AY2923" s="260" t="s">
        <v>251</v>
      </c>
    </row>
    <row r="2924" s="2" customFormat="1" ht="44.25" customHeight="1">
      <c r="A2924" s="41"/>
      <c r="B2924" s="42"/>
      <c r="C2924" s="230" t="s">
        <v>2817</v>
      </c>
      <c r="D2924" s="230" t="s">
        <v>253</v>
      </c>
      <c r="E2924" s="231" t="s">
        <v>2818</v>
      </c>
      <c r="F2924" s="232" t="s">
        <v>2819</v>
      </c>
      <c r="G2924" s="233" t="s">
        <v>321</v>
      </c>
      <c r="H2924" s="234">
        <v>9.9000000000000004</v>
      </c>
      <c r="I2924" s="235"/>
      <c r="J2924" s="236">
        <f>ROUND(I2924*H2924,2)</f>
        <v>0</v>
      </c>
      <c r="K2924" s="237"/>
      <c r="L2924" s="47"/>
      <c r="M2924" s="238" t="s">
        <v>1</v>
      </c>
      <c r="N2924" s="239" t="s">
        <v>49</v>
      </c>
      <c r="O2924" s="94"/>
      <c r="P2924" s="240">
        <f>O2924*H2924</f>
        <v>0</v>
      </c>
      <c r="Q2924" s="240">
        <v>0.0031800000000000001</v>
      </c>
      <c r="R2924" s="240">
        <f>Q2924*H2924</f>
        <v>0.031482000000000003</v>
      </c>
      <c r="S2924" s="240">
        <v>0</v>
      </c>
      <c r="T2924" s="241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42" t="s">
        <v>304</v>
      </c>
      <c r="AT2924" s="242" t="s">
        <v>253</v>
      </c>
      <c r="AU2924" s="242" t="s">
        <v>93</v>
      </c>
      <c r="AY2924" s="19" t="s">
        <v>251</v>
      </c>
      <c r="BE2924" s="243">
        <f>IF(N2924="základní",J2924,0)</f>
        <v>0</v>
      </c>
      <c r="BF2924" s="243">
        <f>IF(N2924="snížená",J2924,0)</f>
        <v>0</v>
      </c>
      <c r="BG2924" s="243">
        <f>IF(N2924="zákl. přenesená",J2924,0)</f>
        <v>0</v>
      </c>
      <c r="BH2924" s="243">
        <f>IF(N2924="sníž. přenesená",J2924,0)</f>
        <v>0</v>
      </c>
      <c r="BI2924" s="243">
        <f>IF(N2924="nulová",J2924,0)</f>
        <v>0</v>
      </c>
      <c r="BJ2924" s="19" t="s">
        <v>91</v>
      </c>
      <c r="BK2924" s="243">
        <f>ROUND(I2924*H2924,2)</f>
        <v>0</v>
      </c>
      <c r="BL2924" s="19" t="s">
        <v>304</v>
      </c>
      <c r="BM2924" s="242" t="s">
        <v>2820</v>
      </c>
    </row>
    <row r="2925" s="15" customFormat="1">
      <c r="A2925" s="15"/>
      <c r="B2925" s="272"/>
      <c r="C2925" s="273"/>
      <c r="D2925" s="251" t="s">
        <v>260</v>
      </c>
      <c r="E2925" s="274" t="s">
        <v>1</v>
      </c>
      <c r="F2925" s="275" t="s">
        <v>2810</v>
      </c>
      <c r="G2925" s="273"/>
      <c r="H2925" s="274" t="s">
        <v>1</v>
      </c>
      <c r="I2925" s="276"/>
      <c r="J2925" s="273"/>
      <c r="K2925" s="273"/>
      <c r="L2925" s="277"/>
      <c r="M2925" s="278"/>
      <c r="N2925" s="279"/>
      <c r="O2925" s="279"/>
      <c r="P2925" s="279"/>
      <c r="Q2925" s="279"/>
      <c r="R2925" s="279"/>
      <c r="S2925" s="279"/>
      <c r="T2925" s="280"/>
      <c r="U2925" s="15"/>
      <c r="V2925" s="15"/>
      <c r="W2925" s="15"/>
      <c r="X2925" s="15"/>
      <c r="Y2925" s="15"/>
      <c r="Z2925" s="15"/>
      <c r="AA2925" s="15"/>
      <c r="AB2925" s="15"/>
      <c r="AC2925" s="15"/>
      <c r="AD2925" s="15"/>
      <c r="AE2925" s="15"/>
      <c r="AT2925" s="281" t="s">
        <v>260</v>
      </c>
      <c r="AU2925" s="281" t="s">
        <v>93</v>
      </c>
      <c r="AV2925" s="15" t="s">
        <v>91</v>
      </c>
      <c r="AW2925" s="15" t="s">
        <v>40</v>
      </c>
      <c r="AX2925" s="15" t="s">
        <v>84</v>
      </c>
      <c r="AY2925" s="281" t="s">
        <v>251</v>
      </c>
    </row>
    <row r="2926" s="15" customFormat="1">
      <c r="A2926" s="15"/>
      <c r="B2926" s="272"/>
      <c r="C2926" s="273"/>
      <c r="D2926" s="251" t="s">
        <v>260</v>
      </c>
      <c r="E2926" s="274" t="s">
        <v>1</v>
      </c>
      <c r="F2926" s="275" t="s">
        <v>2803</v>
      </c>
      <c r="G2926" s="273"/>
      <c r="H2926" s="274" t="s">
        <v>1</v>
      </c>
      <c r="I2926" s="276"/>
      <c r="J2926" s="273"/>
      <c r="K2926" s="273"/>
      <c r="L2926" s="277"/>
      <c r="M2926" s="278"/>
      <c r="N2926" s="279"/>
      <c r="O2926" s="279"/>
      <c r="P2926" s="279"/>
      <c r="Q2926" s="279"/>
      <c r="R2926" s="279"/>
      <c r="S2926" s="279"/>
      <c r="T2926" s="280"/>
      <c r="U2926" s="15"/>
      <c r="V2926" s="15"/>
      <c r="W2926" s="15"/>
      <c r="X2926" s="15"/>
      <c r="Y2926" s="15"/>
      <c r="Z2926" s="15"/>
      <c r="AA2926" s="15"/>
      <c r="AB2926" s="15"/>
      <c r="AC2926" s="15"/>
      <c r="AD2926" s="15"/>
      <c r="AE2926" s="15"/>
      <c r="AT2926" s="281" t="s">
        <v>260</v>
      </c>
      <c r="AU2926" s="281" t="s">
        <v>93</v>
      </c>
      <c r="AV2926" s="15" t="s">
        <v>91</v>
      </c>
      <c r="AW2926" s="15" t="s">
        <v>40</v>
      </c>
      <c r="AX2926" s="15" t="s">
        <v>84</v>
      </c>
      <c r="AY2926" s="281" t="s">
        <v>251</v>
      </c>
    </row>
    <row r="2927" s="13" customFormat="1">
      <c r="A2927" s="13"/>
      <c r="B2927" s="249"/>
      <c r="C2927" s="250"/>
      <c r="D2927" s="251" t="s">
        <v>260</v>
      </c>
      <c r="E2927" s="252" t="s">
        <v>1</v>
      </c>
      <c r="F2927" s="253" t="s">
        <v>2821</v>
      </c>
      <c r="G2927" s="250"/>
      <c r="H2927" s="254">
        <v>9.9000000000000004</v>
      </c>
      <c r="I2927" s="255"/>
      <c r="J2927" s="250"/>
      <c r="K2927" s="250"/>
      <c r="L2927" s="256"/>
      <c r="M2927" s="257"/>
      <c r="N2927" s="258"/>
      <c r="O2927" s="258"/>
      <c r="P2927" s="258"/>
      <c r="Q2927" s="258"/>
      <c r="R2927" s="258"/>
      <c r="S2927" s="258"/>
      <c r="T2927" s="25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60" t="s">
        <v>260</v>
      </c>
      <c r="AU2927" s="260" t="s">
        <v>93</v>
      </c>
      <c r="AV2927" s="13" t="s">
        <v>93</v>
      </c>
      <c r="AW2927" s="13" t="s">
        <v>40</v>
      </c>
      <c r="AX2927" s="13" t="s">
        <v>91</v>
      </c>
      <c r="AY2927" s="260" t="s">
        <v>251</v>
      </c>
    </row>
    <row r="2928" s="2" customFormat="1" ht="44.25" customHeight="1">
      <c r="A2928" s="41"/>
      <c r="B2928" s="42"/>
      <c r="C2928" s="230" t="s">
        <v>2822</v>
      </c>
      <c r="D2928" s="230" t="s">
        <v>253</v>
      </c>
      <c r="E2928" s="231" t="s">
        <v>2823</v>
      </c>
      <c r="F2928" s="232" t="s">
        <v>2824</v>
      </c>
      <c r="G2928" s="233" t="s">
        <v>571</v>
      </c>
      <c r="H2928" s="234">
        <v>16</v>
      </c>
      <c r="I2928" s="235"/>
      <c r="J2928" s="236">
        <f>ROUND(I2928*H2928,2)</f>
        <v>0</v>
      </c>
      <c r="K2928" s="237"/>
      <c r="L2928" s="47"/>
      <c r="M2928" s="238" t="s">
        <v>1</v>
      </c>
      <c r="N2928" s="239" t="s">
        <v>49</v>
      </c>
      <c r="O2928" s="94"/>
      <c r="P2928" s="240">
        <f>O2928*H2928</f>
        <v>0</v>
      </c>
      <c r="Q2928" s="240">
        <v>0.0022000000000000001</v>
      </c>
      <c r="R2928" s="240">
        <f>Q2928*H2928</f>
        <v>0.035200000000000002</v>
      </c>
      <c r="S2928" s="240">
        <v>0</v>
      </c>
      <c r="T2928" s="241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42" t="s">
        <v>304</v>
      </c>
      <c r="AT2928" s="242" t="s">
        <v>253</v>
      </c>
      <c r="AU2928" s="242" t="s">
        <v>93</v>
      </c>
      <c r="AY2928" s="19" t="s">
        <v>251</v>
      </c>
      <c r="BE2928" s="243">
        <f>IF(N2928="základní",J2928,0)</f>
        <v>0</v>
      </c>
      <c r="BF2928" s="243">
        <f>IF(N2928="snížená",J2928,0)</f>
        <v>0</v>
      </c>
      <c r="BG2928" s="243">
        <f>IF(N2928="zákl. přenesená",J2928,0)</f>
        <v>0</v>
      </c>
      <c r="BH2928" s="243">
        <f>IF(N2928="sníž. přenesená",J2928,0)</f>
        <v>0</v>
      </c>
      <c r="BI2928" s="243">
        <f>IF(N2928="nulová",J2928,0)</f>
        <v>0</v>
      </c>
      <c r="BJ2928" s="19" t="s">
        <v>91</v>
      </c>
      <c r="BK2928" s="243">
        <f>ROUND(I2928*H2928,2)</f>
        <v>0</v>
      </c>
      <c r="BL2928" s="19" t="s">
        <v>304</v>
      </c>
      <c r="BM2928" s="242" t="s">
        <v>2825</v>
      </c>
    </row>
    <row r="2929" s="2" customFormat="1">
      <c r="A2929" s="41"/>
      <c r="B2929" s="42"/>
      <c r="C2929" s="43"/>
      <c r="D2929" s="251" t="s">
        <v>289</v>
      </c>
      <c r="E2929" s="43"/>
      <c r="F2929" s="282" t="s">
        <v>2826</v>
      </c>
      <c r="G2929" s="43"/>
      <c r="H2929" s="43"/>
      <c r="I2929" s="246"/>
      <c r="J2929" s="43"/>
      <c r="K2929" s="43"/>
      <c r="L2929" s="47"/>
      <c r="M2929" s="247"/>
      <c r="N2929" s="248"/>
      <c r="O2929" s="94"/>
      <c r="P2929" s="94"/>
      <c r="Q2929" s="94"/>
      <c r="R2929" s="94"/>
      <c r="S2929" s="94"/>
      <c r="T2929" s="95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T2929" s="19" t="s">
        <v>289</v>
      </c>
      <c r="AU2929" s="19" t="s">
        <v>93</v>
      </c>
    </row>
    <row r="2930" s="15" customFormat="1">
      <c r="A2930" s="15"/>
      <c r="B2930" s="272"/>
      <c r="C2930" s="273"/>
      <c r="D2930" s="251" t="s">
        <v>260</v>
      </c>
      <c r="E2930" s="274" t="s">
        <v>1</v>
      </c>
      <c r="F2930" s="275" t="s">
        <v>2827</v>
      </c>
      <c r="G2930" s="273"/>
      <c r="H2930" s="274" t="s">
        <v>1</v>
      </c>
      <c r="I2930" s="276"/>
      <c r="J2930" s="273"/>
      <c r="K2930" s="273"/>
      <c r="L2930" s="277"/>
      <c r="M2930" s="278"/>
      <c r="N2930" s="279"/>
      <c r="O2930" s="279"/>
      <c r="P2930" s="279"/>
      <c r="Q2930" s="279"/>
      <c r="R2930" s="279"/>
      <c r="S2930" s="279"/>
      <c r="T2930" s="280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81" t="s">
        <v>260</v>
      </c>
      <c r="AU2930" s="281" t="s">
        <v>93</v>
      </c>
      <c r="AV2930" s="15" t="s">
        <v>91</v>
      </c>
      <c r="AW2930" s="15" t="s">
        <v>40</v>
      </c>
      <c r="AX2930" s="15" t="s">
        <v>84</v>
      </c>
      <c r="AY2930" s="281" t="s">
        <v>251</v>
      </c>
    </row>
    <row r="2931" s="13" customFormat="1">
      <c r="A2931" s="13"/>
      <c r="B2931" s="249"/>
      <c r="C2931" s="250"/>
      <c r="D2931" s="251" t="s">
        <v>260</v>
      </c>
      <c r="E2931" s="252" t="s">
        <v>1</v>
      </c>
      <c r="F2931" s="253" t="s">
        <v>2828</v>
      </c>
      <c r="G2931" s="250"/>
      <c r="H2931" s="254">
        <v>16</v>
      </c>
      <c r="I2931" s="255"/>
      <c r="J2931" s="250"/>
      <c r="K2931" s="250"/>
      <c r="L2931" s="256"/>
      <c r="M2931" s="257"/>
      <c r="N2931" s="258"/>
      <c r="O2931" s="258"/>
      <c r="P2931" s="258"/>
      <c r="Q2931" s="258"/>
      <c r="R2931" s="258"/>
      <c r="S2931" s="258"/>
      <c r="T2931" s="25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60" t="s">
        <v>260</v>
      </c>
      <c r="AU2931" s="260" t="s">
        <v>93</v>
      </c>
      <c r="AV2931" s="13" t="s">
        <v>93</v>
      </c>
      <c r="AW2931" s="13" t="s">
        <v>40</v>
      </c>
      <c r="AX2931" s="13" t="s">
        <v>91</v>
      </c>
      <c r="AY2931" s="260" t="s">
        <v>251</v>
      </c>
    </row>
    <row r="2932" s="2" customFormat="1" ht="44.25" customHeight="1">
      <c r="A2932" s="41"/>
      <c r="B2932" s="42"/>
      <c r="C2932" s="230" t="s">
        <v>2829</v>
      </c>
      <c r="D2932" s="230" t="s">
        <v>253</v>
      </c>
      <c r="E2932" s="231" t="s">
        <v>2830</v>
      </c>
      <c r="F2932" s="232" t="s">
        <v>2831</v>
      </c>
      <c r="G2932" s="233" t="s">
        <v>571</v>
      </c>
      <c r="H2932" s="234">
        <v>8</v>
      </c>
      <c r="I2932" s="235"/>
      <c r="J2932" s="236">
        <f>ROUND(I2932*H2932,2)</f>
        <v>0</v>
      </c>
      <c r="K2932" s="237"/>
      <c r="L2932" s="47"/>
      <c r="M2932" s="238" t="s">
        <v>1</v>
      </c>
      <c r="N2932" s="239" t="s">
        <v>49</v>
      </c>
      <c r="O2932" s="94"/>
      <c r="P2932" s="240">
        <f>O2932*H2932</f>
        <v>0</v>
      </c>
      <c r="Q2932" s="240">
        <v>0.0032000000000000002</v>
      </c>
      <c r="R2932" s="240">
        <f>Q2932*H2932</f>
        <v>0.025600000000000001</v>
      </c>
      <c r="S2932" s="240">
        <v>0</v>
      </c>
      <c r="T2932" s="241">
        <f>S2932*H2932</f>
        <v>0</v>
      </c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R2932" s="242" t="s">
        <v>304</v>
      </c>
      <c r="AT2932" s="242" t="s">
        <v>253</v>
      </c>
      <c r="AU2932" s="242" t="s">
        <v>93</v>
      </c>
      <c r="AY2932" s="19" t="s">
        <v>251</v>
      </c>
      <c r="BE2932" s="243">
        <f>IF(N2932="základní",J2932,0)</f>
        <v>0</v>
      </c>
      <c r="BF2932" s="243">
        <f>IF(N2932="snížená",J2932,0)</f>
        <v>0</v>
      </c>
      <c r="BG2932" s="243">
        <f>IF(N2932="zákl. přenesená",J2932,0)</f>
        <v>0</v>
      </c>
      <c r="BH2932" s="243">
        <f>IF(N2932="sníž. přenesená",J2932,0)</f>
        <v>0</v>
      </c>
      <c r="BI2932" s="243">
        <f>IF(N2932="nulová",J2932,0)</f>
        <v>0</v>
      </c>
      <c r="BJ2932" s="19" t="s">
        <v>91</v>
      </c>
      <c r="BK2932" s="243">
        <f>ROUND(I2932*H2932,2)</f>
        <v>0</v>
      </c>
      <c r="BL2932" s="19" t="s">
        <v>304</v>
      </c>
      <c r="BM2932" s="242" t="s">
        <v>2832</v>
      </c>
    </row>
    <row r="2933" s="2" customFormat="1">
      <c r="A2933" s="41"/>
      <c r="B2933" s="42"/>
      <c r="C2933" s="43"/>
      <c r="D2933" s="251" t="s">
        <v>289</v>
      </c>
      <c r="E2933" s="43"/>
      <c r="F2933" s="282" t="s">
        <v>2833</v>
      </c>
      <c r="G2933" s="43"/>
      <c r="H2933" s="43"/>
      <c r="I2933" s="246"/>
      <c r="J2933" s="43"/>
      <c r="K2933" s="43"/>
      <c r="L2933" s="47"/>
      <c r="M2933" s="247"/>
      <c r="N2933" s="248"/>
      <c r="O2933" s="94"/>
      <c r="P2933" s="94"/>
      <c r="Q2933" s="94"/>
      <c r="R2933" s="94"/>
      <c r="S2933" s="94"/>
      <c r="T2933" s="95"/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T2933" s="19" t="s">
        <v>289</v>
      </c>
      <c r="AU2933" s="19" t="s">
        <v>93</v>
      </c>
    </row>
    <row r="2934" s="15" customFormat="1">
      <c r="A2934" s="15"/>
      <c r="B2934" s="272"/>
      <c r="C2934" s="273"/>
      <c r="D2934" s="251" t="s">
        <v>260</v>
      </c>
      <c r="E2934" s="274" t="s">
        <v>1</v>
      </c>
      <c r="F2934" s="275" t="s">
        <v>2834</v>
      </c>
      <c r="G2934" s="273"/>
      <c r="H2934" s="274" t="s">
        <v>1</v>
      </c>
      <c r="I2934" s="276"/>
      <c r="J2934" s="273"/>
      <c r="K2934" s="273"/>
      <c r="L2934" s="277"/>
      <c r="M2934" s="278"/>
      <c r="N2934" s="279"/>
      <c r="O2934" s="279"/>
      <c r="P2934" s="279"/>
      <c r="Q2934" s="279"/>
      <c r="R2934" s="279"/>
      <c r="S2934" s="279"/>
      <c r="T2934" s="280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81" t="s">
        <v>260</v>
      </c>
      <c r="AU2934" s="281" t="s">
        <v>93</v>
      </c>
      <c r="AV2934" s="15" t="s">
        <v>91</v>
      </c>
      <c r="AW2934" s="15" t="s">
        <v>40</v>
      </c>
      <c r="AX2934" s="15" t="s">
        <v>84</v>
      </c>
      <c r="AY2934" s="281" t="s">
        <v>251</v>
      </c>
    </row>
    <row r="2935" s="13" customFormat="1">
      <c r="A2935" s="13"/>
      <c r="B2935" s="249"/>
      <c r="C2935" s="250"/>
      <c r="D2935" s="251" t="s">
        <v>260</v>
      </c>
      <c r="E2935" s="252" t="s">
        <v>1</v>
      </c>
      <c r="F2935" s="253" t="s">
        <v>2835</v>
      </c>
      <c r="G2935" s="250"/>
      <c r="H2935" s="254">
        <v>8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260</v>
      </c>
      <c r="AU2935" s="260" t="s">
        <v>93</v>
      </c>
      <c r="AV2935" s="13" t="s">
        <v>93</v>
      </c>
      <c r="AW2935" s="13" t="s">
        <v>40</v>
      </c>
      <c r="AX2935" s="13" t="s">
        <v>91</v>
      </c>
      <c r="AY2935" s="260" t="s">
        <v>251</v>
      </c>
    </row>
    <row r="2936" s="2" customFormat="1" ht="24.15" customHeight="1">
      <c r="A2936" s="41"/>
      <c r="B2936" s="42"/>
      <c r="C2936" s="230" t="s">
        <v>2015</v>
      </c>
      <c r="D2936" s="230" t="s">
        <v>253</v>
      </c>
      <c r="E2936" s="231" t="s">
        <v>2836</v>
      </c>
      <c r="F2936" s="232" t="s">
        <v>2837</v>
      </c>
      <c r="G2936" s="233" t="s">
        <v>389</v>
      </c>
      <c r="H2936" s="234">
        <v>5.3390000000000004</v>
      </c>
      <c r="I2936" s="235"/>
      <c r="J2936" s="236">
        <f>ROUND(I2936*H2936,2)</f>
        <v>0</v>
      </c>
      <c r="K2936" s="237"/>
      <c r="L2936" s="47"/>
      <c r="M2936" s="238" t="s">
        <v>1</v>
      </c>
      <c r="N2936" s="239" t="s">
        <v>49</v>
      </c>
      <c r="O2936" s="94"/>
      <c r="P2936" s="240">
        <f>O2936*H2936</f>
        <v>0</v>
      </c>
      <c r="Q2936" s="240">
        <v>0</v>
      </c>
      <c r="R2936" s="240">
        <f>Q2936*H2936</f>
        <v>0</v>
      </c>
      <c r="S2936" s="240">
        <v>0</v>
      </c>
      <c r="T2936" s="241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42" t="s">
        <v>304</v>
      </c>
      <c r="AT2936" s="242" t="s">
        <v>253</v>
      </c>
      <c r="AU2936" s="242" t="s">
        <v>93</v>
      </c>
      <c r="AY2936" s="19" t="s">
        <v>251</v>
      </c>
      <c r="BE2936" s="243">
        <f>IF(N2936="základní",J2936,0)</f>
        <v>0</v>
      </c>
      <c r="BF2936" s="243">
        <f>IF(N2936="snížená",J2936,0)</f>
        <v>0</v>
      </c>
      <c r="BG2936" s="243">
        <f>IF(N2936="zákl. přenesená",J2936,0)</f>
        <v>0</v>
      </c>
      <c r="BH2936" s="243">
        <f>IF(N2936="sníž. přenesená",J2936,0)</f>
        <v>0</v>
      </c>
      <c r="BI2936" s="243">
        <f>IF(N2936="nulová",J2936,0)</f>
        <v>0</v>
      </c>
      <c r="BJ2936" s="19" t="s">
        <v>91</v>
      </c>
      <c r="BK2936" s="243">
        <f>ROUND(I2936*H2936,2)</f>
        <v>0</v>
      </c>
      <c r="BL2936" s="19" t="s">
        <v>304</v>
      </c>
      <c r="BM2936" s="242" t="s">
        <v>2838</v>
      </c>
    </row>
    <row r="2937" s="2" customFormat="1">
      <c r="A2937" s="41"/>
      <c r="B2937" s="42"/>
      <c r="C2937" s="43"/>
      <c r="D2937" s="244" t="s">
        <v>258</v>
      </c>
      <c r="E2937" s="43"/>
      <c r="F2937" s="245" t="s">
        <v>2839</v>
      </c>
      <c r="G2937" s="43"/>
      <c r="H2937" s="43"/>
      <c r="I2937" s="246"/>
      <c r="J2937" s="43"/>
      <c r="K2937" s="43"/>
      <c r="L2937" s="47"/>
      <c r="M2937" s="247"/>
      <c r="N2937" s="248"/>
      <c r="O2937" s="94"/>
      <c r="P2937" s="94"/>
      <c r="Q2937" s="94"/>
      <c r="R2937" s="94"/>
      <c r="S2937" s="94"/>
      <c r="T2937" s="95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T2937" s="19" t="s">
        <v>258</v>
      </c>
      <c r="AU2937" s="19" t="s">
        <v>93</v>
      </c>
    </row>
    <row r="2938" s="2" customFormat="1">
      <c r="A2938" s="41"/>
      <c r="B2938" s="42"/>
      <c r="C2938" s="43"/>
      <c r="D2938" s="251" t="s">
        <v>289</v>
      </c>
      <c r="E2938" s="43"/>
      <c r="F2938" s="282" t="s">
        <v>2840</v>
      </c>
      <c r="G2938" s="43"/>
      <c r="H2938" s="43"/>
      <c r="I2938" s="246"/>
      <c r="J2938" s="43"/>
      <c r="K2938" s="43"/>
      <c r="L2938" s="47"/>
      <c r="M2938" s="247"/>
      <c r="N2938" s="248"/>
      <c r="O2938" s="94"/>
      <c r="P2938" s="94"/>
      <c r="Q2938" s="94"/>
      <c r="R2938" s="94"/>
      <c r="S2938" s="94"/>
      <c r="T2938" s="95"/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T2938" s="19" t="s">
        <v>289</v>
      </c>
      <c r="AU2938" s="19" t="s">
        <v>93</v>
      </c>
    </row>
    <row r="2939" s="15" customFormat="1">
      <c r="A2939" s="15"/>
      <c r="B2939" s="272"/>
      <c r="C2939" s="273"/>
      <c r="D2939" s="251" t="s">
        <v>260</v>
      </c>
      <c r="E2939" s="274" t="s">
        <v>1</v>
      </c>
      <c r="F2939" s="275" t="s">
        <v>1306</v>
      </c>
      <c r="G2939" s="273"/>
      <c r="H2939" s="274" t="s">
        <v>1</v>
      </c>
      <c r="I2939" s="276"/>
      <c r="J2939" s="273"/>
      <c r="K2939" s="273"/>
      <c r="L2939" s="277"/>
      <c r="M2939" s="278"/>
      <c r="N2939" s="279"/>
      <c r="O2939" s="279"/>
      <c r="P2939" s="279"/>
      <c r="Q2939" s="279"/>
      <c r="R2939" s="279"/>
      <c r="S2939" s="279"/>
      <c r="T2939" s="280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81" t="s">
        <v>260</v>
      </c>
      <c r="AU2939" s="281" t="s">
        <v>93</v>
      </c>
      <c r="AV2939" s="15" t="s">
        <v>91</v>
      </c>
      <c r="AW2939" s="15" t="s">
        <v>40</v>
      </c>
      <c r="AX2939" s="15" t="s">
        <v>84</v>
      </c>
      <c r="AY2939" s="281" t="s">
        <v>251</v>
      </c>
    </row>
    <row r="2940" s="13" customFormat="1">
      <c r="A2940" s="13"/>
      <c r="B2940" s="249"/>
      <c r="C2940" s="250"/>
      <c r="D2940" s="251" t="s">
        <v>260</v>
      </c>
      <c r="E2940" s="252" t="s">
        <v>1</v>
      </c>
      <c r="F2940" s="253" t="s">
        <v>1309</v>
      </c>
      <c r="G2940" s="250"/>
      <c r="H2940" s="254">
        <v>2.9399999999999999</v>
      </c>
      <c r="I2940" s="255"/>
      <c r="J2940" s="250"/>
      <c r="K2940" s="250"/>
      <c r="L2940" s="256"/>
      <c r="M2940" s="257"/>
      <c r="N2940" s="258"/>
      <c r="O2940" s="258"/>
      <c r="P2940" s="258"/>
      <c r="Q2940" s="258"/>
      <c r="R2940" s="258"/>
      <c r="S2940" s="258"/>
      <c r="T2940" s="25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60" t="s">
        <v>260</v>
      </c>
      <c r="AU2940" s="260" t="s">
        <v>93</v>
      </c>
      <c r="AV2940" s="13" t="s">
        <v>93</v>
      </c>
      <c r="AW2940" s="13" t="s">
        <v>40</v>
      </c>
      <c r="AX2940" s="13" t="s">
        <v>84</v>
      </c>
      <c r="AY2940" s="260" t="s">
        <v>251</v>
      </c>
    </row>
    <row r="2941" s="13" customFormat="1">
      <c r="A2941" s="13"/>
      <c r="B2941" s="249"/>
      <c r="C2941" s="250"/>
      <c r="D2941" s="251" t="s">
        <v>260</v>
      </c>
      <c r="E2941" s="252" t="s">
        <v>1</v>
      </c>
      <c r="F2941" s="253" t="s">
        <v>1310</v>
      </c>
      <c r="G2941" s="250"/>
      <c r="H2941" s="254">
        <v>2.399</v>
      </c>
      <c r="I2941" s="255"/>
      <c r="J2941" s="250"/>
      <c r="K2941" s="250"/>
      <c r="L2941" s="256"/>
      <c r="M2941" s="257"/>
      <c r="N2941" s="258"/>
      <c r="O2941" s="258"/>
      <c r="P2941" s="258"/>
      <c r="Q2941" s="258"/>
      <c r="R2941" s="258"/>
      <c r="S2941" s="258"/>
      <c r="T2941" s="25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60" t="s">
        <v>260</v>
      </c>
      <c r="AU2941" s="260" t="s">
        <v>93</v>
      </c>
      <c r="AV2941" s="13" t="s">
        <v>93</v>
      </c>
      <c r="AW2941" s="13" t="s">
        <v>40</v>
      </c>
      <c r="AX2941" s="13" t="s">
        <v>84</v>
      </c>
      <c r="AY2941" s="260" t="s">
        <v>251</v>
      </c>
    </row>
    <row r="2942" s="14" customFormat="1">
      <c r="A2942" s="14"/>
      <c r="B2942" s="261"/>
      <c r="C2942" s="262"/>
      <c r="D2942" s="251" t="s">
        <v>260</v>
      </c>
      <c r="E2942" s="263" t="s">
        <v>1</v>
      </c>
      <c r="F2942" s="264" t="s">
        <v>262</v>
      </c>
      <c r="G2942" s="262"/>
      <c r="H2942" s="265">
        <v>5.3390000000000004</v>
      </c>
      <c r="I2942" s="266"/>
      <c r="J2942" s="262"/>
      <c r="K2942" s="262"/>
      <c r="L2942" s="267"/>
      <c r="M2942" s="268"/>
      <c r="N2942" s="269"/>
      <c r="O2942" s="269"/>
      <c r="P2942" s="269"/>
      <c r="Q2942" s="269"/>
      <c r="R2942" s="269"/>
      <c r="S2942" s="269"/>
      <c r="T2942" s="270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71" t="s">
        <v>260</v>
      </c>
      <c r="AU2942" s="271" t="s">
        <v>93</v>
      </c>
      <c r="AV2942" s="14" t="s">
        <v>257</v>
      </c>
      <c r="AW2942" s="14" t="s">
        <v>40</v>
      </c>
      <c r="AX2942" s="14" t="s">
        <v>91</v>
      </c>
      <c r="AY2942" s="271" t="s">
        <v>251</v>
      </c>
    </row>
    <row r="2943" s="2" customFormat="1" ht="16.5" customHeight="1">
      <c r="A2943" s="41"/>
      <c r="B2943" s="42"/>
      <c r="C2943" s="294" t="s">
        <v>2841</v>
      </c>
      <c r="D2943" s="294" t="s">
        <v>338</v>
      </c>
      <c r="E2943" s="295" t="s">
        <v>2842</v>
      </c>
      <c r="F2943" s="296" t="s">
        <v>2843</v>
      </c>
      <c r="G2943" s="297" t="s">
        <v>389</v>
      </c>
      <c r="H2943" s="298">
        <v>5.8730000000000002</v>
      </c>
      <c r="I2943" s="299"/>
      <c r="J2943" s="300">
        <f>ROUND(I2943*H2943,2)</f>
        <v>0</v>
      </c>
      <c r="K2943" s="301"/>
      <c r="L2943" s="302"/>
      <c r="M2943" s="303" t="s">
        <v>1</v>
      </c>
      <c r="N2943" s="304" t="s">
        <v>49</v>
      </c>
      <c r="O2943" s="94"/>
      <c r="P2943" s="240">
        <f>O2943*H2943</f>
        <v>0</v>
      </c>
      <c r="Q2943" s="240">
        <v>0.016</v>
      </c>
      <c r="R2943" s="240">
        <f>Q2943*H2943</f>
        <v>0.09396800000000001</v>
      </c>
      <c r="S2943" s="240">
        <v>0</v>
      </c>
      <c r="T2943" s="24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42" t="s">
        <v>364</v>
      </c>
      <c r="AT2943" s="242" t="s">
        <v>338</v>
      </c>
      <c r="AU2943" s="242" t="s">
        <v>93</v>
      </c>
      <c r="AY2943" s="19" t="s">
        <v>251</v>
      </c>
      <c r="BE2943" s="243">
        <f>IF(N2943="základní",J2943,0)</f>
        <v>0</v>
      </c>
      <c r="BF2943" s="243">
        <f>IF(N2943="snížená",J2943,0)</f>
        <v>0</v>
      </c>
      <c r="BG2943" s="243">
        <f>IF(N2943="zákl. přenesená",J2943,0)</f>
        <v>0</v>
      </c>
      <c r="BH2943" s="243">
        <f>IF(N2943="sníž. přenesená",J2943,0)</f>
        <v>0</v>
      </c>
      <c r="BI2943" s="243">
        <f>IF(N2943="nulová",J2943,0)</f>
        <v>0</v>
      </c>
      <c r="BJ2943" s="19" t="s">
        <v>91</v>
      </c>
      <c r="BK2943" s="243">
        <f>ROUND(I2943*H2943,2)</f>
        <v>0</v>
      </c>
      <c r="BL2943" s="19" t="s">
        <v>304</v>
      </c>
      <c r="BM2943" s="242" t="s">
        <v>2844</v>
      </c>
    </row>
    <row r="2944" s="2" customFormat="1">
      <c r="A2944" s="41"/>
      <c r="B2944" s="42"/>
      <c r="C2944" s="43"/>
      <c r="D2944" s="251" t="s">
        <v>289</v>
      </c>
      <c r="E2944" s="43"/>
      <c r="F2944" s="282" t="s">
        <v>2845</v>
      </c>
      <c r="G2944" s="43"/>
      <c r="H2944" s="43"/>
      <c r="I2944" s="246"/>
      <c r="J2944" s="43"/>
      <c r="K2944" s="43"/>
      <c r="L2944" s="47"/>
      <c r="M2944" s="247"/>
      <c r="N2944" s="248"/>
      <c r="O2944" s="94"/>
      <c r="P2944" s="94"/>
      <c r="Q2944" s="94"/>
      <c r="R2944" s="94"/>
      <c r="S2944" s="94"/>
      <c r="T2944" s="95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19" t="s">
        <v>289</v>
      </c>
      <c r="AU2944" s="19" t="s">
        <v>93</v>
      </c>
    </row>
    <row r="2945" s="15" customFormat="1">
      <c r="A2945" s="15"/>
      <c r="B2945" s="272"/>
      <c r="C2945" s="273"/>
      <c r="D2945" s="251" t="s">
        <v>260</v>
      </c>
      <c r="E2945" s="274" t="s">
        <v>1</v>
      </c>
      <c r="F2945" s="275" t="s">
        <v>1306</v>
      </c>
      <c r="G2945" s="273"/>
      <c r="H2945" s="274" t="s">
        <v>1</v>
      </c>
      <c r="I2945" s="276"/>
      <c r="J2945" s="273"/>
      <c r="K2945" s="273"/>
      <c r="L2945" s="277"/>
      <c r="M2945" s="278"/>
      <c r="N2945" s="279"/>
      <c r="O2945" s="279"/>
      <c r="P2945" s="279"/>
      <c r="Q2945" s="279"/>
      <c r="R2945" s="279"/>
      <c r="S2945" s="279"/>
      <c r="T2945" s="280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81" t="s">
        <v>260</v>
      </c>
      <c r="AU2945" s="281" t="s">
        <v>93</v>
      </c>
      <c r="AV2945" s="15" t="s">
        <v>91</v>
      </c>
      <c r="AW2945" s="15" t="s">
        <v>40</v>
      </c>
      <c r="AX2945" s="15" t="s">
        <v>84</v>
      </c>
      <c r="AY2945" s="281" t="s">
        <v>251</v>
      </c>
    </row>
    <row r="2946" s="13" customFormat="1">
      <c r="A2946" s="13"/>
      <c r="B2946" s="249"/>
      <c r="C2946" s="250"/>
      <c r="D2946" s="251" t="s">
        <v>260</v>
      </c>
      <c r="E2946" s="252" t="s">
        <v>1</v>
      </c>
      <c r="F2946" s="253" t="s">
        <v>1309</v>
      </c>
      <c r="G2946" s="250"/>
      <c r="H2946" s="254">
        <v>2.9399999999999999</v>
      </c>
      <c r="I2946" s="255"/>
      <c r="J2946" s="250"/>
      <c r="K2946" s="250"/>
      <c r="L2946" s="256"/>
      <c r="M2946" s="257"/>
      <c r="N2946" s="258"/>
      <c r="O2946" s="258"/>
      <c r="P2946" s="258"/>
      <c r="Q2946" s="258"/>
      <c r="R2946" s="258"/>
      <c r="S2946" s="258"/>
      <c r="T2946" s="25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60" t="s">
        <v>260</v>
      </c>
      <c r="AU2946" s="260" t="s">
        <v>93</v>
      </c>
      <c r="AV2946" s="13" t="s">
        <v>93</v>
      </c>
      <c r="AW2946" s="13" t="s">
        <v>40</v>
      </c>
      <c r="AX2946" s="13" t="s">
        <v>84</v>
      </c>
      <c r="AY2946" s="260" t="s">
        <v>251</v>
      </c>
    </row>
    <row r="2947" s="13" customFormat="1">
      <c r="A2947" s="13"/>
      <c r="B2947" s="249"/>
      <c r="C2947" s="250"/>
      <c r="D2947" s="251" t="s">
        <v>260</v>
      </c>
      <c r="E2947" s="252" t="s">
        <v>1</v>
      </c>
      <c r="F2947" s="253" t="s">
        <v>1310</v>
      </c>
      <c r="G2947" s="250"/>
      <c r="H2947" s="254">
        <v>2.399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260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251</v>
      </c>
    </row>
    <row r="2948" s="14" customFormat="1">
      <c r="A2948" s="14"/>
      <c r="B2948" s="261"/>
      <c r="C2948" s="262"/>
      <c r="D2948" s="251" t="s">
        <v>260</v>
      </c>
      <c r="E2948" s="263" t="s">
        <v>1</v>
      </c>
      <c r="F2948" s="264" t="s">
        <v>262</v>
      </c>
      <c r="G2948" s="262"/>
      <c r="H2948" s="265">
        <v>5.3390000000000004</v>
      </c>
      <c r="I2948" s="266"/>
      <c r="J2948" s="262"/>
      <c r="K2948" s="262"/>
      <c r="L2948" s="267"/>
      <c r="M2948" s="268"/>
      <c r="N2948" s="269"/>
      <c r="O2948" s="269"/>
      <c r="P2948" s="269"/>
      <c r="Q2948" s="269"/>
      <c r="R2948" s="269"/>
      <c r="S2948" s="269"/>
      <c r="T2948" s="270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71" t="s">
        <v>260</v>
      </c>
      <c r="AU2948" s="271" t="s">
        <v>93</v>
      </c>
      <c r="AV2948" s="14" t="s">
        <v>257</v>
      </c>
      <c r="AW2948" s="14" t="s">
        <v>40</v>
      </c>
      <c r="AX2948" s="14" t="s">
        <v>91</v>
      </c>
      <c r="AY2948" s="271" t="s">
        <v>251</v>
      </c>
    </row>
    <row r="2949" s="13" customFormat="1">
      <c r="A2949" s="13"/>
      <c r="B2949" s="249"/>
      <c r="C2949" s="250"/>
      <c r="D2949" s="251" t="s">
        <v>260</v>
      </c>
      <c r="E2949" s="250"/>
      <c r="F2949" s="253" t="s">
        <v>2846</v>
      </c>
      <c r="G2949" s="250"/>
      <c r="H2949" s="254">
        <v>5.8730000000000002</v>
      </c>
      <c r="I2949" s="255"/>
      <c r="J2949" s="250"/>
      <c r="K2949" s="250"/>
      <c r="L2949" s="256"/>
      <c r="M2949" s="257"/>
      <c r="N2949" s="258"/>
      <c r="O2949" s="258"/>
      <c r="P2949" s="258"/>
      <c r="Q2949" s="258"/>
      <c r="R2949" s="258"/>
      <c r="S2949" s="258"/>
      <c r="T2949" s="25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60" t="s">
        <v>260</v>
      </c>
      <c r="AU2949" s="260" t="s">
        <v>93</v>
      </c>
      <c r="AV2949" s="13" t="s">
        <v>93</v>
      </c>
      <c r="AW2949" s="13" t="s">
        <v>4</v>
      </c>
      <c r="AX2949" s="13" t="s">
        <v>91</v>
      </c>
      <c r="AY2949" s="260" t="s">
        <v>251</v>
      </c>
    </row>
    <row r="2950" s="2" customFormat="1" ht="24.15" customHeight="1">
      <c r="A2950" s="41"/>
      <c r="B2950" s="42"/>
      <c r="C2950" s="230" t="s">
        <v>2021</v>
      </c>
      <c r="D2950" s="230" t="s">
        <v>253</v>
      </c>
      <c r="E2950" s="231" t="s">
        <v>2847</v>
      </c>
      <c r="F2950" s="232" t="s">
        <v>2848</v>
      </c>
      <c r="G2950" s="233" t="s">
        <v>321</v>
      </c>
      <c r="H2950" s="234">
        <v>29.818999999999999</v>
      </c>
      <c r="I2950" s="235"/>
      <c r="J2950" s="236">
        <f>ROUND(I2950*H2950,2)</f>
        <v>0</v>
      </c>
      <c r="K2950" s="237"/>
      <c r="L2950" s="47"/>
      <c r="M2950" s="238" t="s">
        <v>1</v>
      </c>
      <c r="N2950" s="239" t="s">
        <v>49</v>
      </c>
      <c r="O2950" s="94"/>
      <c r="P2950" s="240">
        <f>O2950*H2950</f>
        <v>0</v>
      </c>
      <c r="Q2950" s="240">
        <v>0</v>
      </c>
      <c r="R2950" s="240">
        <f>Q2950*H2950</f>
        <v>0</v>
      </c>
      <c r="S2950" s="240">
        <v>0</v>
      </c>
      <c r="T2950" s="241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42" t="s">
        <v>304</v>
      </c>
      <c r="AT2950" s="242" t="s">
        <v>253</v>
      </c>
      <c r="AU2950" s="242" t="s">
        <v>93</v>
      </c>
      <c r="AY2950" s="19" t="s">
        <v>251</v>
      </c>
      <c r="BE2950" s="243">
        <f>IF(N2950="základní",J2950,0)</f>
        <v>0</v>
      </c>
      <c r="BF2950" s="243">
        <f>IF(N2950="snížená",J2950,0)</f>
        <v>0</v>
      </c>
      <c r="BG2950" s="243">
        <f>IF(N2950="zákl. přenesená",J2950,0)</f>
        <v>0</v>
      </c>
      <c r="BH2950" s="243">
        <f>IF(N2950="sníž. přenesená",J2950,0)</f>
        <v>0</v>
      </c>
      <c r="BI2950" s="243">
        <f>IF(N2950="nulová",J2950,0)</f>
        <v>0</v>
      </c>
      <c r="BJ2950" s="19" t="s">
        <v>91</v>
      </c>
      <c r="BK2950" s="243">
        <f>ROUND(I2950*H2950,2)</f>
        <v>0</v>
      </c>
      <c r="BL2950" s="19" t="s">
        <v>304</v>
      </c>
      <c r="BM2950" s="242" t="s">
        <v>2849</v>
      </c>
    </row>
    <row r="2951" s="15" customFormat="1">
      <c r="A2951" s="15"/>
      <c r="B2951" s="272"/>
      <c r="C2951" s="273"/>
      <c r="D2951" s="251" t="s">
        <v>260</v>
      </c>
      <c r="E2951" s="274" t="s">
        <v>1</v>
      </c>
      <c r="F2951" s="275" t="s">
        <v>1306</v>
      </c>
      <c r="G2951" s="273"/>
      <c r="H2951" s="274" t="s">
        <v>1</v>
      </c>
      <c r="I2951" s="276"/>
      <c r="J2951" s="273"/>
      <c r="K2951" s="273"/>
      <c r="L2951" s="277"/>
      <c r="M2951" s="278"/>
      <c r="N2951" s="279"/>
      <c r="O2951" s="279"/>
      <c r="P2951" s="279"/>
      <c r="Q2951" s="279"/>
      <c r="R2951" s="279"/>
      <c r="S2951" s="279"/>
      <c r="T2951" s="280"/>
      <c r="U2951" s="15"/>
      <c r="V2951" s="15"/>
      <c r="W2951" s="15"/>
      <c r="X2951" s="15"/>
      <c r="Y2951" s="15"/>
      <c r="Z2951" s="15"/>
      <c r="AA2951" s="15"/>
      <c r="AB2951" s="15"/>
      <c r="AC2951" s="15"/>
      <c r="AD2951" s="15"/>
      <c r="AE2951" s="15"/>
      <c r="AT2951" s="281" t="s">
        <v>260</v>
      </c>
      <c r="AU2951" s="281" t="s">
        <v>93</v>
      </c>
      <c r="AV2951" s="15" t="s">
        <v>91</v>
      </c>
      <c r="AW2951" s="15" t="s">
        <v>40</v>
      </c>
      <c r="AX2951" s="15" t="s">
        <v>84</v>
      </c>
      <c r="AY2951" s="281" t="s">
        <v>251</v>
      </c>
    </row>
    <row r="2952" s="13" customFormat="1">
      <c r="A2952" s="13"/>
      <c r="B2952" s="249"/>
      <c r="C2952" s="250"/>
      <c r="D2952" s="251" t="s">
        <v>260</v>
      </c>
      <c r="E2952" s="252" t="s">
        <v>1</v>
      </c>
      <c r="F2952" s="253" t="s">
        <v>2850</v>
      </c>
      <c r="G2952" s="250"/>
      <c r="H2952" s="254">
        <v>10.300000000000001</v>
      </c>
      <c r="I2952" s="255"/>
      <c r="J2952" s="250"/>
      <c r="K2952" s="250"/>
      <c r="L2952" s="256"/>
      <c r="M2952" s="257"/>
      <c r="N2952" s="258"/>
      <c r="O2952" s="258"/>
      <c r="P2952" s="258"/>
      <c r="Q2952" s="258"/>
      <c r="R2952" s="258"/>
      <c r="S2952" s="258"/>
      <c r="T2952" s="25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60" t="s">
        <v>260</v>
      </c>
      <c r="AU2952" s="260" t="s">
        <v>93</v>
      </c>
      <c r="AV2952" s="13" t="s">
        <v>93</v>
      </c>
      <c r="AW2952" s="13" t="s">
        <v>40</v>
      </c>
      <c r="AX2952" s="13" t="s">
        <v>84</v>
      </c>
      <c r="AY2952" s="260" t="s">
        <v>251</v>
      </c>
    </row>
    <row r="2953" s="13" customFormat="1">
      <c r="A2953" s="13"/>
      <c r="B2953" s="249"/>
      <c r="C2953" s="250"/>
      <c r="D2953" s="251" t="s">
        <v>260</v>
      </c>
      <c r="E2953" s="252" t="s">
        <v>1</v>
      </c>
      <c r="F2953" s="253" t="s">
        <v>2851</v>
      </c>
      <c r="G2953" s="250"/>
      <c r="H2953" s="254">
        <v>10.199999999999999</v>
      </c>
      <c r="I2953" s="255"/>
      <c r="J2953" s="250"/>
      <c r="K2953" s="250"/>
      <c r="L2953" s="256"/>
      <c r="M2953" s="257"/>
      <c r="N2953" s="258"/>
      <c r="O2953" s="258"/>
      <c r="P2953" s="258"/>
      <c r="Q2953" s="258"/>
      <c r="R2953" s="258"/>
      <c r="S2953" s="258"/>
      <c r="T2953" s="259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60" t="s">
        <v>260</v>
      </c>
      <c r="AU2953" s="260" t="s">
        <v>93</v>
      </c>
      <c r="AV2953" s="13" t="s">
        <v>93</v>
      </c>
      <c r="AW2953" s="13" t="s">
        <v>40</v>
      </c>
      <c r="AX2953" s="13" t="s">
        <v>84</v>
      </c>
      <c r="AY2953" s="260" t="s">
        <v>251</v>
      </c>
    </row>
    <row r="2954" s="13" customFormat="1">
      <c r="A2954" s="13"/>
      <c r="B2954" s="249"/>
      <c r="C2954" s="250"/>
      <c r="D2954" s="251" t="s">
        <v>260</v>
      </c>
      <c r="E2954" s="252" t="s">
        <v>1</v>
      </c>
      <c r="F2954" s="253" t="s">
        <v>2852</v>
      </c>
      <c r="G2954" s="250"/>
      <c r="H2954" s="254">
        <v>6.9199999999999999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260</v>
      </c>
      <c r="AU2954" s="260" t="s">
        <v>93</v>
      </c>
      <c r="AV2954" s="13" t="s">
        <v>93</v>
      </c>
      <c r="AW2954" s="13" t="s">
        <v>40</v>
      </c>
      <c r="AX2954" s="13" t="s">
        <v>84</v>
      </c>
      <c r="AY2954" s="260" t="s">
        <v>251</v>
      </c>
    </row>
    <row r="2955" s="13" customFormat="1">
      <c r="A2955" s="13"/>
      <c r="B2955" s="249"/>
      <c r="C2955" s="250"/>
      <c r="D2955" s="251" t="s">
        <v>260</v>
      </c>
      <c r="E2955" s="252" t="s">
        <v>1</v>
      </c>
      <c r="F2955" s="253" t="s">
        <v>1310</v>
      </c>
      <c r="G2955" s="250"/>
      <c r="H2955" s="254">
        <v>2.399</v>
      </c>
      <c r="I2955" s="255"/>
      <c r="J2955" s="250"/>
      <c r="K2955" s="250"/>
      <c r="L2955" s="256"/>
      <c r="M2955" s="257"/>
      <c r="N2955" s="258"/>
      <c r="O2955" s="258"/>
      <c r="P2955" s="258"/>
      <c r="Q2955" s="258"/>
      <c r="R2955" s="258"/>
      <c r="S2955" s="258"/>
      <c r="T2955" s="259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T2955" s="260" t="s">
        <v>260</v>
      </c>
      <c r="AU2955" s="260" t="s">
        <v>93</v>
      </c>
      <c r="AV2955" s="13" t="s">
        <v>93</v>
      </c>
      <c r="AW2955" s="13" t="s">
        <v>40</v>
      </c>
      <c r="AX2955" s="13" t="s">
        <v>84</v>
      </c>
      <c r="AY2955" s="260" t="s">
        <v>251</v>
      </c>
    </row>
    <row r="2956" s="14" customFormat="1">
      <c r="A2956" s="14"/>
      <c r="B2956" s="261"/>
      <c r="C2956" s="262"/>
      <c r="D2956" s="251" t="s">
        <v>260</v>
      </c>
      <c r="E2956" s="263" t="s">
        <v>1</v>
      </c>
      <c r="F2956" s="264" t="s">
        <v>262</v>
      </c>
      <c r="G2956" s="262"/>
      <c r="H2956" s="265">
        <v>29.818999999999999</v>
      </c>
      <c r="I2956" s="266"/>
      <c r="J2956" s="262"/>
      <c r="K2956" s="262"/>
      <c r="L2956" s="267"/>
      <c r="M2956" s="268"/>
      <c r="N2956" s="269"/>
      <c r="O2956" s="269"/>
      <c r="P2956" s="269"/>
      <c r="Q2956" s="269"/>
      <c r="R2956" s="269"/>
      <c r="S2956" s="269"/>
      <c r="T2956" s="270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71" t="s">
        <v>260</v>
      </c>
      <c r="AU2956" s="271" t="s">
        <v>93</v>
      </c>
      <c r="AV2956" s="14" t="s">
        <v>257</v>
      </c>
      <c r="AW2956" s="14" t="s">
        <v>40</v>
      </c>
      <c r="AX2956" s="14" t="s">
        <v>91</v>
      </c>
      <c r="AY2956" s="271" t="s">
        <v>251</v>
      </c>
    </row>
    <row r="2957" s="2" customFormat="1" ht="16.5" customHeight="1">
      <c r="A2957" s="41"/>
      <c r="B2957" s="42"/>
      <c r="C2957" s="294" t="s">
        <v>2853</v>
      </c>
      <c r="D2957" s="294" t="s">
        <v>338</v>
      </c>
      <c r="E2957" s="295" t="s">
        <v>2854</v>
      </c>
      <c r="F2957" s="296" t="s">
        <v>2855</v>
      </c>
      <c r="G2957" s="297" t="s">
        <v>321</v>
      </c>
      <c r="H2957" s="298">
        <v>32.801000000000002</v>
      </c>
      <c r="I2957" s="299"/>
      <c r="J2957" s="300">
        <f>ROUND(I2957*H2957,2)</f>
        <v>0</v>
      </c>
      <c r="K2957" s="301"/>
      <c r="L2957" s="302"/>
      <c r="M2957" s="303" t="s">
        <v>1</v>
      </c>
      <c r="N2957" s="304" t="s">
        <v>49</v>
      </c>
      <c r="O2957" s="94"/>
      <c r="P2957" s="240">
        <f>O2957*H2957</f>
        <v>0</v>
      </c>
      <c r="Q2957" s="240">
        <v>0.00020000000000000001</v>
      </c>
      <c r="R2957" s="240">
        <f>Q2957*H2957</f>
        <v>0.0065602000000000004</v>
      </c>
      <c r="S2957" s="240">
        <v>0</v>
      </c>
      <c r="T2957" s="241">
        <f>S2957*H2957</f>
        <v>0</v>
      </c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R2957" s="242" t="s">
        <v>364</v>
      </c>
      <c r="AT2957" s="242" t="s">
        <v>338</v>
      </c>
      <c r="AU2957" s="242" t="s">
        <v>93</v>
      </c>
      <c r="AY2957" s="19" t="s">
        <v>251</v>
      </c>
      <c r="BE2957" s="243">
        <f>IF(N2957="základní",J2957,0)</f>
        <v>0</v>
      </c>
      <c r="BF2957" s="243">
        <f>IF(N2957="snížená",J2957,0)</f>
        <v>0</v>
      </c>
      <c r="BG2957" s="243">
        <f>IF(N2957="zákl. přenesená",J2957,0)</f>
        <v>0</v>
      </c>
      <c r="BH2957" s="243">
        <f>IF(N2957="sníž. přenesená",J2957,0)</f>
        <v>0</v>
      </c>
      <c r="BI2957" s="243">
        <f>IF(N2957="nulová",J2957,0)</f>
        <v>0</v>
      </c>
      <c r="BJ2957" s="19" t="s">
        <v>91</v>
      </c>
      <c r="BK2957" s="243">
        <f>ROUND(I2957*H2957,2)</f>
        <v>0</v>
      </c>
      <c r="BL2957" s="19" t="s">
        <v>304</v>
      </c>
      <c r="BM2957" s="242" t="s">
        <v>2856</v>
      </c>
    </row>
    <row r="2958" s="2" customFormat="1">
      <c r="A2958" s="41"/>
      <c r="B2958" s="42"/>
      <c r="C2958" s="43"/>
      <c r="D2958" s="251" t="s">
        <v>289</v>
      </c>
      <c r="E2958" s="43"/>
      <c r="F2958" s="282" t="s">
        <v>2845</v>
      </c>
      <c r="G2958" s="43"/>
      <c r="H2958" s="43"/>
      <c r="I2958" s="246"/>
      <c r="J2958" s="43"/>
      <c r="K2958" s="43"/>
      <c r="L2958" s="47"/>
      <c r="M2958" s="247"/>
      <c r="N2958" s="248"/>
      <c r="O2958" s="94"/>
      <c r="P2958" s="94"/>
      <c r="Q2958" s="94"/>
      <c r="R2958" s="94"/>
      <c r="S2958" s="94"/>
      <c r="T2958" s="95"/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T2958" s="19" t="s">
        <v>289</v>
      </c>
      <c r="AU2958" s="19" t="s">
        <v>93</v>
      </c>
    </row>
    <row r="2959" s="15" customFormat="1">
      <c r="A2959" s="15"/>
      <c r="B2959" s="272"/>
      <c r="C2959" s="273"/>
      <c r="D2959" s="251" t="s">
        <v>260</v>
      </c>
      <c r="E2959" s="274" t="s">
        <v>1</v>
      </c>
      <c r="F2959" s="275" t="s">
        <v>1306</v>
      </c>
      <c r="G2959" s="273"/>
      <c r="H2959" s="274" t="s">
        <v>1</v>
      </c>
      <c r="I2959" s="276"/>
      <c r="J2959" s="273"/>
      <c r="K2959" s="273"/>
      <c r="L2959" s="277"/>
      <c r="M2959" s="278"/>
      <c r="N2959" s="279"/>
      <c r="O2959" s="279"/>
      <c r="P2959" s="279"/>
      <c r="Q2959" s="279"/>
      <c r="R2959" s="279"/>
      <c r="S2959" s="279"/>
      <c r="T2959" s="280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81" t="s">
        <v>260</v>
      </c>
      <c r="AU2959" s="281" t="s">
        <v>93</v>
      </c>
      <c r="AV2959" s="15" t="s">
        <v>91</v>
      </c>
      <c r="AW2959" s="15" t="s">
        <v>40</v>
      </c>
      <c r="AX2959" s="15" t="s">
        <v>84</v>
      </c>
      <c r="AY2959" s="281" t="s">
        <v>251</v>
      </c>
    </row>
    <row r="2960" s="13" customFormat="1">
      <c r="A2960" s="13"/>
      <c r="B2960" s="249"/>
      <c r="C2960" s="250"/>
      <c r="D2960" s="251" t="s">
        <v>260</v>
      </c>
      <c r="E2960" s="252" t="s">
        <v>1</v>
      </c>
      <c r="F2960" s="253" t="s">
        <v>2850</v>
      </c>
      <c r="G2960" s="250"/>
      <c r="H2960" s="254">
        <v>10.300000000000001</v>
      </c>
      <c r="I2960" s="255"/>
      <c r="J2960" s="250"/>
      <c r="K2960" s="250"/>
      <c r="L2960" s="256"/>
      <c r="M2960" s="257"/>
      <c r="N2960" s="258"/>
      <c r="O2960" s="258"/>
      <c r="P2960" s="258"/>
      <c r="Q2960" s="258"/>
      <c r="R2960" s="258"/>
      <c r="S2960" s="258"/>
      <c r="T2960" s="25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60" t="s">
        <v>260</v>
      </c>
      <c r="AU2960" s="260" t="s">
        <v>93</v>
      </c>
      <c r="AV2960" s="13" t="s">
        <v>93</v>
      </c>
      <c r="AW2960" s="13" t="s">
        <v>40</v>
      </c>
      <c r="AX2960" s="13" t="s">
        <v>84</v>
      </c>
      <c r="AY2960" s="260" t="s">
        <v>251</v>
      </c>
    </row>
    <row r="2961" s="13" customFormat="1">
      <c r="A2961" s="13"/>
      <c r="B2961" s="249"/>
      <c r="C2961" s="250"/>
      <c r="D2961" s="251" t="s">
        <v>260</v>
      </c>
      <c r="E2961" s="252" t="s">
        <v>1</v>
      </c>
      <c r="F2961" s="253" t="s">
        <v>2851</v>
      </c>
      <c r="G2961" s="250"/>
      <c r="H2961" s="254">
        <v>10.199999999999999</v>
      </c>
      <c r="I2961" s="255"/>
      <c r="J2961" s="250"/>
      <c r="K2961" s="250"/>
      <c r="L2961" s="256"/>
      <c r="M2961" s="257"/>
      <c r="N2961" s="258"/>
      <c r="O2961" s="258"/>
      <c r="P2961" s="258"/>
      <c r="Q2961" s="258"/>
      <c r="R2961" s="258"/>
      <c r="S2961" s="258"/>
      <c r="T2961" s="259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T2961" s="260" t="s">
        <v>260</v>
      </c>
      <c r="AU2961" s="260" t="s">
        <v>93</v>
      </c>
      <c r="AV2961" s="13" t="s">
        <v>93</v>
      </c>
      <c r="AW2961" s="13" t="s">
        <v>40</v>
      </c>
      <c r="AX2961" s="13" t="s">
        <v>84</v>
      </c>
      <c r="AY2961" s="260" t="s">
        <v>251</v>
      </c>
    </row>
    <row r="2962" s="13" customFormat="1">
      <c r="A2962" s="13"/>
      <c r="B2962" s="249"/>
      <c r="C2962" s="250"/>
      <c r="D2962" s="251" t="s">
        <v>260</v>
      </c>
      <c r="E2962" s="252" t="s">
        <v>1</v>
      </c>
      <c r="F2962" s="253" t="s">
        <v>2852</v>
      </c>
      <c r="G2962" s="250"/>
      <c r="H2962" s="254">
        <v>6.9199999999999999</v>
      </c>
      <c r="I2962" s="255"/>
      <c r="J2962" s="250"/>
      <c r="K2962" s="250"/>
      <c r="L2962" s="256"/>
      <c r="M2962" s="257"/>
      <c r="N2962" s="258"/>
      <c r="O2962" s="258"/>
      <c r="P2962" s="258"/>
      <c r="Q2962" s="258"/>
      <c r="R2962" s="258"/>
      <c r="S2962" s="258"/>
      <c r="T2962" s="25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0" t="s">
        <v>260</v>
      </c>
      <c r="AU2962" s="260" t="s">
        <v>93</v>
      </c>
      <c r="AV2962" s="13" t="s">
        <v>93</v>
      </c>
      <c r="AW2962" s="13" t="s">
        <v>40</v>
      </c>
      <c r="AX2962" s="13" t="s">
        <v>84</v>
      </c>
      <c r="AY2962" s="260" t="s">
        <v>251</v>
      </c>
    </row>
    <row r="2963" s="13" customFormat="1">
      <c r="A2963" s="13"/>
      <c r="B2963" s="249"/>
      <c r="C2963" s="250"/>
      <c r="D2963" s="251" t="s">
        <v>260</v>
      </c>
      <c r="E2963" s="252" t="s">
        <v>1</v>
      </c>
      <c r="F2963" s="253" t="s">
        <v>1310</v>
      </c>
      <c r="G2963" s="250"/>
      <c r="H2963" s="254">
        <v>2.399</v>
      </c>
      <c r="I2963" s="255"/>
      <c r="J2963" s="250"/>
      <c r="K2963" s="250"/>
      <c r="L2963" s="256"/>
      <c r="M2963" s="257"/>
      <c r="N2963" s="258"/>
      <c r="O2963" s="258"/>
      <c r="P2963" s="258"/>
      <c r="Q2963" s="258"/>
      <c r="R2963" s="258"/>
      <c r="S2963" s="258"/>
      <c r="T2963" s="259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60" t="s">
        <v>260</v>
      </c>
      <c r="AU2963" s="260" t="s">
        <v>93</v>
      </c>
      <c r="AV2963" s="13" t="s">
        <v>93</v>
      </c>
      <c r="AW2963" s="13" t="s">
        <v>40</v>
      </c>
      <c r="AX2963" s="13" t="s">
        <v>84</v>
      </c>
      <c r="AY2963" s="260" t="s">
        <v>251</v>
      </c>
    </row>
    <row r="2964" s="14" customFormat="1">
      <c r="A2964" s="14"/>
      <c r="B2964" s="261"/>
      <c r="C2964" s="262"/>
      <c r="D2964" s="251" t="s">
        <v>260</v>
      </c>
      <c r="E2964" s="263" t="s">
        <v>1</v>
      </c>
      <c r="F2964" s="264" t="s">
        <v>262</v>
      </c>
      <c r="G2964" s="262"/>
      <c r="H2964" s="265">
        <v>29.818999999999999</v>
      </c>
      <c r="I2964" s="266"/>
      <c r="J2964" s="262"/>
      <c r="K2964" s="262"/>
      <c r="L2964" s="267"/>
      <c r="M2964" s="268"/>
      <c r="N2964" s="269"/>
      <c r="O2964" s="269"/>
      <c r="P2964" s="269"/>
      <c r="Q2964" s="269"/>
      <c r="R2964" s="269"/>
      <c r="S2964" s="269"/>
      <c r="T2964" s="270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71" t="s">
        <v>260</v>
      </c>
      <c r="AU2964" s="271" t="s">
        <v>93</v>
      </c>
      <c r="AV2964" s="14" t="s">
        <v>257</v>
      </c>
      <c r="AW2964" s="14" t="s">
        <v>40</v>
      </c>
      <c r="AX2964" s="14" t="s">
        <v>91</v>
      </c>
      <c r="AY2964" s="271" t="s">
        <v>251</v>
      </c>
    </row>
    <row r="2965" s="13" customFormat="1">
      <c r="A2965" s="13"/>
      <c r="B2965" s="249"/>
      <c r="C2965" s="250"/>
      <c r="D2965" s="251" t="s">
        <v>260</v>
      </c>
      <c r="E2965" s="250"/>
      <c r="F2965" s="253" t="s">
        <v>2857</v>
      </c>
      <c r="G2965" s="250"/>
      <c r="H2965" s="254">
        <v>32.801000000000002</v>
      </c>
      <c r="I2965" s="255"/>
      <c r="J2965" s="250"/>
      <c r="K2965" s="250"/>
      <c r="L2965" s="256"/>
      <c r="M2965" s="257"/>
      <c r="N2965" s="258"/>
      <c r="O2965" s="258"/>
      <c r="P2965" s="258"/>
      <c r="Q2965" s="258"/>
      <c r="R2965" s="258"/>
      <c r="S2965" s="258"/>
      <c r="T2965" s="259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T2965" s="260" t="s">
        <v>260</v>
      </c>
      <c r="AU2965" s="260" t="s">
        <v>93</v>
      </c>
      <c r="AV2965" s="13" t="s">
        <v>93</v>
      </c>
      <c r="AW2965" s="13" t="s">
        <v>4</v>
      </c>
      <c r="AX2965" s="13" t="s">
        <v>91</v>
      </c>
      <c r="AY2965" s="260" t="s">
        <v>251</v>
      </c>
    </row>
    <row r="2966" s="2" customFormat="1" ht="44.25" customHeight="1">
      <c r="A2966" s="41"/>
      <c r="B2966" s="42"/>
      <c r="C2966" s="230" t="s">
        <v>2028</v>
      </c>
      <c r="D2966" s="230" t="s">
        <v>253</v>
      </c>
      <c r="E2966" s="231" t="s">
        <v>2858</v>
      </c>
      <c r="F2966" s="232" t="s">
        <v>2859</v>
      </c>
      <c r="G2966" s="233" t="s">
        <v>321</v>
      </c>
      <c r="H2966" s="234">
        <v>43.899999999999999</v>
      </c>
      <c r="I2966" s="235"/>
      <c r="J2966" s="236">
        <f>ROUND(I2966*H2966,2)</f>
        <v>0</v>
      </c>
      <c r="K2966" s="237"/>
      <c r="L2966" s="47"/>
      <c r="M2966" s="238" t="s">
        <v>1</v>
      </c>
      <c r="N2966" s="239" t="s">
        <v>49</v>
      </c>
      <c r="O2966" s="94"/>
      <c r="P2966" s="240">
        <f>O2966*H2966</f>
        <v>0</v>
      </c>
      <c r="Q2966" s="240">
        <v>0.0099000000000000008</v>
      </c>
      <c r="R2966" s="240">
        <f>Q2966*H2966</f>
        <v>0.43461</v>
      </c>
      <c r="S2966" s="240">
        <v>0</v>
      </c>
      <c r="T2966" s="241">
        <f>S2966*H2966</f>
        <v>0</v>
      </c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R2966" s="242" t="s">
        <v>304</v>
      </c>
      <c r="AT2966" s="242" t="s">
        <v>253</v>
      </c>
      <c r="AU2966" s="242" t="s">
        <v>93</v>
      </c>
      <c r="AY2966" s="19" t="s">
        <v>251</v>
      </c>
      <c r="BE2966" s="243">
        <f>IF(N2966="základní",J2966,0)</f>
        <v>0</v>
      </c>
      <c r="BF2966" s="243">
        <f>IF(N2966="snížená",J2966,0)</f>
        <v>0</v>
      </c>
      <c r="BG2966" s="243">
        <f>IF(N2966="zákl. přenesená",J2966,0)</f>
        <v>0</v>
      </c>
      <c r="BH2966" s="243">
        <f>IF(N2966="sníž. přenesená",J2966,0)</f>
        <v>0</v>
      </c>
      <c r="BI2966" s="243">
        <f>IF(N2966="nulová",J2966,0)</f>
        <v>0</v>
      </c>
      <c r="BJ2966" s="19" t="s">
        <v>91</v>
      </c>
      <c r="BK2966" s="243">
        <f>ROUND(I2966*H2966,2)</f>
        <v>0</v>
      </c>
      <c r="BL2966" s="19" t="s">
        <v>304</v>
      </c>
      <c r="BM2966" s="242" t="s">
        <v>2860</v>
      </c>
    </row>
    <row r="2967" s="2" customFormat="1">
      <c r="A2967" s="41"/>
      <c r="B2967" s="42"/>
      <c r="C2967" s="43"/>
      <c r="D2967" s="251" t="s">
        <v>289</v>
      </c>
      <c r="E2967" s="43"/>
      <c r="F2967" s="282" t="s">
        <v>2861</v>
      </c>
      <c r="G2967" s="43"/>
      <c r="H2967" s="43"/>
      <c r="I2967" s="246"/>
      <c r="J2967" s="43"/>
      <c r="K2967" s="43"/>
      <c r="L2967" s="47"/>
      <c r="M2967" s="247"/>
      <c r="N2967" s="248"/>
      <c r="O2967" s="94"/>
      <c r="P2967" s="94"/>
      <c r="Q2967" s="94"/>
      <c r="R2967" s="94"/>
      <c r="S2967" s="94"/>
      <c r="T2967" s="95"/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T2967" s="19" t="s">
        <v>289</v>
      </c>
      <c r="AU2967" s="19" t="s">
        <v>93</v>
      </c>
    </row>
    <row r="2968" s="15" customFormat="1">
      <c r="A2968" s="15"/>
      <c r="B2968" s="272"/>
      <c r="C2968" s="273"/>
      <c r="D2968" s="251" t="s">
        <v>260</v>
      </c>
      <c r="E2968" s="274" t="s">
        <v>1</v>
      </c>
      <c r="F2968" s="275" t="s">
        <v>1306</v>
      </c>
      <c r="G2968" s="273"/>
      <c r="H2968" s="274" t="s">
        <v>1</v>
      </c>
      <c r="I2968" s="276"/>
      <c r="J2968" s="273"/>
      <c r="K2968" s="273"/>
      <c r="L2968" s="277"/>
      <c r="M2968" s="278"/>
      <c r="N2968" s="279"/>
      <c r="O2968" s="279"/>
      <c r="P2968" s="279"/>
      <c r="Q2968" s="279"/>
      <c r="R2968" s="279"/>
      <c r="S2968" s="279"/>
      <c r="T2968" s="280"/>
      <c r="U2968" s="15"/>
      <c r="V2968" s="15"/>
      <c r="W2968" s="15"/>
      <c r="X2968" s="15"/>
      <c r="Y2968" s="15"/>
      <c r="Z2968" s="15"/>
      <c r="AA2968" s="15"/>
      <c r="AB2968" s="15"/>
      <c r="AC2968" s="15"/>
      <c r="AD2968" s="15"/>
      <c r="AE2968" s="15"/>
      <c r="AT2968" s="281" t="s">
        <v>260</v>
      </c>
      <c r="AU2968" s="281" t="s">
        <v>93</v>
      </c>
      <c r="AV2968" s="15" t="s">
        <v>91</v>
      </c>
      <c r="AW2968" s="15" t="s">
        <v>40</v>
      </c>
      <c r="AX2968" s="15" t="s">
        <v>84</v>
      </c>
      <c r="AY2968" s="281" t="s">
        <v>251</v>
      </c>
    </row>
    <row r="2969" s="13" customFormat="1">
      <c r="A2969" s="13"/>
      <c r="B2969" s="249"/>
      <c r="C2969" s="250"/>
      <c r="D2969" s="251" t="s">
        <v>260</v>
      </c>
      <c r="E2969" s="252" t="s">
        <v>1</v>
      </c>
      <c r="F2969" s="253" t="s">
        <v>2862</v>
      </c>
      <c r="G2969" s="250"/>
      <c r="H2969" s="254">
        <v>4.2000000000000002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260</v>
      </c>
      <c r="AU2969" s="260" t="s">
        <v>93</v>
      </c>
      <c r="AV2969" s="13" t="s">
        <v>93</v>
      </c>
      <c r="AW2969" s="13" t="s">
        <v>40</v>
      </c>
      <c r="AX2969" s="13" t="s">
        <v>84</v>
      </c>
      <c r="AY2969" s="260" t="s">
        <v>251</v>
      </c>
    </row>
    <row r="2970" s="13" customFormat="1">
      <c r="A2970" s="13"/>
      <c r="B2970" s="249"/>
      <c r="C2970" s="250"/>
      <c r="D2970" s="251" t="s">
        <v>260</v>
      </c>
      <c r="E2970" s="252" t="s">
        <v>1</v>
      </c>
      <c r="F2970" s="253" t="s">
        <v>2863</v>
      </c>
      <c r="G2970" s="250"/>
      <c r="H2970" s="254">
        <v>5.5</v>
      </c>
      <c r="I2970" s="255"/>
      <c r="J2970" s="250"/>
      <c r="K2970" s="250"/>
      <c r="L2970" s="256"/>
      <c r="M2970" s="257"/>
      <c r="N2970" s="258"/>
      <c r="O2970" s="258"/>
      <c r="P2970" s="258"/>
      <c r="Q2970" s="258"/>
      <c r="R2970" s="258"/>
      <c r="S2970" s="258"/>
      <c r="T2970" s="25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0" t="s">
        <v>260</v>
      </c>
      <c r="AU2970" s="260" t="s">
        <v>93</v>
      </c>
      <c r="AV2970" s="13" t="s">
        <v>93</v>
      </c>
      <c r="AW2970" s="13" t="s">
        <v>40</v>
      </c>
      <c r="AX2970" s="13" t="s">
        <v>84</v>
      </c>
      <c r="AY2970" s="260" t="s">
        <v>251</v>
      </c>
    </row>
    <row r="2971" s="13" customFormat="1">
      <c r="A2971" s="13"/>
      <c r="B2971" s="249"/>
      <c r="C2971" s="250"/>
      <c r="D2971" s="251" t="s">
        <v>260</v>
      </c>
      <c r="E2971" s="252" t="s">
        <v>1</v>
      </c>
      <c r="F2971" s="253" t="s">
        <v>2864</v>
      </c>
      <c r="G2971" s="250"/>
      <c r="H2971" s="254">
        <v>11.4</v>
      </c>
      <c r="I2971" s="255"/>
      <c r="J2971" s="250"/>
      <c r="K2971" s="250"/>
      <c r="L2971" s="256"/>
      <c r="M2971" s="257"/>
      <c r="N2971" s="258"/>
      <c r="O2971" s="258"/>
      <c r="P2971" s="258"/>
      <c r="Q2971" s="258"/>
      <c r="R2971" s="258"/>
      <c r="S2971" s="258"/>
      <c r="T2971" s="25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0" t="s">
        <v>260</v>
      </c>
      <c r="AU2971" s="260" t="s">
        <v>93</v>
      </c>
      <c r="AV2971" s="13" t="s">
        <v>93</v>
      </c>
      <c r="AW2971" s="13" t="s">
        <v>40</v>
      </c>
      <c r="AX2971" s="13" t="s">
        <v>84</v>
      </c>
      <c r="AY2971" s="260" t="s">
        <v>251</v>
      </c>
    </row>
    <row r="2972" s="13" customFormat="1">
      <c r="A2972" s="13"/>
      <c r="B2972" s="249"/>
      <c r="C2972" s="250"/>
      <c r="D2972" s="251" t="s">
        <v>260</v>
      </c>
      <c r="E2972" s="252" t="s">
        <v>1</v>
      </c>
      <c r="F2972" s="253" t="s">
        <v>2865</v>
      </c>
      <c r="G2972" s="250"/>
      <c r="H2972" s="254">
        <v>11.4</v>
      </c>
      <c r="I2972" s="255"/>
      <c r="J2972" s="250"/>
      <c r="K2972" s="250"/>
      <c r="L2972" s="256"/>
      <c r="M2972" s="257"/>
      <c r="N2972" s="258"/>
      <c r="O2972" s="258"/>
      <c r="P2972" s="258"/>
      <c r="Q2972" s="258"/>
      <c r="R2972" s="258"/>
      <c r="S2972" s="258"/>
      <c r="T2972" s="25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60" t="s">
        <v>260</v>
      </c>
      <c r="AU2972" s="260" t="s">
        <v>93</v>
      </c>
      <c r="AV2972" s="13" t="s">
        <v>93</v>
      </c>
      <c r="AW2972" s="13" t="s">
        <v>40</v>
      </c>
      <c r="AX2972" s="13" t="s">
        <v>84</v>
      </c>
      <c r="AY2972" s="260" t="s">
        <v>251</v>
      </c>
    </row>
    <row r="2973" s="13" customFormat="1">
      <c r="A2973" s="13"/>
      <c r="B2973" s="249"/>
      <c r="C2973" s="250"/>
      <c r="D2973" s="251" t="s">
        <v>260</v>
      </c>
      <c r="E2973" s="252" t="s">
        <v>1</v>
      </c>
      <c r="F2973" s="253" t="s">
        <v>2866</v>
      </c>
      <c r="G2973" s="250"/>
      <c r="H2973" s="254">
        <v>11.4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260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251</v>
      </c>
    </row>
    <row r="2974" s="14" customFormat="1">
      <c r="A2974" s="14"/>
      <c r="B2974" s="261"/>
      <c r="C2974" s="262"/>
      <c r="D2974" s="251" t="s">
        <v>260</v>
      </c>
      <c r="E2974" s="263" t="s">
        <v>1</v>
      </c>
      <c r="F2974" s="264" t="s">
        <v>262</v>
      </c>
      <c r="G2974" s="262"/>
      <c r="H2974" s="265">
        <v>43.899999999999999</v>
      </c>
      <c r="I2974" s="266"/>
      <c r="J2974" s="262"/>
      <c r="K2974" s="262"/>
      <c r="L2974" s="267"/>
      <c r="M2974" s="268"/>
      <c r="N2974" s="269"/>
      <c r="O2974" s="269"/>
      <c r="P2974" s="269"/>
      <c r="Q2974" s="269"/>
      <c r="R2974" s="269"/>
      <c r="S2974" s="269"/>
      <c r="T2974" s="270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71" t="s">
        <v>260</v>
      </c>
      <c r="AU2974" s="271" t="s">
        <v>93</v>
      </c>
      <c r="AV2974" s="14" t="s">
        <v>257</v>
      </c>
      <c r="AW2974" s="14" t="s">
        <v>40</v>
      </c>
      <c r="AX2974" s="14" t="s">
        <v>91</v>
      </c>
      <c r="AY2974" s="271" t="s">
        <v>251</v>
      </c>
    </row>
    <row r="2975" s="2" customFormat="1" ht="44.25" customHeight="1">
      <c r="A2975" s="41"/>
      <c r="B2975" s="42"/>
      <c r="C2975" s="230" t="s">
        <v>2867</v>
      </c>
      <c r="D2975" s="230" t="s">
        <v>253</v>
      </c>
      <c r="E2975" s="231" t="s">
        <v>2868</v>
      </c>
      <c r="F2975" s="232" t="s">
        <v>2869</v>
      </c>
      <c r="G2975" s="233" t="s">
        <v>321</v>
      </c>
      <c r="H2975" s="234">
        <v>7.5</v>
      </c>
      <c r="I2975" s="235"/>
      <c r="J2975" s="236">
        <f>ROUND(I2975*H2975,2)</f>
        <v>0</v>
      </c>
      <c r="K2975" s="237"/>
      <c r="L2975" s="47"/>
      <c r="M2975" s="238" t="s">
        <v>1</v>
      </c>
      <c r="N2975" s="239" t="s">
        <v>49</v>
      </c>
      <c r="O2975" s="94"/>
      <c r="P2975" s="240">
        <f>O2975*H2975</f>
        <v>0</v>
      </c>
      <c r="Q2975" s="240">
        <v>0.012200000000000001</v>
      </c>
      <c r="R2975" s="240">
        <f>Q2975*H2975</f>
        <v>0.091500000000000012</v>
      </c>
      <c r="S2975" s="240">
        <v>0</v>
      </c>
      <c r="T2975" s="241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42" t="s">
        <v>304</v>
      </c>
      <c r="AT2975" s="242" t="s">
        <v>253</v>
      </c>
      <c r="AU2975" s="242" t="s">
        <v>93</v>
      </c>
      <c r="AY2975" s="19" t="s">
        <v>251</v>
      </c>
      <c r="BE2975" s="243">
        <f>IF(N2975="základní",J2975,0)</f>
        <v>0</v>
      </c>
      <c r="BF2975" s="243">
        <f>IF(N2975="snížená",J2975,0)</f>
        <v>0</v>
      </c>
      <c r="BG2975" s="243">
        <f>IF(N2975="zákl. přenesená",J2975,0)</f>
        <v>0</v>
      </c>
      <c r="BH2975" s="243">
        <f>IF(N2975="sníž. přenesená",J2975,0)</f>
        <v>0</v>
      </c>
      <c r="BI2975" s="243">
        <f>IF(N2975="nulová",J2975,0)</f>
        <v>0</v>
      </c>
      <c r="BJ2975" s="19" t="s">
        <v>91</v>
      </c>
      <c r="BK2975" s="243">
        <f>ROUND(I2975*H2975,2)</f>
        <v>0</v>
      </c>
      <c r="BL2975" s="19" t="s">
        <v>304</v>
      </c>
      <c r="BM2975" s="242" t="s">
        <v>2870</v>
      </c>
    </row>
    <row r="2976" s="2" customFormat="1">
      <c r="A2976" s="41"/>
      <c r="B2976" s="42"/>
      <c r="C2976" s="43"/>
      <c r="D2976" s="251" t="s">
        <v>289</v>
      </c>
      <c r="E2976" s="43"/>
      <c r="F2976" s="282" t="s">
        <v>2871</v>
      </c>
      <c r="G2976" s="43"/>
      <c r="H2976" s="43"/>
      <c r="I2976" s="246"/>
      <c r="J2976" s="43"/>
      <c r="K2976" s="43"/>
      <c r="L2976" s="47"/>
      <c r="M2976" s="247"/>
      <c r="N2976" s="248"/>
      <c r="O2976" s="94"/>
      <c r="P2976" s="94"/>
      <c r="Q2976" s="94"/>
      <c r="R2976" s="94"/>
      <c r="S2976" s="94"/>
      <c r="T2976" s="95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19" t="s">
        <v>289</v>
      </c>
      <c r="AU2976" s="19" t="s">
        <v>93</v>
      </c>
    </row>
    <row r="2977" s="15" customFormat="1">
      <c r="A2977" s="15"/>
      <c r="B2977" s="272"/>
      <c r="C2977" s="273"/>
      <c r="D2977" s="251" t="s">
        <v>260</v>
      </c>
      <c r="E2977" s="274" t="s">
        <v>1</v>
      </c>
      <c r="F2977" s="275" t="s">
        <v>1306</v>
      </c>
      <c r="G2977" s="273"/>
      <c r="H2977" s="274" t="s">
        <v>1</v>
      </c>
      <c r="I2977" s="276"/>
      <c r="J2977" s="273"/>
      <c r="K2977" s="273"/>
      <c r="L2977" s="277"/>
      <c r="M2977" s="278"/>
      <c r="N2977" s="279"/>
      <c r="O2977" s="279"/>
      <c r="P2977" s="279"/>
      <c r="Q2977" s="279"/>
      <c r="R2977" s="279"/>
      <c r="S2977" s="279"/>
      <c r="T2977" s="280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1" t="s">
        <v>260</v>
      </c>
      <c r="AU2977" s="281" t="s">
        <v>93</v>
      </c>
      <c r="AV2977" s="15" t="s">
        <v>91</v>
      </c>
      <c r="AW2977" s="15" t="s">
        <v>40</v>
      </c>
      <c r="AX2977" s="15" t="s">
        <v>84</v>
      </c>
      <c r="AY2977" s="281" t="s">
        <v>251</v>
      </c>
    </row>
    <row r="2978" s="13" customFormat="1">
      <c r="A2978" s="13"/>
      <c r="B2978" s="249"/>
      <c r="C2978" s="250"/>
      <c r="D2978" s="251" t="s">
        <v>260</v>
      </c>
      <c r="E2978" s="252" t="s">
        <v>1</v>
      </c>
      <c r="F2978" s="253" t="s">
        <v>963</v>
      </c>
      <c r="G2978" s="250"/>
      <c r="H2978" s="254">
        <v>7.5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260</v>
      </c>
      <c r="AU2978" s="260" t="s">
        <v>93</v>
      </c>
      <c r="AV2978" s="13" t="s">
        <v>93</v>
      </c>
      <c r="AW2978" s="13" t="s">
        <v>40</v>
      </c>
      <c r="AX2978" s="13" t="s">
        <v>91</v>
      </c>
      <c r="AY2978" s="260" t="s">
        <v>251</v>
      </c>
    </row>
    <row r="2979" s="2" customFormat="1" ht="44.25" customHeight="1">
      <c r="A2979" s="41"/>
      <c r="B2979" s="42"/>
      <c r="C2979" s="230" t="s">
        <v>2033</v>
      </c>
      <c r="D2979" s="230" t="s">
        <v>253</v>
      </c>
      <c r="E2979" s="231" t="s">
        <v>2872</v>
      </c>
      <c r="F2979" s="232" t="s">
        <v>2873</v>
      </c>
      <c r="G2979" s="233" t="s">
        <v>321</v>
      </c>
      <c r="H2979" s="234">
        <v>10.800000000000001</v>
      </c>
      <c r="I2979" s="235"/>
      <c r="J2979" s="236">
        <f>ROUND(I2979*H2979,2)</f>
        <v>0</v>
      </c>
      <c r="K2979" s="237"/>
      <c r="L2979" s="47"/>
      <c r="M2979" s="238" t="s">
        <v>1</v>
      </c>
      <c r="N2979" s="239" t="s">
        <v>49</v>
      </c>
      <c r="O2979" s="94"/>
      <c r="P2979" s="240">
        <f>O2979*H2979</f>
        <v>0</v>
      </c>
      <c r="Q2979" s="240">
        <v>0.0094999999999999998</v>
      </c>
      <c r="R2979" s="240">
        <f>Q2979*H2979</f>
        <v>0.10260000000000001</v>
      </c>
      <c r="S2979" s="240">
        <v>0</v>
      </c>
      <c r="T2979" s="241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42" t="s">
        <v>304</v>
      </c>
      <c r="AT2979" s="242" t="s">
        <v>253</v>
      </c>
      <c r="AU2979" s="242" t="s">
        <v>93</v>
      </c>
      <c r="AY2979" s="19" t="s">
        <v>251</v>
      </c>
      <c r="BE2979" s="243">
        <f>IF(N2979="základní",J2979,0)</f>
        <v>0</v>
      </c>
      <c r="BF2979" s="243">
        <f>IF(N2979="snížená",J2979,0)</f>
        <v>0</v>
      </c>
      <c r="BG2979" s="243">
        <f>IF(N2979="zákl. přenesená",J2979,0)</f>
        <v>0</v>
      </c>
      <c r="BH2979" s="243">
        <f>IF(N2979="sníž. přenesená",J2979,0)</f>
        <v>0</v>
      </c>
      <c r="BI2979" s="243">
        <f>IF(N2979="nulová",J2979,0)</f>
        <v>0</v>
      </c>
      <c r="BJ2979" s="19" t="s">
        <v>91</v>
      </c>
      <c r="BK2979" s="243">
        <f>ROUND(I2979*H2979,2)</f>
        <v>0</v>
      </c>
      <c r="BL2979" s="19" t="s">
        <v>304</v>
      </c>
      <c r="BM2979" s="242" t="s">
        <v>2874</v>
      </c>
    </row>
    <row r="2980" s="2" customFormat="1">
      <c r="A2980" s="41"/>
      <c r="B2980" s="42"/>
      <c r="C2980" s="43"/>
      <c r="D2980" s="251" t="s">
        <v>289</v>
      </c>
      <c r="E2980" s="43"/>
      <c r="F2980" s="282" t="s">
        <v>2875</v>
      </c>
      <c r="G2980" s="43"/>
      <c r="H2980" s="43"/>
      <c r="I2980" s="246"/>
      <c r="J2980" s="43"/>
      <c r="K2980" s="43"/>
      <c r="L2980" s="47"/>
      <c r="M2980" s="247"/>
      <c r="N2980" s="248"/>
      <c r="O2980" s="94"/>
      <c r="P2980" s="94"/>
      <c r="Q2980" s="94"/>
      <c r="R2980" s="94"/>
      <c r="S2980" s="94"/>
      <c r="T2980" s="95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19" t="s">
        <v>289</v>
      </c>
      <c r="AU2980" s="19" t="s">
        <v>93</v>
      </c>
    </row>
    <row r="2981" s="15" customFormat="1">
      <c r="A2981" s="15"/>
      <c r="B2981" s="272"/>
      <c r="C2981" s="273"/>
      <c r="D2981" s="251" t="s">
        <v>260</v>
      </c>
      <c r="E2981" s="274" t="s">
        <v>1</v>
      </c>
      <c r="F2981" s="275" t="s">
        <v>1306</v>
      </c>
      <c r="G2981" s="273"/>
      <c r="H2981" s="274" t="s">
        <v>1</v>
      </c>
      <c r="I2981" s="276"/>
      <c r="J2981" s="273"/>
      <c r="K2981" s="273"/>
      <c r="L2981" s="277"/>
      <c r="M2981" s="278"/>
      <c r="N2981" s="279"/>
      <c r="O2981" s="279"/>
      <c r="P2981" s="279"/>
      <c r="Q2981" s="279"/>
      <c r="R2981" s="279"/>
      <c r="S2981" s="279"/>
      <c r="T2981" s="280"/>
      <c r="U2981" s="15"/>
      <c r="V2981" s="15"/>
      <c r="W2981" s="15"/>
      <c r="X2981" s="15"/>
      <c r="Y2981" s="15"/>
      <c r="Z2981" s="15"/>
      <c r="AA2981" s="15"/>
      <c r="AB2981" s="15"/>
      <c r="AC2981" s="15"/>
      <c r="AD2981" s="15"/>
      <c r="AE2981" s="15"/>
      <c r="AT2981" s="281" t="s">
        <v>260</v>
      </c>
      <c r="AU2981" s="281" t="s">
        <v>93</v>
      </c>
      <c r="AV2981" s="15" t="s">
        <v>91</v>
      </c>
      <c r="AW2981" s="15" t="s">
        <v>40</v>
      </c>
      <c r="AX2981" s="15" t="s">
        <v>84</v>
      </c>
      <c r="AY2981" s="281" t="s">
        <v>251</v>
      </c>
    </row>
    <row r="2982" s="13" customFormat="1">
      <c r="A2982" s="13"/>
      <c r="B2982" s="249"/>
      <c r="C2982" s="250"/>
      <c r="D2982" s="251" t="s">
        <v>260</v>
      </c>
      <c r="E2982" s="252" t="s">
        <v>1</v>
      </c>
      <c r="F2982" s="253" t="s">
        <v>2876</v>
      </c>
      <c r="G2982" s="250"/>
      <c r="H2982" s="254">
        <v>0.29999999999999999</v>
      </c>
      <c r="I2982" s="255"/>
      <c r="J2982" s="250"/>
      <c r="K2982" s="250"/>
      <c r="L2982" s="256"/>
      <c r="M2982" s="257"/>
      <c r="N2982" s="258"/>
      <c r="O2982" s="258"/>
      <c r="P2982" s="258"/>
      <c r="Q2982" s="258"/>
      <c r="R2982" s="258"/>
      <c r="S2982" s="258"/>
      <c r="T2982" s="25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60" t="s">
        <v>260</v>
      </c>
      <c r="AU2982" s="260" t="s">
        <v>93</v>
      </c>
      <c r="AV2982" s="13" t="s">
        <v>93</v>
      </c>
      <c r="AW2982" s="13" t="s">
        <v>40</v>
      </c>
      <c r="AX2982" s="13" t="s">
        <v>84</v>
      </c>
      <c r="AY2982" s="260" t="s">
        <v>251</v>
      </c>
    </row>
    <row r="2983" s="13" customFormat="1">
      <c r="A2983" s="13"/>
      <c r="B2983" s="249"/>
      <c r="C2983" s="250"/>
      <c r="D2983" s="251" t="s">
        <v>260</v>
      </c>
      <c r="E2983" s="252" t="s">
        <v>1</v>
      </c>
      <c r="F2983" s="253" t="s">
        <v>2877</v>
      </c>
      <c r="G2983" s="250"/>
      <c r="H2983" s="254">
        <v>7.9000000000000004</v>
      </c>
      <c r="I2983" s="255"/>
      <c r="J2983" s="250"/>
      <c r="K2983" s="250"/>
      <c r="L2983" s="256"/>
      <c r="M2983" s="257"/>
      <c r="N2983" s="258"/>
      <c r="O2983" s="258"/>
      <c r="P2983" s="258"/>
      <c r="Q2983" s="258"/>
      <c r="R2983" s="258"/>
      <c r="S2983" s="258"/>
      <c r="T2983" s="25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60" t="s">
        <v>260</v>
      </c>
      <c r="AU2983" s="260" t="s">
        <v>93</v>
      </c>
      <c r="AV2983" s="13" t="s">
        <v>93</v>
      </c>
      <c r="AW2983" s="13" t="s">
        <v>40</v>
      </c>
      <c r="AX2983" s="13" t="s">
        <v>84</v>
      </c>
      <c r="AY2983" s="260" t="s">
        <v>251</v>
      </c>
    </row>
    <row r="2984" s="13" customFormat="1">
      <c r="A2984" s="13"/>
      <c r="B2984" s="249"/>
      <c r="C2984" s="250"/>
      <c r="D2984" s="251" t="s">
        <v>260</v>
      </c>
      <c r="E2984" s="252" t="s">
        <v>1</v>
      </c>
      <c r="F2984" s="253" t="s">
        <v>2878</v>
      </c>
      <c r="G2984" s="250"/>
      <c r="H2984" s="254">
        <v>0.29999999999999999</v>
      </c>
      <c r="I2984" s="255"/>
      <c r="J2984" s="250"/>
      <c r="K2984" s="250"/>
      <c r="L2984" s="256"/>
      <c r="M2984" s="257"/>
      <c r="N2984" s="258"/>
      <c r="O2984" s="258"/>
      <c r="P2984" s="258"/>
      <c r="Q2984" s="258"/>
      <c r="R2984" s="258"/>
      <c r="S2984" s="258"/>
      <c r="T2984" s="25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60" t="s">
        <v>260</v>
      </c>
      <c r="AU2984" s="260" t="s">
        <v>93</v>
      </c>
      <c r="AV2984" s="13" t="s">
        <v>93</v>
      </c>
      <c r="AW2984" s="13" t="s">
        <v>40</v>
      </c>
      <c r="AX2984" s="13" t="s">
        <v>84</v>
      </c>
      <c r="AY2984" s="260" t="s">
        <v>251</v>
      </c>
    </row>
    <row r="2985" s="13" customFormat="1">
      <c r="A2985" s="13"/>
      <c r="B2985" s="249"/>
      <c r="C2985" s="250"/>
      <c r="D2985" s="251" t="s">
        <v>260</v>
      </c>
      <c r="E2985" s="252" t="s">
        <v>1</v>
      </c>
      <c r="F2985" s="253" t="s">
        <v>2879</v>
      </c>
      <c r="G2985" s="250"/>
      <c r="H2985" s="254">
        <v>0.29999999999999999</v>
      </c>
      <c r="I2985" s="255"/>
      <c r="J2985" s="250"/>
      <c r="K2985" s="250"/>
      <c r="L2985" s="256"/>
      <c r="M2985" s="257"/>
      <c r="N2985" s="258"/>
      <c r="O2985" s="258"/>
      <c r="P2985" s="258"/>
      <c r="Q2985" s="258"/>
      <c r="R2985" s="258"/>
      <c r="S2985" s="258"/>
      <c r="T2985" s="25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60" t="s">
        <v>260</v>
      </c>
      <c r="AU2985" s="260" t="s">
        <v>93</v>
      </c>
      <c r="AV2985" s="13" t="s">
        <v>93</v>
      </c>
      <c r="AW2985" s="13" t="s">
        <v>40</v>
      </c>
      <c r="AX2985" s="13" t="s">
        <v>84</v>
      </c>
      <c r="AY2985" s="260" t="s">
        <v>251</v>
      </c>
    </row>
    <row r="2986" s="13" customFormat="1">
      <c r="A2986" s="13"/>
      <c r="B2986" s="249"/>
      <c r="C2986" s="250"/>
      <c r="D2986" s="251" t="s">
        <v>260</v>
      </c>
      <c r="E2986" s="252" t="s">
        <v>1</v>
      </c>
      <c r="F2986" s="253" t="s">
        <v>2761</v>
      </c>
      <c r="G2986" s="250"/>
      <c r="H2986" s="254">
        <v>2</v>
      </c>
      <c r="I2986" s="255"/>
      <c r="J2986" s="250"/>
      <c r="K2986" s="250"/>
      <c r="L2986" s="256"/>
      <c r="M2986" s="257"/>
      <c r="N2986" s="258"/>
      <c r="O2986" s="258"/>
      <c r="P2986" s="258"/>
      <c r="Q2986" s="258"/>
      <c r="R2986" s="258"/>
      <c r="S2986" s="258"/>
      <c r="T2986" s="25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60" t="s">
        <v>260</v>
      </c>
      <c r="AU2986" s="260" t="s">
        <v>93</v>
      </c>
      <c r="AV2986" s="13" t="s">
        <v>93</v>
      </c>
      <c r="AW2986" s="13" t="s">
        <v>40</v>
      </c>
      <c r="AX2986" s="13" t="s">
        <v>84</v>
      </c>
      <c r="AY2986" s="260" t="s">
        <v>251</v>
      </c>
    </row>
    <row r="2987" s="14" customFormat="1">
      <c r="A2987" s="14"/>
      <c r="B2987" s="261"/>
      <c r="C2987" s="262"/>
      <c r="D2987" s="251" t="s">
        <v>260</v>
      </c>
      <c r="E2987" s="263" t="s">
        <v>1</v>
      </c>
      <c r="F2987" s="264" t="s">
        <v>262</v>
      </c>
      <c r="G2987" s="262"/>
      <c r="H2987" s="265">
        <v>10.800000000000001</v>
      </c>
      <c r="I2987" s="266"/>
      <c r="J2987" s="262"/>
      <c r="K2987" s="262"/>
      <c r="L2987" s="267"/>
      <c r="M2987" s="268"/>
      <c r="N2987" s="269"/>
      <c r="O2987" s="269"/>
      <c r="P2987" s="269"/>
      <c r="Q2987" s="269"/>
      <c r="R2987" s="269"/>
      <c r="S2987" s="269"/>
      <c r="T2987" s="270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71" t="s">
        <v>260</v>
      </c>
      <c r="AU2987" s="271" t="s">
        <v>93</v>
      </c>
      <c r="AV2987" s="14" t="s">
        <v>257</v>
      </c>
      <c r="AW2987" s="14" t="s">
        <v>40</v>
      </c>
      <c r="AX2987" s="14" t="s">
        <v>91</v>
      </c>
      <c r="AY2987" s="271" t="s">
        <v>251</v>
      </c>
    </row>
    <row r="2988" s="2" customFormat="1" ht="24.15" customHeight="1">
      <c r="A2988" s="41"/>
      <c r="B2988" s="42"/>
      <c r="C2988" s="230" t="s">
        <v>2880</v>
      </c>
      <c r="D2988" s="230" t="s">
        <v>253</v>
      </c>
      <c r="E2988" s="231" t="s">
        <v>2881</v>
      </c>
      <c r="F2988" s="232" t="s">
        <v>2882</v>
      </c>
      <c r="G2988" s="233" t="s">
        <v>389</v>
      </c>
      <c r="H2988" s="234">
        <v>266.20999999999998</v>
      </c>
      <c r="I2988" s="235"/>
      <c r="J2988" s="236">
        <f>ROUND(I2988*H2988,2)</f>
        <v>0</v>
      </c>
      <c r="K2988" s="237"/>
      <c r="L2988" s="47"/>
      <c r="M2988" s="238" t="s">
        <v>1</v>
      </c>
      <c r="N2988" s="239" t="s">
        <v>49</v>
      </c>
      <c r="O2988" s="94"/>
      <c r="P2988" s="240">
        <f>O2988*H2988</f>
        <v>0</v>
      </c>
      <c r="Q2988" s="240">
        <v>0.00027</v>
      </c>
      <c r="R2988" s="240">
        <f>Q2988*H2988</f>
        <v>0.071876700000000002</v>
      </c>
      <c r="S2988" s="240">
        <v>0</v>
      </c>
      <c r="T2988" s="241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42" t="s">
        <v>304</v>
      </c>
      <c r="AT2988" s="242" t="s">
        <v>253</v>
      </c>
      <c r="AU2988" s="242" t="s">
        <v>93</v>
      </c>
      <c r="AY2988" s="19" t="s">
        <v>251</v>
      </c>
      <c r="BE2988" s="243">
        <f>IF(N2988="základní",J2988,0)</f>
        <v>0</v>
      </c>
      <c r="BF2988" s="243">
        <f>IF(N2988="snížená",J2988,0)</f>
        <v>0</v>
      </c>
      <c r="BG2988" s="243">
        <f>IF(N2988="zákl. přenesená",J2988,0)</f>
        <v>0</v>
      </c>
      <c r="BH2988" s="243">
        <f>IF(N2988="sníž. přenesená",J2988,0)</f>
        <v>0</v>
      </c>
      <c r="BI2988" s="243">
        <f>IF(N2988="nulová",J2988,0)</f>
        <v>0</v>
      </c>
      <c r="BJ2988" s="19" t="s">
        <v>91</v>
      </c>
      <c r="BK2988" s="243">
        <f>ROUND(I2988*H2988,2)</f>
        <v>0</v>
      </c>
      <c r="BL2988" s="19" t="s">
        <v>304</v>
      </c>
      <c r="BM2988" s="242" t="s">
        <v>2883</v>
      </c>
    </row>
    <row r="2989" s="15" customFormat="1">
      <c r="A2989" s="15"/>
      <c r="B2989" s="272"/>
      <c r="C2989" s="273"/>
      <c r="D2989" s="251" t="s">
        <v>260</v>
      </c>
      <c r="E2989" s="274" t="s">
        <v>1</v>
      </c>
      <c r="F2989" s="275" t="s">
        <v>2281</v>
      </c>
      <c r="G2989" s="273"/>
      <c r="H2989" s="274" t="s">
        <v>1</v>
      </c>
      <c r="I2989" s="276"/>
      <c r="J2989" s="273"/>
      <c r="K2989" s="273"/>
      <c r="L2989" s="277"/>
      <c r="M2989" s="278"/>
      <c r="N2989" s="279"/>
      <c r="O2989" s="279"/>
      <c r="P2989" s="279"/>
      <c r="Q2989" s="279"/>
      <c r="R2989" s="279"/>
      <c r="S2989" s="279"/>
      <c r="T2989" s="280"/>
      <c r="U2989" s="15"/>
      <c r="V2989" s="15"/>
      <c r="W2989" s="15"/>
      <c r="X2989" s="15"/>
      <c r="Y2989" s="15"/>
      <c r="Z2989" s="15"/>
      <c r="AA2989" s="15"/>
      <c r="AB2989" s="15"/>
      <c r="AC2989" s="15"/>
      <c r="AD2989" s="15"/>
      <c r="AE2989" s="15"/>
      <c r="AT2989" s="281" t="s">
        <v>260</v>
      </c>
      <c r="AU2989" s="281" t="s">
        <v>93</v>
      </c>
      <c r="AV2989" s="15" t="s">
        <v>91</v>
      </c>
      <c r="AW2989" s="15" t="s">
        <v>40</v>
      </c>
      <c r="AX2989" s="15" t="s">
        <v>84</v>
      </c>
      <c r="AY2989" s="281" t="s">
        <v>251</v>
      </c>
    </row>
    <row r="2990" s="15" customFormat="1">
      <c r="A2990" s="15"/>
      <c r="B2990" s="272"/>
      <c r="C2990" s="273"/>
      <c r="D2990" s="251" t="s">
        <v>260</v>
      </c>
      <c r="E2990" s="274" t="s">
        <v>1</v>
      </c>
      <c r="F2990" s="275" t="s">
        <v>2884</v>
      </c>
      <c r="G2990" s="273"/>
      <c r="H2990" s="274" t="s">
        <v>1</v>
      </c>
      <c r="I2990" s="276"/>
      <c r="J2990" s="273"/>
      <c r="K2990" s="273"/>
      <c r="L2990" s="277"/>
      <c r="M2990" s="278"/>
      <c r="N2990" s="279"/>
      <c r="O2990" s="279"/>
      <c r="P2990" s="279"/>
      <c r="Q2990" s="279"/>
      <c r="R2990" s="279"/>
      <c r="S2990" s="279"/>
      <c r="T2990" s="280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81" t="s">
        <v>260</v>
      </c>
      <c r="AU2990" s="281" t="s">
        <v>93</v>
      </c>
      <c r="AV2990" s="15" t="s">
        <v>91</v>
      </c>
      <c r="AW2990" s="15" t="s">
        <v>40</v>
      </c>
      <c r="AX2990" s="15" t="s">
        <v>84</v>
      </c>
      <c r="AY2990" s="281" t="s">
        <v>251</v>
      </c>
    </row>
    <row r="2991" s="13" customFormat="1">
      <c r="A2991" s="13"/>
      <c r="B2991" s="249"/>
      <c r="C2991" s="250"/>
      <c r="D2991" s="251" t="s">
        <v>260</v>
      </c>
      <c r="E2991" s="252" t="s">
        <v>1</v>
      </c>
      <c r="F2991" s="253" t="s">
        <v>2885</v>
      </c>
      <c r="G2991" s="250"/>
      <c r="H2991" s="254">
        <v>22.428000000000001</v>
      </c>
      <c r="I2991" s="255"/>
      <c r="J2991" s="250"/>
      <c r="K2991" s="250"/>
      <c r="L2991" s="256"/>
      <c r="M2991" s="257"/>
      <c r="N2991" s="258"/>
      <c r="O2991" s="258"/>
      <c r="P2991" s="258"/>
      <c r="Q2991" s="258"/>
      <c r="R2991" s="258"/>
      <c r="S2991" s="258"/>
      <c r="T2991" s="25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60" t="s">
        <v>260</v>
      </c>
      <c r="AU2991" s="260" t="s">
        <v>93</v>
      </c>
      <c r="AV2991" s="13" t="s">
        <v>93</v>
      </c>
      <c r="AW2991" s="13" t="s">
        <v>40</v>
      </c>
      <c r="AX2991" s="13" t="s">
        <v>84</v>
      </c>
      <c r="AY2991" s="260" t="s">
        <v>251</v>
      </c>
    </row>
    <row r="2992" s="13" customFormat="1">
      <c r="A2992" s="13"/>
      <c r="B2992" s="249"/>
      <c r="C2992" s="250"/>
      <c r="D2992" s="251" t="s">
        <v>260</v>
      </c>
      <c r="E2992" s="252" t="s">
        <v>1</v>
      </c>
      <c r="F2992" s="253" t="s">
        <v>2886</v>
      </c>
      <c r="G2992" s="250"/>
      <c r="H2992" s="254">
        <v>22.428000000000001</v>
      </c>
      <c r="I2992" s="255"/>
      <c r="J2992" s="250"/>
      <c r="K2992" s="250"/>
      <c r="L2992" s="256"/>
      <c r="M2992" s="257"/>
      <c r="N2992" s="258"/>
      <c r="O2992" s="258"/>
      <c r="P2992" s="258"/>
      <c r="Q2992" s="258"/>
      <c r="R2992" s="258"/>
      <c r="S2992" s="258"/>
      <c r="T2992" s="25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60" t="s">
        <v>260</v>
      </c>
      <c r="AU2992" s="260" t="s">
        <v>93</v>
      </c>
      <c r="AV2992" s="13" t="s">
        <v>93</v>
      </c>
      <c r="AW2992" s="13" t="s">
        <v>40</v>
      </c>
      <c r="AX2992" s="13" t="s">
        <v>84</v>
      </c>
      <c r="AY2992" s="260" t="s">
        <v>251</v>
      </c>
    </row>
    <row r="2993" s="13" customFormat="1">
      <c r="A2993" s="13"/>
      <c r="B2993" s="249"/>
      <c r="C2993" s="250"/>
      <c r="D2993" s="251" t="s">
        <v>260</v>
      </c>
      <c r="E2993" s="252" t="s">
        <v>1</v>
      </c>
      <c r="F2993" s="253" t="s">
        <v>2887</v>
      </c>
      <c r="G2993" s="250"/>
      <c r="H2993" s="254">
        <v>22.428000000000001</v>
      </c>
      <c r="I2993" s="255"/>
      <c r="J2993" s="250"/>
      <c r="K2993" s="250"/>
      <c r="L2993" s="256"/>
      <c r="M2993" s="257"/>
      <c r="N2993" s="258"/>
      <c r="O2993" s="258"/>
      <c r="P2993" s="258"/>
      <c r="Q2993" s="258"/>
      <c r="R2993" s="258"/>
      <c r="S2993" s="258"/>
      <c r="T2993" s="259"/>
      <c r="U2993" s="13"/>
      <c r="V2993" s="13"/>
      <c r="W2993" s="13"/>
      <c r="X2993" s="13"/>
      <c r="Y2993" s="13"/>
      <c r="Z2993" s="13"/>
      <c r="AA2993" s="13"/>
      <c r="AB2993" s="13"/>
      <c r="AC2993" s="13"/>
      <c r="AD2993" s="13"/>
      <c r="AE2993" s="13"/>
      <c r="AT2993" s="260" t="s">
        <v>260</v>
      </c>
      <c r="AU2993" s="260" t="s">
        <v>93</v>
      </c>
      <c r="AV2993" s="13" t="s">
        <v>93</v>
      </c>
      <c r="AW2993" s="13" t="s">
        <v>40</v>
      </c>
      <c r="AX2993" s="13" t="s">
        <v>84</v>
      </c>
      <c r="AY2993" s="260" t="s">
        <v>251</v>
      </c>
    </row>
    <row r="2994" s="16" customFormat="1">
      <c r="A2994" s="16"/>
      <c r="B2994" s="283"/>
      <c r="C2994" s="284"/>
      <c r="D2994" s="251" t="s">
        <v>260</v>
      </c>
      <c r="E2994" s="285" t="s">
        <v>1</v>
      </c>
      <c r="F2994" s="286" t="s">
        <v>329</v>
      </c>
      <c r="G2994" s="284"/>
      <c r="H2994" s="287">
        <v>67.284000000000006</v>
      </c>
      <c r="I2994" s="288"/>
      <c r="J2994" s="284"/>
      <c r="K2994" s="284"/>
      <c r="L2994" s="289"/>
      <c r="M2994" s="290"/>
      <c r="N2994" s="291"/>
      <c r="O2994" s="291"/>
      <c r="P2994" s="291"/>
      <c r="Q2994" s="291"/>
      <c r="R2994" s="291"/>
      <c r="S2994" s="291"/>
      <c r="T2994" s="292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T2994" s="293" t="s">
        <v>260</v>
      </c>
      <c r="AU2994" s="293" t="s">
        <v>93</v>
      </c>
      <c r="AV2994" s="16" t="s">
        <v>273</v>
      </c>
      <c r="AW2994" s="16" t="s">
        <v>40</v>
      </c>
      <c r="AX2994" s="16" t="s">
        <v>84</v>
      </c>
      <c r="AY2994" s="293" t="s">
        <v>251</v>
      </c>
    </row>
    <row r="2995" s="15" customFormat="1">
      <c r="A2995" s="15"/>
      <c r="B2995" s="272"/>
      <c r="C2995" s="273"/>
      <c r="D2995" s="251" t="s">
        <v>260</v>
      </c>
      <c r="E2995" s="274" t="s">
        <v>1</v>
      </c>
      <c r="F2995" s="275" t="s">
        <v>2888</v>
      </c>
      <c r="G2995" s="273"/>
      <c r="H2995" s="274" t="s">
        <v>1</v>
      </c>
      <c r="I2995" s="276"/>
      <c r="J2995" s="273"/>
      <c r="K2995" s="273"/>
      <c r="L2995" s="277"/>
      <c r="M2995" s="278"/>
      <c r="N2995" s="279"/>
      <c r="O2995" s="279"/>
      <c r="P2995" s="279"/>
      <c r="Q2995" s="279"/>
      <c r="R2995" s="279"/>
      <c r="S2995" s="279"/>
      <c r="T2995" s="280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81" t="s">
        <v>260</v>
      </c>
      <c r="AU2995" s="281" t="s">
        <v>93</v>
      </c>
      <c r="AV2995" s="15" t="s">
        <v>91</v>
      </c>
      <c r="AW2995" s="15" t="s">
        <v>40</v>
      </c>
      <c r="AX2995" s="15" t="s">
        <v>84</v>
      </c>
      <c r="AY2995" s="281" t="s">
        <v>251</v>
      </c>
    </row>
    <row r="2996" s="13" customFormat="1">
      <c r="A2996" s="13"/>
      <c r="B2996" s="249"/>
      <c r="C2996" s="250"/>
      <c r="D2996" s="251" t="s">
        <v>260</v>
      </c>
      <c r="E2996" s="252" t="s">
        <v>1</v>
      </c>
      <c r="F2996" s="253" t="s">
        <v>2889</v>
      </c>
      <c r="G2996" s="250"/>
      <c r="H2996" s="254">
        <v>18.173999999999999</v>
      </c>
      <c r="I2996" s="255"/>
      <c r="J2996" s="250"/>
      <c r="K2996" s="250"/>
      <c r="L2996" s="256"/>
      <c r="M2996" s="257"/>
      <c r="N2996" s="258"/>
      <c r="O2996" s="258"/>
      <c r="P2996" s="258"/>
      <c r="Q2996" s="258"/>
      <c r="R2996" s="258"/>
      <c r="S2996" s="258"/>
      <c r="T2996" s="25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60" t="s">
        <v>260</v>
      </c>
      <c r="AU2996" s="260" t="s">
        <v>93</v>
      </c>
      <c r="AV2996" s="13" t="s">
        <v>93</v>
      </c>
      <c r="AW2996" s="13" t="s">
        <v>40</v>
      </c>
      <c r="AX2996" s="13" t="s">
        <v>84</v>
      </c>
      <c r="AY2996" s="260" t="s">
        <v>251</v>
      </c>
    </row>
    <row r="2997" s="13" customFormat="1">
      <c r="A2997" s="13"/>
      <c r="B2997" s="249"/>
      <c r="C2997" s="250"/>
      <c r="D2997" s="251" t="s">
        <v>260</v>
      </c>
      <c r="E2997" s="252" t="s">
        <v>1</v>
      </c>
      <c r="F2997" s="253" t="s">
        <v>2890</v>
      </c>
      <c r="G2997" s="250"/>
      <c r="H2997" s="254">
        <v>18.173999999999999</v>
      </c>
      <c r="I2997" s="255"/>
      <c r="J2997" s="250"/>
      <c r="K2997" s="250"/>
      <c r="L2997" s="256"/>
      <c r="M2997" s="257"/>
      <c r="N2997" s="258"/>
      <c r="O2997" s="258"/>
      <c r="P2997" s="258"/>
      <c r="Q2997" s="258"/>
      <c r="R2997" s="258"/>
      <c r="S2997" s="258"/>
      <c r="T2997" s="25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60" t="s">
        <v>260</v>
      </c>
      <c r="AU2997" s="260" t="s">
        <v>93</v>
      </c>
      <c r="AV2997" s="13" t="s">
        <v>93</v>
      </c>
      <c r="AW2997" s="13" t="s">
        <v>40</v>
      </c>
      <c r="AX2997" s="13" t="s">
        <v>84</v>
      </c>
      <c r="AY2997" s="260" t="s">
        <v>251</v>
      </c>
    </row>
    <row r="2998" s="13" customFormat="1">
      <c r="A2998" s="13"/>
      <c r="B2998" s="249"/>
      <c r="C2998" s="250"/>
      <c r="D2998" s="251" t="s">
        <v>260</v>
      </c>
      <c r="E2998" s="252" t="s">
        <v>1</v>
      </c>
      <c r="F2998" s="253" t="s">
        <v>2891</v>
      </c>
      <c r="G2998" s="250"/>
      <c r="H2998" s="254">
        <v>18.173999999999999</v>
      </c>
      <c r="I2998" s="255"/>
      <c r="J2998" s="250"/>
      <c r="K2998" s="250"/>
      <c r="L2998" s="256"/>
      <c r="M2998" s="257"/>
      <c r="N2998" s="258"/>
      <c r="O2998" s="258"/>
      <c r="P2998" s="258"/>
      <c r="Q2998" s="258"/>
      <c r="R2998" s="258"/>
      <c r="S2998" s="258"/>
      <c r="T2998" s="25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60" t="s">
        <v>260</v>
      </c>
      <c r="AU2998" s="260" t="s">
        <v>93</v>
      </c>
      <c r="AV2998" s="13" t="s">
        <v>93</v>
      </c>
      <c r="AW2998" s="13" t="s">
        <v>40</v>
      </c>
      <c r="AX2998" s="13" t="s">
        <v>84</v>
      </c>
      <c r="AY2998" s="260" t="s">
        <v>251</v>
      </c>
    </row>
    <row r="2999" s="16" customFormat="1">
      <c r="A2999" s="16"/>
      <c r="B2999" s="283"/>
      <c r="C2999" s="284"/>
      <c r="D2999" s="251" t="s">
        <v>260</v>
      </c>
      <c r="E2999" s="285" t="s">
        <v>1</v>
      </c>
      <c r="F2999" s="286" t="s">
        <v>329</v>
      </c>
      <c r="G2999" s="284"/>
      <c r="H2999" s="287">
        <v>54.521999999999998</v>
      </c>
      <c r="I2999" s="288"/>
      <c r="J2999" s="284"/>
      <c r="K2999" s="284"/>
      <c r="L2999" s="289"/>
      <c r="M2999" s="290"/>
      <c r="N2999" s="291"/>
      <c r="O2999" s="291"/>
      <c r="P2999" s="291"/>
      <c r="Q2999" s="291"/>
      <c r="R2999" s="291"/>
      <c r="S2999" s="291"/>
      <c r="T2999" s="292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T2999" s="293" t="s">
        <v>260</v>
      </c>
      <c r="AU2999" s="293" t="s">
        <v>93</v>
      </c>
      <c r="AV2999" s="16" t="s">
        <v>273</v>
      </c>
      <c r="AW2999" s="16" t="s">
        <v>40</v>
      </c>
      <c r="AX2999" s="16" t="s">
        <v>84</v>
      </c>
      <c r="AY2999" s="293" t="s">
        <v>251</v>
      </c>
    </row>
    <row r="3000" s="15" customFormat="1">
      <c r="A3000" s="15"/>
      <c r="B3000" s="272"/>
      <c r="C3000" s="273"/>
      <c r="D3000" s="251" t="s">
        <v>260</v>
      </c>
      <c r="E3000" s="274" t="s">
        <v>1</v>
      </c>
      <c r="F3000" s="275" t="s">
        <v>2892</v>
      </c>
      <c r="G3000" s="273"/>
      <c r="H3000" s="274" t="s">
        <v>1</v>
      </c>
      <c r="I3000" s="276"/>
      <c r="J3000" s="273"/>
      <c r="K3000" s="273"/>
      <c r="L3000" s="277"/>
      <c r="M3000" s="278"/>
      <c r="N3000" s="279"/>
      <c r="O3000" s="279"/>
      <c r="P3000" s="279"/>
      <c r="Q3000" s="279"/>
      <c r="R3000" s="279"/>
      <c r="S3000" s="279"/>
      <c r="T3000" s="280"/>
      <c r="U3000" s="15"/>
      <c r="V3000" s="15"/>
      <c r="W3000" s="15"/>
      <c r="X3000" s="15"/>
      <c r="Y3000" s="15"/>
      <c r="Z3000" s="15"/>
      <c r="AA3000" s="15"/>
      <c r="AB3000" s="15"/>
      <c r="AC3000" s="15"/>
      <c r="AD3000" s="15"/>
      <c r="AE3000" s="15"/>
      <c r="AT3000" s="281" t="s">
        <v>260</v>
      </c>
      <c r="AU3000" s="281" t="s">
        <v>93</v>
      </c>
      <c r="AV3000" s="15" t="s">
        <v>91</v>
      </c>
      <c r="AW3000" s="15" t="s">
        <v>40</v>
      </c>
      <c r="AX3000" s="15" t="s">
        <v>84</v>
      </c>
      <c r="AY3000" s="281" t="s">
        <v>251</v>
      </c>
    </row>
    <row r="3001" s="13" customFormat="1">
      <c r="A3001" s="13"/>
      <c r="B3001" s="249"/>
      <c r="C3001" s="250"/>
      <c r="D3001" s="251" t="s">
        <v>260</v>
      </c>
      <c r="E3001" s="252" t="s">
        <v>1</v>
      </c>
      <c r="F3001" s="253" t="s">
        <v>2893</v>
      </c>
      <c r="G3001" s="250"/>
      <c r="H3001" s="254">
        <v>56.076000000000001</v>
      </c>
      <c r="I3001" s="255"/>
      <c r="J3001" s="250"/>
      <c r="K3001" s="250"/>
      <c r="L3001" s="256"/>
      <c r="M3001" s="257"/>
      <c r="N3001" s="258"/>
      <c r="O3001" s="258"/>
      <c r="P3001" s="258"/>
      <c r="Q3001" s="258"/>
      <c r="R3001" s="258"/>
      <c r="S3001" s="258"/>
      <c r="T3001" s="25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60" t="s">
        <v>260</v>
      </c>
      <c r="AU3001" s="260" t="s">
        <v>93</v>
      </c>
      <c r="AV3001" s="13" t="s">
        <v>93</v>
      </c>
      <c r="AW3001" s="13" t="s">
        <v>40</v>
      </c>
      <c r="AX3001" s="13" t="s">
        <v>84</v>
      </c>
      <c r="AY3001" s="260" t="s">
        <v>251</v>
      </c>
    </row>
    <row r="3002" s="16" customFormat="1">
      <c r="A3002" s="16"/>
      <c r="B3002" s="283"/>
      <c r="C3002" s="284"/>
      <c r="D3002" s="251" t="s">
        <v>260</v>
      </c>
      <c r="E3002" s="285" t="s">
        <v>1</v>
      </c>
      <c r="F3002" s="286" t="s">
        <v>329</v>
      </c>
      <c r="G3002" s="284"/>
      <c r="H3002" s="287">
        <v>56.076000000000001</v>
      </c>
      <c r="I3002" s="288"/>
      <c r="J3002" s="284"/>
      <c r="K3002" s="284"/>
      <c r="L3002" s="289"/>
      <c r="M3002" s="290"/>
      <c r="N3002" s="291"/>
      <c r="O3002" s="291"/>
      <c r="P3002" s="291"/>
      <c r="Q3002" s="291"/>
      <c r="R3002" s="291"/>
      <c r="S3002" s="291"/>
      <c r="T3002" s="292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T3002" s="293" t="s">
        <v>260</v>
      </c>
      <c r="AU3002" s="293" t="s">
        <v>93</v>
      </c>
      <c r="AV3002" s="16" t="s">
        <v>273</v>
      </c>
      <c r="AW3002" s="16" t="s">
        <v>40</v>
      </c>
      <c r="AX3002" s="16" t="s">
        <v>84</v>
      </c>
      <c r="AY3002" s="293" t="s">
        <v>251</v>
      </c>
    </row>
    <row r="3003" s="15" customFormat="1">
      <c r="A3003" s="15"/>
      <c r="B3003" s="272"/>
      <c r="C3003" s="273"/>
      <c r="D3003" s="251" t="s">
        <v>260</v>
      </c>
      <c r="E3003" s="274" t="s">
        <v>1</v>
      </c>
      <c r="F3003" s="275" t="s">
        <v>2894</v>
      </c>
      <c r="G3003" s="273"/>
      <c r="H3003" s="274" t="s">
        <v>1</v>
      </c>
      <c r="I3003" s="276"/>
      <c r="J3003" s="273"/>
      <c r="K3003" s="273"/>
      <c r="L3003" s="277"/>
      <c r="M3003" s="278"/>
      <c r="N3003" s="279"/>
      <c r="O3003" s="279"/>
      <c r="P3003" s="279"/>
      <c r="Q3003" s="279"/>
      <c r="R3003" s="279"/>
      <c r="S3003" s="279"/>
      <c r="T3003" s="280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81" t="s">
        <v>260</v>
      </c>
      <c r="AU3003" s="281" t="s">
        <v>93</v>
      </c>
      <c r="AV3003" s="15" t="s">
        <v>91</v>
      </c>
      <c r="AW3003" s="15" t="s">
        <v>40</v>
      </c>
      <c r="AX3003" s="15" t="s">
        <v>84</v>
      </c>
      <c r="AY3003" s="281" t="s">
        <v>251</v>
      </c>
    </row>
    <row r="3004" s="13" customFormat="1">
      <c r="A3004" s="13"/>
      <c r="B3004" s="249"/>
      <c r="C3004" s="250"/>
      <c r="D3004" s="251" t="s">
        <v>260</v>
      </c>
      <c r="E3004" s="252" t="s">
        <v>1</v>
      </c>
      <c r="F3004" s="253" t="s">
        <v>2895</v>
      </c>
      <c r="G3004" s="250"/>
      <c r="H3004" s="254">
        <v>45.976999999999997</v>
      </c>
      <c r="I3004" s="255"/>
      <c r="J3004" s="250"/>
      <c r="K3004" s="250"/>
      <c r="L3004" s="256"/>
      <c r="M3004" s="257"/>
      <c r="N3004" s="258"/>
      <c r="O3004" s="258"/>
      <c r="P3004" s="258"/>
      <c r="Q3004" s="258"/>
      <c r="R3004" s="258"/>
      <c r="S3004" s="258"/>
      <c r="T3004" s="25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60" t="s">
        <v>260</v>
      </c>
      <c r="AU3004" s="260" t="s">
        <v>93</v>
      </c>
      <c r="AV3004" s="13" t="s">
        <v>93</v>
      </c>
      <c r="AW3004" s="13" t="s">
        <v>40</v>
      </c>
      <c r="AX3004" s="13" t="s">
        <v>84</v>
      </c>
      <c r="AY3004" s="260" t="s">
        <v>251</v>
      </c>
    </row>
    <row r="3005" s="16" customFormat="1">
      <c r="A3005" s="16"/>
      <c r="B3005" s="283"/>
      <c r="C3005" s="284"/>
      <c r="D3005" s="251" t="s">
        <v>260</v>
      </c>
      <c r="E3005" s="285" t="s">
        <v>1</v>
      </c>
      <c r="F3005" s="286" t="s">
        <v>329</v>
      </c>
      <c r="G3005" s="284"/>
      <c r="H3005" s="287">
        <v>45.976999999999997</v>
      </c>
      <c r="I3005" s="288"/>
      <c r="J3005" s="284"/>
      <c r="K3005" s="284"/>
      <c r="L3005" s="289"/>
      <c r="M3005" s="290"/>
      <c r="N3005" s="291"/>
      <c r="O3005" s="291"/>
      <c r="P3005" s="291"/>
      <c r="Q3005" s="291"/>
      <c r="R3005" s="291"/>
      <c r="S3005" s="291"/>
      <c r="T3005" s="292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T3005" s="293" t="s">
        <v>260</v>
      </c>
      <c r="AU3005" s="293" t="s">
        <v>93</v>
      </c>
      <c r="AV3005" s="16" t="s">
        <v>273</v>
      </c>
      <c r="AW3005" s="16" t="s">
        <v>40</v>
      </c>
      <c r="AX3005" s="16" t="s">
        <v>84</v>
      </c>
      <c r="AY3005" s="293" t="s">
        <v>251</v>
      </c>
    </row>
    <row r="3006" s="15" customFormat="1">
      <c r="A3006" s="15"/>
      <c r="B3006" s="272"/>
      <c r="C3006" s="273"/>
      <c r="D3006" s="251" t="s">
        <v>260</v>
      </c>
      <c r="E3006" s="274" t="s">
        <v>1</v>
      </c>
      <c r="F3006" s="275" t="s">
        <v>2896</v>
      </c>
      <c r="G3006" s="273"/>
      <c r="H3006" s="274" t="s">
        <v>1</v>
      </c>
      <c r="I3006" s="276"/>
      <c r="J3006" s="273"/>
      <c r="K3006" s="273"/>
      <c r="L3006" s="277"/>
      <c r="M3006" s="278"/>
      <c r="N3006" s="279"/>
      <c r="O3006" s="279"/>
      <c r="P3006" s="279"/>
      <c r="Q3006" s="279"/>
      <c r="R3006" s="279"/>
      <c r="S3006" s="279"/>
      <c r="T3006" s="280"/>
      <c r="U3006" s="15"/>
      <c r="V3006" s="15"/>
      <c r="W3006" s="15"/>
      <c r="X3006" s="15"/>
      <c r="Y3006" s="15"/>
      <c r="Z3006" s="15"/>
      <c r="AA3006" s="15"/>
      <c r="AB3006" s="15"/>
      <c r="AC3006" s="15"/>
      <c r="AD3006" s="15"/>
      <c r="AE3006" s="15"/>
      <c r="AT3006" s="281" t="s">
        <v>260</v>
      </c>
      <c r="AU3006" s="281" t="s">
        <v>93</v>
      </c>
      <c r="AV3006" s="15" t="s">
        <v>91</v>
      </c>
      <c r="AW3006" s="15" t="s">
        <v>40</v>
      </c>
      <c r="AX3006" s="15" t="s">
        <v>84</v>
      </c>
      <c r="AY3006" s="281" t="s">
        <v>251</v>
      </c>
    </row>
    <row r="3007" s="13" customFormat="1">
      <c r="A3007" s="13"/>
      <c r="B3007" s="249"/>
      <c r="C3007" s="250"/>
      <c r="D3007" s="251" t="s">
        <v>260</v>
      </c>
      <c r="E3007" s="252" t="s">
        <v>1</v>
      </c>
      <c r="F3007" s="253" t="s">
        <v>2897</v>
      </c>
      <c r="G3007" s="250"/>
      <c r="H3007" s="254">
        <v>42.350999999999999</v>
      </c>
      <c r="I3007" s="255"/>
      <c r="J3007" s="250"/>
      <c r="K3007" s="250"/>
      <c r="L3007" s="256"/>
      <c r="M3007" s="257"/>
      <c r="N3007" s="258"/>
      <c r="O3007" s="258"/>
      <c r="P3007" s="258"/>
      <c r="Q3007" s="258"/>
      <c r="R3007" s="258"/>
      <c r="S3007" s="258"/>
      <c r="T3007" s="25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60" t="s">
        <v>260</v>
      </c>
      <c r="AU3007" s="260" t="s">
        <v>93</v>
      </c>
      <c r="AV3007" s="13" t="s">
        <v>93</v>
      </c>
      <c r="AW3007" s="13" t="s">
        <v>40</v>
      </c>
      <c r="AX3007" s="13" t="s">
        <v>84</v>
      </c>
      <c r="AY3007" s="260" t="s">
        <v>251</v>
      </c>
    </row>
    <row r="3008" s="16" customFormat="1">
      <c r="A3008" s="16"/>
      <c r="B3008" s="283"/>
      <c r="C3008" s="284"/>
      <c r="D3008" s="251" t="s">
        <v>260</v>
      </c>
      <c r="E3008" s="285" t="s">
        <v>1</v>
      </c>
      <c r="F3008" s="286" t="s">
        <v>329</v>
      </c>
      <c r="G3008" s="284"/>
      <c r="H3008" s="287">
        <v>42.350999999999999</v>
      </c>
      <c r="I3008" s="288"/>
      <c r="J3008" s="284"/>
      <c r="K3008" s="284"/>
      <c r="L3008" s="289"/>
      <c r="M3008" s="290"/>
      <c r="N3008" s="291"/>
      <c r="O3008" s="291"/>
      <c r="P3008" s="291"/>
      <c r="Q3008" s="291"/>
      <c r="R3008" s="291"/>
      <c r="S3008" s="291"/>
      <c r="T3008" s="292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T3008" s="293" t="s">
        <v>260</v>
      </c>
      <c r="AU3008" s="293" t="s">
        <v>93</v>
      </c>
      <c r="AV3008" s="16" t="s">
        <v>273</v>
      </c>
      <c r="AW3008" s="16" t="s">
        <v>40</v>
      </c>
      <c r="AX3008" s="16" t="s">
        <v>84</v>
      </c>
      <c r="AY3008" s="293" t="s">
        <v>251</v>
      </c>
    </row>
    <row r="3009" s="14" customFormat="1">
      <c r="A3009" s="14"/>
      <c r="B3009" s="261"/>
      <c r="C3009" s="262"/>
      <c r="D3009" s="251" t="s">
        <v>260</v>
      </c>
      <c r="E3009" s="263" t="s">
        <v>1</v>
      </c>
      <c r="F3009" s="264" t="s">
        <v>262</v>
      </c>
      <c r="G3009" s="262"/>
      <c r="H3009" s="265">
        <v>266.20999999999998</v>
      </c>
      <c r="I3009" s="266"/>
      <c r="J3009" s="262"/>
      <c r="K3009" s="262"/>
      <c r="L3009" s="267"/>
      <c r="M3009" s="268"/>
      <c r="N3009" s="269"/>
      <c r="O3009" s="269"/>
      <c r="P3009" s="269"/>
      <c r="Q3009" s="269"/>
      <c r="R3009" s="269"/>
      <c r="S3009" s="269"/>
      <c r="T3009" s="270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71" t="s">
        <v>260</v>
      </c>
      <c r="AU3009" s="271" t="s">
        <v>93</v>
      </c>
      <c r="AV3009" s="14" t="s">
        <v>257</v>
      </c>
      <c r="AW3009" s="14" t="s">
        <v>40</v>
      </c>
      <c r="AX3009" s="14" t="s">
        <v>91</v>
      </c>
      <c r="AY3009" s="271" t="s">
        <v>251</v>
      </c>
    </row>
    <row r="3010" s="2" customFormat="1" ht="55.5" customHeight="1">
      <c r="A3010" s="41"/>
      <c r="B3010" s="42"/>
      <c r="C3010" s="294" t="s">
        <v>2039</v>
      </c>
      <c r="D3010" s="294" t="s">
        <v>338</v>
      </c>
      <c r="E3010" s="295" t="s">
        <v>2898</v>
      </c>
      <c r="F3010" s="296" t="s">
        <v>2899</v>
      </c>
      <c r="G3010" s="297" t="s">
        <v>571</v>
      </c>
      <c r="H3010" s="298">
        <v>3</v>
      </c>
      <c r="I3010" s="299"/>
      <c r="J3010" s="300">
        <f>ROUND(I3010*H3010,2)</f>
        <v>0</v>
      </c>
      <c r="K3010" s="301"/>
      <c r="L3010" s="302"/>
      <c r="M3010" s="303" t="s">
        <v>1</v>
      </c>
      <c r="N3010" s="304" t="s">
        <v>49</v>
      </c>
      <c r="O3010" s="94"/>
      <c r="P3010" s="240">
        <f>O3010*H3010</f>
        <v>0</v>
      </c>
      <c r="Q3010" s="240">
        <v>0.58299999999999996</v>
      </c>
      <c r="R3010" s="240">
        <f>Q3010*H3010</f>
        <v>1.7489999999999999</v>
      </c>
      <c r="S3010" s="240">
        <v>0</v>
      </c>
      <c r="T3010" s="241">
        <f>S3010*H3010</f>
        <v>0</v>
      </c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R3010" s="242" t="s">
        <v>364</v>
      </c>
      <c r="AT3010" s="242" t="s">
        <v>338</v>
      </c>
      <c r="AU3010" s="242" t="s">
        <v>93</v>
      </c>
      <c r="AY3010" s="19" t="s">
        <v>251</v>
      </c>
      <c r="BE3010" s="243">
        <f>IF(N3010="základní",J3010,0)</f>
        <v>0</v>
      </c>
      <c r="BF3010" s="243">
        <f>IF(N3010="snížená",J3010,0)</f>
        <v>0</v>
      </c>
      <c r="BG3010" s="243">
        <f>IF(N3010="zákl. přenesená",J3010,0)</f>
        <v>0</v>
      </c>
      <c r="BH3010" s="243">
        <f>IF(N3010="sníž. přenesená",J3010,0)</f>
        <v>0</v>
      </c>
      <c r="BI3010" s="243">
        <f>IF(N3010="nulová",J3010,0)</f>
        <v>0</v>
      </c>
      <c r="BJ3010" s="19" t="s">
        <v>91</v>
      </c>
      <c r="BK3010" s="243">
        <f>ROUND(I3010*H3010,2)</f>
        <v>0</v>
      </c>
      <c r="BL3010" s="19" t="s">
        <v>304</v>
      </c>
      <c r="BM3010" s="242" t="s">
        <v>2900</v>
      </c>
    </row>
    <row r="3011" s="15" customFormat="1">
      <c r="A3011" s="15"/>
      <c r="B3011" s="272"/>
      <c r="C3011" s="273"/>
      <c r="D3011" s="251" t="s">
        <v>260</v>
      </c>
      <c r="E3011" s="274" t="s">
        <v>1</v>
      </c>
      <c r="F3011" s="275" t="s">
        <v>2281</v>
      </c>
      <c r="G3011" s="273"/>
      <c r="H3011" s="274" t="s">
        <v>1</v>
      </c>
      <c r="I3011" s="276"/>
      <c r="J3011" s="273"/>
      <c r="K3011" s="273"/>
      <c r="L3011" s="277"/>
      <c r="M3011" s="278"/>
      <c r="N3011" s="279"/>
      <c r="O3011" s="279"/>
      <c r="P3011" s="279"/>
      <c r="Q3011" s="279"/>
      <c r="R3011" s="279"/>
      <c r="S3011" s="279"/>
      <c r="T3011" s="280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81" t="s">
        <v>260</v>
      </c>
      <c r="AU3011" s="281" t="s">
        <v>93</v>
      </c>
      <c r="AV3011" s="15" t="s">
        <v>91</v>
      </c>
      <c r="AW3011" s="15" t="s">
        <v>40</v>
      </c>
      <c r="AX3011" s="15" t="s">
        <v>84</v>
      </c>
      <c r="AY3011" s="281" t="s">
        <v>251</v>
      </c>
    </row>
    <row r="3012" s="13" customFormat="1">
      <c r="A3012" s="13"/>
      <c r="B3012" s="249"/>
      <c r="C3012" s="250"/>
      <c r="D3012" s="251" t="s">
        <v>260</v>
      </c>
      <c r="E3012" s="252" t="s">
        <v>1</v>
      </c>
      <c r="F3012" s="253" t="s">
        <v>2137</v>
      </c>
      <c r="G3012" s="250"/>
      <c r="H3012" s="254">
        <v>1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260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251</v>
      </c>
    </row>
    <row r="3013" s="13" customFormat="1">
      <c r="A3013" s="13"/>
      <c r="B3013" s="249"/>
      <c r="C3013" s="250"/>
      <c r="D3013" s="251" t="s">
        <v>260</v>
      </c>
      <c r="E3013" s="252" t="s">
        <v>1</v>
      </c>
      <c r="F3013" s="253" t="s">
        <v>2138</v>
      </c>
      <c r="G3013" s="250"/>
      <c r="H3013" s="254">
        <v>1</v>
      </c>
      <c r="I3013" s="255"/>
      <c r="J3013" s="250"/>
      <c r="K3013" s="250"/>
      <c r="L3013" s="256"/>
      <c r="M3013" s="257"/>
      <c r="N3013" s="258"/>
      <c r="O3013" s="258"/>
      <c r="P3013" s="258"/>
      <c r="Q3013" s="258"/>
      <c r="R3013" s="258"/>
      <c r="S3013" s="258"/>
      <c r="T3013" s="25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60" t="s">
        <v>260</v>
      </c>
      <c r="AU3013" s="260" t="s">
        <v>93</v>
      </c>
      <c r="AV3013" s="13" t="s">
        <v>93</v>
      </c>
      <c r="AW3013" s="13" t="s">
        <v>40</v>
      </c>
      <c r="AX3013" s="13" t="s">
        <v>84</v>
      </c>
      <c r="AY3013" s="260" t="s">
        <v>251</v>
      </c>
    </row>
    <row r="3014" s="13" customFormat="1">
      <c r="A3014" s="13"/>
      <c r="B3014" s="249"/>
      <c r="C3014" s="250"/>
      <c r="D3014" s="251" t="s">
        <v>260</v>
      </c>
      <c r="E3014" s="252" t="s">
        <v>1</v>
      </c>
      <c r="F3014" s="253" t="s">
        <v>2139</v>
      </c>
      <c r="G3014" s="250"/>
      <c r="H3014" s="254">
        <v>1</v>
      </c>
      <c r="I3014" s="255"/>
      <c r="J3014" s="250"/>
      <c r="K3014" s="250"/>
      <c r="L3014" s="256"/>
      <c r="M3014" s="257"/>
      <c r="N3014" s="258"/>
      <c r="O3014" s="258"/>
      <c r="P3014" s="258"/>
      <c r="Q3014" s="258"/>
      <c r="R3014" s="258"/>
      <c r="S3014" s="258"/>
      <c r="T3014" s="25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60" t="s">
        <v>260</v>
      </c>
      <c r="AU3014" s="260" t="s">
        <v>93</v>
      </c>
      <c r="AV3014" s="13" t="s">
        <v>93</v>
      </c>
      <c r="AW3014" s="13" t="s">
        <v>40</v>
      </c>
      <c r="AX3014" s="13" t="s">
        <v>84</v>
      </c>
      <c r="AY3014" s="260" t="s">
        <v>251</v>
      </c>
    </row>
    <row r="3015" s="14" customFormat="1">
      <c r="A3015" s="14"/>
      <c r="B3015" s="261"/>
      <c r="C3015" s="262"/>
      <c r="D3015" s="251" t="s">
        <v>260</v>
      </c>
      <c r="E3015" s="263" t="s">
        <v>1</v>
      </c>
      <c r="F3015" s="264" t="s">
        <v>262</v>
      </c>
      <c r="G3015" s="262"/>
      <c r="H3015" s="265">
        <v>3</v>
      </c>
      <c r="I3015" s="266"/>
      <c r="J3015" s="262"/>
      <c r="K3015" s="262"/>
      <c r="L3015" s="267"/>
      <c r="M3015" s="268"/>
      <c r="N3015" s="269"/>
      <c r="O3015" s="269"/>
      <c r="P3015" s="269"/>
      <c r="Q3015" s="269"/>
      <c r="R3015" s="269"/>
      <c r="S3015" s="269"/>
      <c r="T3015" s="270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71" t="s">
        <v>260</v>
      </c>
      <c r="AU3015" s="271" t="s">
        <v>93</v>
      </c>
      <c r="AV3015" s="14" t="s">
        <v>257</v>
      </c>
      <c r="AW3015" s="14" t="s">
        <v>40</v>
      </c>
      <c r="AX3015" s="14" t="s">
        <v>91</v>
      </c>
      <c r="AY3015" s="271" t="s">
        <v>251</v>
      </c>
    </row>
    <row r="3016" s="2" customFormat="1" ht="66.75" customHeight="1">
      <c r="A3016" s="41"/>
      <c r="B3016" s="42"/>
      <c r="C3016" s="294" t="s">
        <v>2901</v>
      </c>
      <c r="D3016" s="294" t="s">
        <v>338</v>
      </c>
      <c r="E3016" s="295" t="s">
        <v>2902</v>
      </c>
      <c r="F3016" s="296" t="s">
        <v>2903</v>
      </c>
      <c r="G3016" s="297" t="s">
        <v>571</v>
      </c>
      <c r="H3016" s="298">
        <v>3</v>
      </c>
      <c r="I3016" s="299"/>
      <c r="J3016" s="300">
        <f>ROUND(I3016*H3016,2)</f>
        <v>0</v>
      </c>
      <c r="K3016" s="301"/>
      <c r="L3016" s="302"/>
      <c r="M3016" s="303" t="s">
        <v>1</v>
      </c>
      <c r="N3016" s="304" t="s">
        <v>49</v>
      </c>
      <c r="O3016" s="94"/>
      <c r="P3016" s="240">
        <f>O3016*H3016</f>
        <v>0</v>
      </c>
      <c r="Q3016" s="240">
        <v>0.47299999999999998</v>
      </c>
      <c r="R3016" s="240">
        <f>Q3016*H3016</f>
        <v>1.419</v>
      </c>
      <c r="S3016" s="240">
        <v>0</v>
      </c>
      <c r="T3016" s="241">
        <f>S3016*H3016</f>
        <v>0</v>
      </c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R3016" s="242" t="s">
        <v>364</v>
      </c>
      <c r="AT3016" s="242" t="s">
        <v>338</v>
      </c>
      <c r="AU3016" s="242" t="s">
        <v>93</v>
      </c>
      <c r="AY3016" s="19" t="s">
        <v>251</v>
      </c>
      <c r="BE3016" s="243">
        <f>IF(N3016="základní",J3016,0)</f>
        <v>0</v>
      </c>
      <c r="BF3016" s="243">
        <f>IF(N3016="snížená",J3016,0)</f>
        <v>0</v>
      </c>
      <c r="BG3016" s="243">
        <f>IF(N3016="zákl. přenesená",J3016,0)</f>
        <v>0</v>
      </c>
      <c r="BH3016" s="243">
        <f>IF(N3016="sníž. přenesená",J3016,0)</f>
        <v>0</v>
      </c>
      <c r="BI3016" s="243">
        <f>IF(N3016="nulová",J3016,0)</f>
        <v>0</v>
      </c>
      <c r="BJ3016" s="19" t="s">
        <v>91</v>
      </c>
      <c r="BK3016" s="243">
        <f>ROUND(I3016*H3016,2)</f>
        <v>0</v>
      </c>
      <c r="BL3016" s="19" t="s">
        <v>304</v>
      </c>
      <c r="BM3016" s="242" t="s">
        <v>2904</v>
      </c>
    </row>
    <row r="3017" s="2" customFormat="1">
      <c r="A3017" s="41"/>
      <c r="B3017" s="42"/>
      <c r="C3017" s="43"/>
      <c r="D3017" s="251" t="s">
        <v>289</v>
      </c>
      <c r="E3017" s="43"/>
      <c r="F3017" s="282" t="s">
        <v>2551</v>
      </c>
      <c r="G3017" s="43"/>
      <c r="H3017" s="43"/>
      <c r="I3017" s="246"/>
      <c r="J3017" s="43"/>
      <c r="K3017" s="43"/>
      <c r="L3017" s="47"/>
      <c r="M3017" s="247"/>
      <c r="N3017" s="248"/>
      <c r="O3017" s="94"/>
      <c r="P3017" s="94"/>
      <c r="Q3017" s="94"/>
      <c r="R3017" s="94"/>
      <c r="S3017" s="94"/>
      <c r="T3017" s="95"/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T3017" s="19" t="s">
        <v>289</v>
      </c>
      <c r="AU3017" s="19" t="s">
        <v>93</v>
      </c>
    </row>
    <row r="3018" s="15" customFormat="1">
      <c r="A3018" s="15"/>
      <c r="B3018" s="272"/>
      <c r="C3018" s="273"/>
      <c r="D3018" s="251" t="s">
        <v>260</v>
      </c>
      <c r="E3018" s="274" t="s">
        <v>1</v>
      </c>
      <c r="F3018" s="275" t="s">
        <v>2281</v>
      </c>
      <c r="G3018" s="273"/>
      <c r="H3018" s="274" t="s">
        <v>1</v>
      </c>
      <c r="I3018" s="276"/>
      <c r="J3018" s="273"/>
      <c r="K3018" s="273"/>
      <c r="L3018" s="277"/>
      <c r="M3018" s="278"/>
      <c r="N3018" s="279"/>
      <c r="O3018" s="279"/>
      <c r="P3018" s="279"/>
      <c r="Q3018" s="279"/>
      <c r="R3018" s="279"/>
      <c r="S3018" s="279"/>
      <c r="T3018" s="280"/>
      <c r="U3018" s="15"/>
      <c r="V3018" s="15"/>
      <c r="W3018" s="15"/>
      <c r="X3018" s="15"/>
      <c r="Y3018" s="15"/>
      <c r="Z3018" s="15"/>
      <c r="AA3018" s="15"/>
      <c r="AB3018" s="15"/>
      <c r="AC3018" s="15"/>
      <c r="AD3018" s="15"/>
      <c r="AE3018" s="15"/>
      <c r="AT3018" s="281" t="s">
        <v>260</v>
      </c>
      <c r="AU3018" s="281" t="s">
        <v>93</v>
      </c>
      <c r="AV3018" s="15" t="s">
        <v>91</v>
      </c>
      <c r="AW3018" s="15" t="s">
        <v>40</v>
      </c>
      <c r="AX3018" s="15" t="s">
        <v>84</v>
      </c>
      <c r="AY3018" s="281" t="s">
        <v>251</v>
      </c>
    </row>
    <row r="3019" s="13" customFormat="1">
      <c r="A3019" s="13"/>
      <c r="B3019" s="249"/>
      <c r="C3019" s="250"/>
      <c r="D3019" s="251" t="s">
        <v>260</v>
      </c>
      <c r="E3019" s="252" t="s">
        <v>1</v>
      </c>
      <c r="F3019" s="253" t="s">
        <v>2137</v>
      </c>
      <c r="G3019" s="250"/>
      <c r="H3019" s="254">
        <v>1</v>
      </c>
      <c r="I3019" s="255"/>
      <c r="J3019" s="250"/>
      <c r="K3019" s="250"/>
      <c r="L3019" s="256"/>
      <c r="M3019" s="257"/>
      <c r="N3019" s="258"/>
      <c r="O3019" s="258"/>
      <c r="P3019" s="258"/>
      <c r="Q3019" s="258"/>
      <c r="R3019" s="258"/>
      <c r="S3019" s="258"/>
      <c r="T3019" s="25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60" t="s">
        <v>260</v>
      </c>
      <c r="AU3019" s="260" t="s">
        <v>93</v>
      </c>
      <c r="AV3019" s="13" t="s">
        <v>93</v>
      </c>
      <c r="AW3019" s="13" t="s">
        <v>40</v>
      </c>
      <c r="AX3019" s="13" t="s">
        <v>84</v>
      </c>
      <c r="AY3019" s="260" t="s">
        <v>251</v>
      </c>
    </row>
    <row r="3020" s="13" customFormat="1">
      <c r="A3020" s="13"/>
      <c r="B3020" s="249"/>
      <c r="C3020" s="250"/>
      <c r="D3020" s="251" t="s">
        <v>260</v>
      </c>
      <c r="E3020" s="252" t="s">
        <v>1</v>
      </c>
      <c r="F3020" s="253" t="s">
        <v>2138</v>
      </c>
      <c r="G3020" s="250"/>
      <c r="H3020" s="254">
        <v>1</v>
      </c>
      <c r="I3020" s="255"/>
      <c r="J3020" s="250"/>
      <c r="K3020" s="250"/>
      <c r="L3020" s="256"/>
      <c r="M3020" s="257"/>
      <c r="N3020" s="258"/>
      <c r="O3020" s="258"/>
      <c r="P3020" s="258"/>
      <c r="Q3020" s="258"/>
      <c r="R3020" s="258"/>
      <c r="S3020" s="258"/>
      <c r="T3020" s="25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60" t="s">
        <v>260</v>
      </c>
      <c r="AU3020" s="260" t="s">
        <v>93</v>
      </c>
      <c r="AV3020" s="13" t="s">
        <v>93</v>
      </c>
      <c r="AW3020" s="13" t="s">
        <v>40</v>
      </c>
      <c r="AX3020" s="13" t="s">
        <v>84</v>
      </c>
      <c r="AY3020" s="260" t="s">
        <v>251</v>
      </c>
    </row>
    <row r="3021" s="13" customFormat="1">
      <c r="A3021" s="13"/>
      <c r="B3021" s="249"/>
      <c r="C3021" s="250"/>
      <c r="D3021" s="251" t="s">
        <v>260</v>
      </c>
      <c r="E3021" s="252" t="s">
        <v>1</v>
      </c>
      <c r="F3021" s="253" t="s">
        <v>2139</v>
      </c>
      <c r="G3021" s="250"/>
      <c r="H3021" s="254">
        <v>1</v>
      </c>
      <c r="I3021" s="255"/>
      <c r="J3021" s="250"/>
      <c r="K3021" s="250"/>
      <c r="L3021" s="256"/>
      <c r="M3021" s="257"/>
      <c r="N3021" s="258"/>
      <c r="O3021" s="258"/>
      <c r="P3021" s="258"/>
      <c r="Q3021" s="258"/>
      <c r="R3021" s="258"/>
      <c r="S3021" s="258"/>
      <c r="T3021" s="25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0" t="s">
        <v>260</v>
      </c>
      <c r="AU3021" s="260" t="s">
        <v>93</v>
      </c>
      <c r="AV3021" s="13" t="s">
        <v>93</v>
      </c>
      <c r="AW3021" s="13" t="s">
        <v>40</v>
      </c>
      <c r="AX3021" s="13" t="s">
        <v>84</v>
      </c>
      <c r="AY3021" s="260" t="s">
        <v>251</v>
      </c>
    </row>
    <row r="3022" s="14" customFormat="1">
      <c r="A3022" s="14"/>
      <c r="B3022" s="261"/>
      <c r="C3022" s="262"/>
      <c r="D3022" s="251" t="s">
        <v>260</v>
      </c>
      <c r="E3022" s="263" t="s">
        <v>1</v>
      </c>
      <c r="F3022" s="264" t="s">
        <v>262</v>
      </c>
      <c r="G3022" s="262"/>
      <c r="H3022" s="265">
        <v>3</v>
      </c>
      <c r="I3022" s="266"/>
      <c r="J3022" s="262"/>
      <c r="K3022" s="262"/>
      <c r="L3022" s="267"/>
      <c r="M3022" s="268"/>
      <c r="N3022" s="269"/>
      <c r="O3022" s="269"/>
      <c r="P3022" s="269"/>
      <c r="Q3022" s="269"/>
      <c r="R3022" s="269"/>
      <c r="S3022" s="269"/>
      <c r="T3022" s="270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71" t="s">
        <v>260</v>
      </c>
      <c r="AU3022" s="271" t="s">
        <v>93</v>
      </c>
      <c r="AV3022" s="14" t="s">
        <v>257</v>
      </c>
      <c r="AW3022" s="14" t="s">
        <v>40</v>
      </c>
      <c r="AX3022" s="14" t="s">
        <v>91</v>
      </c>
      <c r="AY3022" s="271" t="s">
        <v>251</v>
      </c>
    </row>
    <row r="3023" s="2" customFormat="1" ht="66.75" customHeight="1">
      <c r="A3023" s="41"/>
      <c r="B3023" s="42"/>
      <c r="C3023" s="294" t="s">
        <v>2074</v>
      </c>
      <c r="D3023" s="294" t="s">
        <v>338</v>
      </c>
      <c r="E3023" s="295" t="s">
        <v>2905</v>
      </c>
      <c r="F3023" s="296" t="s">
        <v>2906</v>
      </c>
      <c r="G3023" s="297" t="s">
        <v>571</v>
      </c>
      <c r="H3023" s="298">
        <v>1</v>
      </c>
      <c r="I3023" s="299"/>
      <c r="J3023" s="300">
        <f>ROUND(I3023*H3023,2)</f>
        <v>0</v>
      </c>
      <c r="K3023" s="301"/>
      <c r="L3023" s="302"/>
      <c r="M3023" s="303" t="s">
        <v>1</v>
      </c>
      <c r="N3023" s="304" t="s">
        <v>49</v>
      </c>
      <c r="O3023" s="94"/>
      <c r="P3023" s="240">
        <f>O3023*H3023</f>
        <v>0</v>
      </c>
      <c r="Q3023" s="240">
        <v>1.6799999999999999</v>
      </c>
      <c r="R3023" s="240">
        <f>Q3023*H3023</f>
        <v>1.6799999999999999</v>
      </c>
      <c r="S3023" s="240">
        <v>0</v>
      </c>
      <c r="T3023" s="241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42" t="s">
        <v>364</v>
      </c>
      <c r="AT3023" s="242" t="s">
        <v>338</v>
      </c>
      <c r="AU3023" s="242" t="s">
        <v>93</v>
      </c>
      <c r="AY3023" s="19" t="s">
        <v>251</v>
      </c>
      <c r="BE3023" s="243">
        <f>IF(N3023="základní",J3023,0)</f>
        <v>0</v>
      </c>
      <c r="BF3023" s="243">
        <f>IF(N3023="snížená",J3023,0)</f>
        <v>0</v>
      </c>
      <c r="BG3023" s="243">
        <f>IF(N3023="zákl. přenesená",J3023,0)</f>
        <v>0</v>
      </c>
      <c r="BH3023" s="243">
        <f>IF(N3023="sníž. přenesená",J3023,0)</f>
        <v>0</v>
      </c>
      <c r="BI3023" s="243">
        <f>IF(N3023="nulová",J3023,0)</f>
        <v>0</v>
      </c>
      <c r="BJ3023" s="19" t="s">
        <v>91</v>
      </c>
      <c r="BK3023" s="243">
        <f>ROUND(I3023*H3023,2)</f>
        <v>0</v>
      </c>
      <c r="BL3023" s="19" t="s">
        <v>304</v>
      </c>
      <c r="BM3023" s="242" t="s">
        <v>2907</v>
      </c>
    </row>
    <row r="3024" s="2" customFormat="1">
      <c r="A3024" s="41"/>
      <c r="B3024" s="42"/>
      <c r="C3024" s="43"/>
      <c r="D3024" s="251" t="s">
        <v>289</v>
      </c>
      <c r="E3024" s="43"/>
      <c r="F3024" s="282" t="s">
        <v>2551</v>
      </c>
      <c r="G3024" s="43"/>
      <c r="H3024" s="43"/>
      <c r="I3024" s="246"/>
      <c r="J3024" s="43"/>
      <c r="K3024" s="43"/>
      <c r="L3024" s="47"/>
      <c r="M3024" s="247"/>
      <c r="N3024" s="248"/>
      <c r="O3024" s="94"/>
      <c r="P3024" s="94"/>
      <c r="Q3024" s="94"/>
      <c r="R3024" s="94"/>
      <c r="S3024" s="94"/>
      <c r="T3024" s="95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T3024" s="19" t="s">
        <v>289</v>
      </c>
      <c r="AU3024" s="19" t="s">
        <v>93</v>
      </c>
    </row>
    <row r="3025" s="15" customFormat="1">
      <c r="A3025" s="15"/>
      <c r="B3025" s="272"/>
      <c r="C3025" s="273"/>
      <c r="D3025" s="251" t="s">
        <v>260</v>
      </c>
      <c r="E3025" s="274" t="s">
        <v>1</v>
      </c>
      <c r="F3025" s="275" t="s">
        <v>2281</v>
      </c>
      <c r="G3025" s="273"/>
      <c r="H3025" s="274" t="s">
        <v>1</v>
      </c>
      <c r="I3025" s="276"/>
      <c r="J3025" s="273"/>
      <c r="K3025" s="273"/>
      <c r="L3025" s="277"/>
      <c r="M3025" s="278"/>
      <c r="N3025" s="279"/>
      <c r="O3025" s="279"/>
      <c r="P3025" s="279"/>
      <c r="Q3025" s="279"/>
      <c r="R3025" s="279"/>
      <c r="S3025" s="279"/>
      <c r="T3025" s="280"/>
      <c r="U3025" s="15"/>
      <c r="V3025" s="15"/>
      <c r="W3025" s="15"/>
      <c r="X3025" s="15"/>
      <c r="Y3025" s="15"/>
      <c r="Z3025" s="15"/>
      <c r="AA3025" s="15"/>
      <c r="AB3025" s="15"/>
      <c r="AC3025" s="15"/>
      <c r="AD3025" s="15"/>
      <c r="AE3025" s="15"/>
      <c r="AT3025" s="281" t="s">
        <v>260</v>
      </c>
      <c r="AU3025" s="281" t="s">
        <v>93</v>
      </c>
      <c r="AV3025" s="15" t="s">
        <v>91</v>
      </c>
      <c r="AW3025" s="15" t="s">
        <v>40</v>
      </c>
      <c r="AX3025" s="15" t="s">
        <v>84</v>
      </c>
      <c r="AY3025" s="281" t="s">
        <v>251</v>
      </c>
    </row>
    <row r="3026" s="13" customFormat="1">
      <c r="A3026" s="13"/>
      <c r="B3026" s="249"/>
      <c r="C3026" s="250"/>
      <c r="D3026" s="251" t="s">
        <v>260</v>
      </c>
      <c r="E3026" s="252" t="s">
        <v>1</v>
      </c>
      <c r="F3026" s="253" t="s">
        <v>1155</v>
      </c>
      <c r="G3026" s="250"/>
      <c r="H3026" s="254">
        <v>1</v>
      </c>
      <c r="I3026" s="255"/>
      <c r="J3026" s="250"/>
      <c r="K3026" s="250"/>
      <c r="L3026" s="256"/>
      <c r="M3026" s="257"/>
      <c r="N3026" s="258"/>
      <c r="O3026" s="258"/>
      <c r="P3026" s="258"/>
      <c r="Q3026" s="258"/>
      <c r="R3026" s="258"/>
      <c r="S3026" s="258"/>
      <c r="T3026" s="25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60" t="s">
        <v>260</v>
      </c>
      <c r="AU3026" s="260" t="s">
        <v>93</v>
      </c>
      <c r="AV3026" s="13" t="s">
        <v>93</v>
      </c>
      <c r="AW3026" s="13" t="s">
        <v>40</v>
      </c>
      <c r="AX3026" s="13" t="s">
        <v>91</v>
      </c>
      <c r="AY3026" s="260" t="s">
        <v>251</v>
      </c>
    </row>
    <row r="3027" s="2" customFormat="1" ht="49.05" customHeight="1">
      <c r="A3027" s="41"/>
      <c r="B3027" s="42"/>
      <c r="C3027" s="294" t="s">
        <v>2908</v>
      </c>
      <c r="D3027" s="294" t="s">
        <v>338</v>
      </c>
      <c r="E3027" s="295" t="s">
        <v>2909</v>
      </c>
      <c r="F3027" s="296" t="s">
        <v>2910</v>
      </c>
      <c r="G3027" s="297" t="s">
        <v>571</v>
      </c>
      <c r="H3027" s="298">
        <v>1</v>
      </c>
      <c r="I3027" s="299"/>
      <c r="J3027" s="300">
        <f>ROUND(I3027*H3027,2)</f>
        <v>0</v>
      </c>
      <c r="K3027" s="301"/>
      <c r="L3027" s="302"/>
      <c r="M3027" s="303" t="s">
        <v>1</v>
      </c>
      <c r="N3027" s="304" t="s">
        <v>49</v>
      </c>
      <c r="O3027" s="94"/>
      <c r="P3027" s="240">
        <f>O3027*H3027</f>
        <v>0</v>
      </c>
      <c r="Q3027" s="240">
        <v>1.3799999999999999</v>
      </c>
      <c r="R3027" s="240">
        <f>Q3027*H3027</f>
        <v>1.3799999999999999</v>
      </c>
      <c r="S3027" s="240">
        <v>0</v>
      </c>
      <c r="T3027" s="241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42" t="s">
        <v>364</v>
      </c>
      <c r="AT3027" s="242" t="s">
        <v>338</v>
      </c>
      <c r="AU3027" s="242" t="s">
        <v>93</v>
      </c>
      <c r="AY3027" s="19" t="s">
        <v>251</v>
      </c>
      <c r="BE3027" s="243">
        <f>IF(N3027="základní",J3027,0)</f>
        <v>0</v>
      </c>
      <c r="BF3027" s="243">
        <f>IF(N3027="snížená",J3027,0)</f>
        <v>0</v>
      </c>
      <c r="BG3027" s="243">
        <f>IF(N3027="zákl. přenesená",J3027,0)</f>
        <v>0</v>
      </c>
      <c r="BH3027" s="243">
        <f>IF(N3027="sníž. přenesená",J3027,0)</f>
        <v>0</v>
      </c>
      <c r="BI3027" s="243">
        <f>IF(N3027="nulová",J3027,0)</f>
        <v>0</v>
      </c>
      <c r="BJ3027" s="19" t="s">
        <v>91</v>
      </c>
      <c r="BK3027" s="243">
        <f>ROUND(I3027*H3027,2)</f>
        <v>0</v>
      </c>
      <c r="BL3027" s="19" t="s">
        <v>304</v>
      </c>
      <c r="BM3027" s="242" t="s">
        <v>2911</v>
      </c>
    </row>
    <row r="3028" s="2" customFormat="1">
      <c r="A3028" s="41"/>
      <c r="B3028" s="42"/>
      <c r="C3028" s="43"/>
      <c r="D3028" s="251" t="s">
        <v>289</v>
      </c>
      <c r="E3028" s="43"/>
      <c r="F3028" s="282" t="s">
        <v>2551</v>
      </c>
      <c r="G3028" s="43"/>
      <c r="H3028" s="43"/>
      <c r="I3028" s="246"/>
      <c r="J3028" s="43"/>
      <c r="K3028" s="43"/>
      <c r="L3028" s="47"/>
      <c r="M3028" s="247"/>
      <c r="N3028" s="248"/>
      <c r="O3028" s="94"/>
      <c r="P3028" s="94"/>
      <c r="Q3028" s="94"/>
      <c r="R3028" s="94"/>
      <c r="S3028" s="94"/>
      <c r="T3028" s="95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19" t="s">
        <v>289</v>
      </c>
      <c r="AU3028" s="19" t="s">
        <v>93</v>
      </c>
    </row>
    <row r="3029" s="15" customFormat="1">
      <c r="A3029" s="15"/>
      <c r="B3029" s="272"/>
      <c r="C3029" s="273"/>
      <c r="D3029" s="251" t="s">
        <v>260</v>
      </c>
      <c r="E3029" s="274" t="s">
        <v>1</v>
      </c>
      <c r="F3029" s="275" t="s">
        <v>2281</v>
      </c>
      <c r="G3029" s="273"/>
      <c r="H3029" s="274" t="s">
        <v>1</v>
      </c>
      <c r="I3029" s="276"/>
      <c r="J3029" s="273"/>
      <c r="K3029" s="273"/>
      <c r="L3029" s="277"/>
      <c r="M3029" s="278"/>
      <c r="N3029" s="279"/>
      <c r="O3029" s="279"/>
      <c r="P3029" s="279"/>
      <c r="Q3029" s="279"/>
      <c r="R3029" s="279"/>
      <c r="S3029" s="279"/>
      <c r="T3029" s="280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81" t="s">
        <v>260</v>
      </c>
      <c r="AU3029" s="281" t="s">
        <v>93</v>
      </c>
      <c r="AV3029" s="15" t="s">
        <v>91</v>
      </c>
      <c r="AW3029" s="15" t="s">
        <v>40</v>
      </c>
      <c r="AX3029" s="15" t="s">
        <v>84</v>
      </c>
      <c r="AY3029" s="281" t="s">
        <v>251</v>
      </c>
    </row>
    <row r="3030" s="13" customFormat="1">
      <c r="A3030" s="13"/>
      <c r="B3030" s="249"/>
      <c r="C3030" s="250"/>
      <c r="D3030" s="251" t="s">
        <v>260</v>
      </c>
      <c r="E3030" s="252" t="s">
        <v>1</v>
      </c>
      <c r="F3030" s="253" t="s">
        <v>1155</v>
      </c>
      <c r="G3030" s="250"/>
      <c r="H3030" s="254">
        <v>1</v>
      </c>
      <c r="I3030" s="255"/>
      <c r="J3030" s="250"/>
      <c r="K3030" s="250"/>
      <c r="L3030" s="256"/>
      <c r="M3030" s="257"/>
      <c r="N3030" s="258"/>
      <c r="O3030" s="258"/>
      <c r="P3030" s="258"/>
      <c r="Q3030" s="258"/>
      <c r="R3030" s="258"/>
      <c r="S3030" s="258"/>
      <c r="T3030" s="25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0" t="s">
        <v>260</v>
      </c>
      <c r="AU3030" s="260" t="s">
        <v>93</v>
      </c>
      <c r="AV3030" s="13" t="s">
        <v>93</v>
      </c>
      <c r="AW3030" s="13" t="s">
        <v>40</v>
      </c>
      <c r="AX3030" s="13" t="s">
        <v>91</v>
      </c>
      <c r="AY3030" s="260" t="s">
        <v>251</v>
      </c>
    </row>
    <row r="3031" s="2" customFormat="1" ht="76.35" customHeight="1">
      <c r="A3031" s="41"/>
      <c r="B3031" s="42"/>
      <c r="C3031" s="294" t="s">
        <v>2085</v>
      </c>
      <c r="D3031" s="294" t="s">
        <v>338</v>
      </c>
      <c r="E3031" s="295" t="s">
        <v>2912</v>
      </c>
      <c r="F3031" s="296" t="s">
        <v>2913</v>
      </c>
      <c r="G3031" s="297" t="s">
        <v>571</v>
      </c>
      <c r="H3031" s="298">
        <v>1</v>
      </c>
      <c r="I3031" s="299"/>
      <c r="J3031" s="300">
        <f>ROUND(I3031*H3031,2)</f>
        <v>0</v>
      </c>
      <c r="K3031" s="301"/>
      <c r="L3031" s="302"/>
      <c r="M3031" s="303" t="s">
        <v>1</v>
      </c>
      <c r="N3031" s="304" t="s">
        <v>49</v>
      </c>
      <c r="O3031" s="94"/>
      <c r="P3031" s="240">
        <f>O3031*H3031</f>
        <v>0</v>
      </c>
      <c r="Q3031" s="240">
        <v>1.27</v>
      </c>
      <c r="R3031" s="240">
        <f>Q3031*H3031</f>
        <v>1.27</v>
      </c>
      <c r="S3031" s="240">
        <v>0</v>
      </c>
      <c r="T3031" s="241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42" t="s">
        <v>364</v>
      </c>
      <c r="AT3031" s="242" t="s">
        <v>338</v>
      </c>
      <c r="AU3031" s="242" t="s">
        <v>93</v>
      </c>
      <c r="AY3031" s="19" t="s">
        <v>251</v>
      </c>
      <c r="BE3031" s="243">
        <f>IF(N3031="základní",J3031,0)</f>
        <v>0</v>
      </c>
      <c r="BF3031" s="243">
        <f>IF(N3031="snížená",J3031,0)</f>
        <v>0</v>
      </c>
      <c r="BG3031" s="243">
        <f>IF(N3031="zákl. přenesená",J3031,0)</f>
        <v>0</v>
      </c>
      <c r="BH3031" s="243">
        <f>IF(N3031="sníž. přenesená",J3031,0)</f>
        <v>0</v>
      </c>
      <c r="BI3031" s="243">
        <f>IF(N3031="nulová",J3031,0)</f>
        <v>0</v>
      </c>
      <c r="BJ3031" s="19" t="s">
        <v>91</v>
      </c>
      <c r="BK3031" s="243">
        <f>ROUND(I3031*H3031,2)</f>
        <v>0</v>
      </c>
      <c r="BL3031" s="19" t="s">
        <v>304</v>
      </c>
      <c r="BM3031" s="242" t="s">
        <v>2914</v>
      </c>
    </row>
    <row r="3032" s="2" customFormat="1">
      <c r="A3032" s="41"/>
      <c r="B3032" s="42"/>
      <c r="C3032" s="43"/>
      <c r="D3032" s="251" t="s">
        <v>289</v>
      </c>
      <c r="E3032" s="43"/>
      <c r="F3032" s="282" t="s">
        <v>2915</v>
      </c>
      <c r="G3032" s="43"/>
      <c r="H3032" s="43"/>
      <c r="I3032" s="246"/>
      <c r="J3032" s="43"/>
      <c r="K3032" s="43"/>
      <c r="L3032" s="47"/>
      <c r="M3032" s="247"/>
      <c r="N3032" s="248"/>
      <c r="O3032" s="94"/>
      <c r="P3032" s="94"/>
      <c r="Q3032" s="94"/>
      <c r="R3032" s="94"/>
      <c r="S3032" s="94"/>
      <c r="T3032" s="95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19" t="s">
        <v>289</v>
      </c>
      <c r="AU3032" s="19" t="s">
        <v>93</v>
      </c>
    </row>
    <row r="3033" s="15" customFormat="1">
      <c r="A3033" s="15"/>
      <c r="B3033" s="272"/>
      <c r="C3033" s="273"/>
      <c r="D3033" s="251" t="s">
        <v>260</v>
      </c>
      <c r="E3033" s="274" t="s">
        <v>1</v>
      </c>
      <c r="F3033" s="275" t="s">
        <v>2281</v>
      </c>
      <c r="G3033" s="273"/>
      <c r="H3033" s="274" t="s">
        <v>1</v>
      </c>
      <c r="I3033" s="276"/>
      <c r="J3033" s="273"/>
      <c r="K3033" s="273"/>
      <c r="L3033" s="277"/>
      <c r="M3033" s="278"/>
      <c r="N3033" s="279"/>
      <c r="O3033" s="279"/>
      <c r="P3033" s="279"/>
      <c r="Q3033" s="279"/>
      <c r="R3033" s="279"/>
      <c r="S3033" s="279"/>
      <c r="T3033" s="280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81" t="s">
        <v>260</v>
      </c>
      <c r="AU3033" s="281" t="s">
        <v>93</v>
      </c>
      <c r="AV3033" s="15" t="s">
        <v>91</v>
      </c>
      <c r="AW3033" s="15" t="s">
        <v>40</v>
      </c>
      <c r="AX3033" s="15" t="s">
        <v>84</v>
      </c>
      <c r="AY3033" s="281" t="s">
        <v>251</v>
      </c>
    </row>
    <row r="3034" s="13" customFormat="1">
      <c r="A3034" s="13"/>
      <c r="B3034" s="249"/>
      <c r="C3034" s="250"/>
      <c r="D3034" s="251" t="s">
        <v>260</v>
      </c>
      <c r="E3034" s="252" t="s">
        <v>1</v>
      </c>
      <c r="F3034" s="253" t="s">
        <v>1155</v>
      </c>
      <c r="G3034" s="250"/>
      <c r="H3034" s="254">
        <v>1</v>
      </c>
      <c r="I3034" s="255"/>
      <c r="J3034" s="250"/>
      <c r="K3034" s="250"/>
      <c r="L3034" s="256"/>
      <c r="M3034" s="257"/>
      <c r="N3034" s="258"/>
      <c r="O3034" s="258"/>
      <c r="P3034" s="258"/>
      <c r="Q3034" s="258"/>
      <c r="R3034" s="258"/>
      <c r="S3034" s="258"/>
      <c r="T3034" s="25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60" t="s">
        <v>260</v>
      </c>
      <c r="AU3034" s="260" t="s">
        <v>93</v>
      </c>
      <c r="AV3034" s="13" t="s">
        <v>93</v>
      </c>
      <c r="AW3034" s="13" t="s">
        <v>40</v>
      </c>
      <c r="AX3034" s="13" t="s">
        <v>91</v>
      </c>
      <c r="AY3034" s="260" t="s">
        <v>251</v>
      </c>
    </row>
    <row r="3035" s="2" customFormat="1" ht="24.15" customHeight="1">
      <c r="A3035" s="41"/>
      <c r="B3035" s="42"/>
      <c r="C3035" s="230" t="s">
        <v>2916</v>
      </c>
      <c r="D3035" s="230" t="s">
        <v>253</v>
      </c>
      <c r="E3035" s="231" t="s">
        <v>2917</v>
      </c>
      <c r="F3035" s="232" t="s">
        <v>2324</v>
      </c>
      <c r="G3035" s="233" t="s">
        <v>321</v>
      </c>
      <c r="H3035" s="234">
        <v>781.32000000000005</v>
      </c>
      <c r="I3035" s="235"/>
      <c r="J3035" s="236">
        <f>ROUND(I3035*H3035,2)</f>
        <v>0</v>
      </c>
      <c r="K3035" s="237"/>
      <c r="L3035" s="47"/>
      <c r="M3035" s="238" t="s">
        <v>1</v>
      </c>
      <c r="N3035" s="239" t="s">
        <v>49</v>
      </c>
      <c r="O3035" s="94"/>
      <c r="P3035" s="240">
        <f>O3035*H3035</f>
        <v>0</v>
      </c>
      <c r="Q3035" s="240">
        <v>0.00014999999999999999</v>
      </c>
      <c r="R3035" s="240">
        <f>Q3035*H3035</f>
        <v>0.117198</v>
      </c>
      <c r="S3035" s="240">
        <v>0</v>
      </c>
      <c r="T3035" s="241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42" t="s">
        <v>304</v>
      </c>
      <c r="AT3035" s="242" t="s">
        <v>253</v>
      </c>
      <c r="AU3035" s="242" t="s">
        <v>93</v>
      </c>
      <c r="AY3035" s="19" t="s">
        <v>251</v>
      </c>
      <c r="BE3035" s="243">
        <f>IF(N3035="základní",J3035,0)</f>
        <v>0</v>
      </c>
      <c r="BF3035" s="243">
        <f>IF(N3035="snížená",J3035,0)</f>
        <v>0</v>
      </c>
      <c r="BG3035" s="243">
        <f>IF(N3035="zákl. přenesená",J3035,0)</f>
        <v>0</v>
      </c>
      <c r="BH3035" s="243">
        <f>IF(N3035="sníž. přenesená",J3035,0)</f>
        <v>0</v>
      </c>
      <c r="BI3035" s="243">
        <f>IF(N3035="nulová",J3035,0)</f>
        <v>0</v>
      </c>
      <c r="BJ3035" s="19" t="s">
        <v>91</v>
      </c>
      <c r="BK3035" s="243">
        <f>ROUND(I3035*H3035,2)</f>
        <v>0</v>
      </c>
      <c r="BL3035" s="19" t="s">
        <v>304</v>
      </c>
      <c r="BM3035" s="242" t="s">
        <v>2918</v>
      </c>
    </row>
    <row r="3036" s="2" customFormat="1">
      <c r="A3036" s="41"/>
      <c r="B3036" s="42"/>
      <c r="C3036" s="43"/>
      <c r="D3036" s="251" t="s">
        <v>289</v>
      </c>
      <c r="E3036" s="43"/>
      <c r="F3036" s="282" t="s">
        <v>2327</v>
      </c>
      <c r="G3036" s="43"/>
      <c r="H3036" s="43"/>
      <c r="I3036" s="246"/>
      <c r="J3036" s="43"/>
      <c r="K3036" s="43"/>
      <c r="L3036" s="47"/>
      <c r="M3036" s="247"/>
      <c r="N3036" s="248"/>
      <c r="O3036" s="94"/>
      <c r="P3036" s="94"/>
      <c r="Q3036" s="94"/>
      <c r="R3036" s="94"/>
      <c r="S3036" s="94"/>
      <c r="T3036" s="95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19" t="s">
        <v>289</v>
      </c>
      <c r="AU3036" s="19" t="s">
        <v>93</v>
      </c>
    </row>
    <row r="3037" s="15" customFormat="1">
      <c r="A3037" s="15"/>
      <c r="B3037" s="272"/>
      <c r="C3037" s="273"/>
      <c r="D3037" s="251" t="s">
        <v>260</v>
      </c>
      <c r="E3037" s="274" t="s">
        <v>1</v>
      </c>
      <c r="F3037" s="275" t="s">
        <v>2281</v>
      </c>
      <c r="G3037" s="273"/>
      <c r="H3037" s="274" t="s">
        <v>1</v>
      </c>
      <c r="I3037" s="276"/>
      <c r="J3037" s="273"/>
      <c r="K3037" s="273"/>
      <c r="L3037" s="277"/>
      <c r="M3037" s="278"/>
      <c r="N3037" s="279"/>
      <c r="O3037" s="279"/>
      <c r="P3037" s="279"/>
      <c r="Q3037" s="279"/>
      <c r="R3037" s="279"/>
      <c r="S3037" s="279"/>
      <c r="T3037" s="280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81" t="s">
        <v>260</v>
      </c>
      <c r="AU3037" s="281" t="s">
        <v>93</v>
      </c>
      <c r="AV3037" s="15" t="s">
        <v>91</v>
      </c>
      <c r="AW3037" s="15" t="s">
        <v>40</v>
      </c>
      <c r="AX3037" s="15" t="s">
        <v>84</v>
      </c>
      <c r="AY3037" s="281" t="s">
        <v>251</v>
      </c>
    </row>
    <row r="3038" s="15" customFormat="1">
      <c r="A3038" s="15"/>
      <c r="B3038" s="272"/>
      <c r="C3038" s="273"/>
      <c r="D3038" s="251" t="s">
        <v>260</v>
      </c>
      <c r="E3038" s="274" t="s">
        <v>1</v>
      </c>
      <c r="F3038" s="275" t="s">
        <v>2919</v>
      </c>
      <c r="G3038" s="273"/>
      <c r="H3038" s="274" t="s">
        <v>1</v>
      </c>
      <c r="I3038" s="276"/>
      <c r="J3038" s="273"/>
      <c r="K3038" s="273"/>
      <c r="L3038" s="277"/>
      <c r="M3038" s="278"/>
      <c r="N3038" s="279"/>
      <c r="O3038" s="279"/>
      <c r="P3038" s="279"/>
      <c r="Q3038" s="279"/>
      <c r="R3038" s="279"/>
      <c r="S3038" s="279"/>
      <c r="T3038" s="280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81" t="s">
        <v>260</v>
      </c>
      <c r="AU3038" s="281" t="s">
        <v>93</v>
      </c>
      <c r="AV3038" s="15" t="s">
        <v>91</v>
      </c>
      <c r="AW3038" s="15" t="s">
        <v>40</v>
      </c>
      <c r="AX3038" s="15" t="s">
        <v>84</v>
      </c>
      <c r="AY3038" s="281" t="s">
        <v>251</v>
      </c>
    </row>
    <row r="3039" s="13" customFormat="1">
      <c r="A3039" s="13"/>
      <c r="B3039" s="249"/>
      <c r="C3039" s="250"/>
      <c r="D3039" s="251" t="s">
        <v>260</v>
      </c>
      <c r="E3039" s="252" t="s">
        <v>1</v>
      </c>
      <c r="F3039" s="253" t="s">
        <v>2920</v>
      </c>
      <c r="G3039" s="250"/>
      <c r="H3039" s="254">
        <v>120</v>
      </c>
      <c r="I3039" s="255"/>
      <c r="J3039" s="250"/>
      <c r="K3039" s="250"/>
      <c r="L3039" s="256"/>
      <c r="M3039" s="257"/>
      <c r="N3039" s="258"/>
      <c r="O3039" s="258"/>
      <c r="P3039" s="258"/>
      <c r="Q3039" s="258"/>
      <c r="R3039" s="258"/>
      <c r="S3039" s="258"/>
      <c r="T3039" s="25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60" t="s">
        <v>260</v>
      </c>
      <c r="AU3039" s="260" t="s">
        <v>93</v>
      </c>
      <c r="AV3039" s="13" t="s">
        <v>93</v>
      </c>
      <c r="AW3039" s="13" t="s">
        <v>40</v>
      </c>
      <c r="AX3039" s="13" t="s">
        <v>84</v>
      </c>
      <c r="AY3039" s="260" t="s">
        <v>251</v>
      </c>
    </row>
    <row r="3040" s="13" customFormat="1">
      <c r="A3040" s="13"/>
      <c r="B3040" s="249"/>
      <c r="C3040" s="250"/>
      <c r="D3040" s="251" t="s">
        <v>260</v>
      </c>
      <c r="E3040" s="252" t="s">
        <v>1</v>
      </c>
      <c r="F3040" s="253" t="s">
        <v>2921</v>
      </c>
      <c r="G3040" s="250"/>
      <c r="H3040" s="254">
        <v>120</v>
      </c>
      <c r="I3040" s="255"/>
      <c r="J3040" s="250"/>
      <c r="K3040" s="250"/>
      <c r="L3040" s="256"/>
      <c r="M3040" s="257"/>
      <c r="N3040" s="258"/>
      <c r="O3040" s="258"/>
      <c r="P3040" s="258"/>
      <c r="Q3040" s="258"/>
      <c r="R3040" s="258"/>
      <c r="S3040" s="258"/>
      <c r="T3040" s="25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60" t="s">
        <v>260</v>
      </c>
      <c r="AU3040" s="260" t="s">
        <v>93</v>
      </c>
      <c r="AV3040" s="13" t="s">
        <v>93</v>
      </c>
      <c r="AW3040" s="13" t="s">
        <v>40</v>
      </c>
      <c r="AX3040" s="13" t="s">
        <v>84</v>
      </c>
      <c r="AY3040" s="260" t="s">
        <v>251</v>
      </c>
    </row>
    <row r="3041" s="13" customFormat="1">
      <c r="A3041" s="13"/>
      <c r="B3041" s="249"/>
      <c r="C3041" s="250"/>
      <c r="D3041" s="251" t="s">
        <v>260</v>
      </c>
      <c r="E3041" s="252" t="s">
        <v>1</v>
      </c>
      <c r="F3041" s="253" t="s">
        <v>2922</v>
      </c>
      <c r="G3041" s="250"/>
      <c r="H3041" s="254">
        <v>120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260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251</v>
      </c>
    </row>
    <row r="3042" s="13" customFormat="1">
      <c r="A3042" s="13"/>
      <c r="B3042" s="249"/>
      <c r="C3042" s="250"/>
      <c r="D3042" s="251" t="s">
        <v>260</v>
      </c>
      <c r="E3042" s="252" t="s">
        <v>1</v>
      </c>
      <c r="F3042" s="253" t="s">
        <v>2923</v>
      </c>
      <c r="G3042" s="250"/>
      <c r="H3042" s="254">
        <v>120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260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251</v>
      </c>
    </row>
    <row r="3043" s="13" customFormat="1">
      <c r="A3043" s="13"/>
      <c r="B3043" s="249"/>
      <c r="C3043" s="250"/>
      <c r="D3043" s="251" t="s">
        <v>260</v>
      </c>
      <c r="E3043" s="252" t="s">
        <v>1</v>
      </c>
      <c r="F3043" s="253" t="s">
        <v>2924</v>
      </c>
      <c r="G3043" s="250"/>
      <c r="H3043" s="254">
        <v>120</v>
      </c>
      <c r="I3043" s="255"/>
      <c r="J3043" s="250"/>
      <c r="K3043" s="250"/>
      <c r="L3043" s="256"/>
      <c r="M3043" s="257"/>
      <c r="N3043" s="258"/>
      <c r="O3043" s="258"/>
      <c r="P3043" s="258"/>
      <c r="Q3043" s="258"/>
      <c r="R3043" s="258"/>
      <c r="S3043" s="258"/>
      <c r="T3043" s="259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60" t="s">
        <v>260</v>
      </c>
      <c r="AU3043" s="260" t="s">
        <v>93</v>
      </c>
      <c r="AV3043" s="13" t="s">
        <v>93</v>
      </c>
      <c r="AW3043" s="13" t="s">
        <v>40</v>
      </c>
      <c r="AX3043" s="13" t="s">
        <v>84</v>
      </c>
      <c r="AY3043" s="260" t="s">
        <v>251</v>
      </c>
    </row>
    <row r="3044" s="15" customFormat="1">
      <c r="A3044" s="15"/>
      <c r="B3044" s="272"/>
      <c r="C3044" s="273"/>
      <c r="D3044" s="251" t="s">
        <v>260</v>
      </c>
      <c r="E3044" s="274" t="s">
        <v>1</v>
      </c>
      <c r="F3044" s="275" t="s">
        <v>2884</v>
      </c>
      <c r="G3044" s="273"/>
      <c r="H3044" s="274" t="s">
        <v>1</v>
      </c>
      <c r="I3044" s="276"/>
      <c r="J3044" s="273"/>
      <c r="K3044" s="273"/>
      <c r="L3044" s="277"/>
      <c r="M3044" s="278"/>
      <c r="N3044" s="279"/>
      <c r="O3044" s="279"/>
      <c r="P3044" s="279"/>
      <c r="Q3044" s="279"/>
      <c r="R3044" s="279"/>
      <c r="S3044" s="279"/>
      <c r="T3044" s="280"/>
      <c r="U3044" s="15"/>
      <c r="V3044" s="15"/>
      <c r="W3044" s="15"/>
      <c r="X3044" s="15"/>
      <c r="Y3044" s="15"/>
      <c r="Z3044" s="15"/>
      <c r="AA3044" s="15"/>
      <c r="AB3044" s="15"/>
      <c r="AC3044" s="15"/>
      <c r="AD3044" s="15"/>
      <c r="AE3044" s="15"/>
      <c r="AT3044" s="281" t="s">
        <v>260</v>
      </c>
      <c r="AU3044" s="281" t="s">
        <v>93</v>
      </c>
      <c r="AV3044" s="15" t="s">
        <v>91</v>
      </c>
      <c r="AW3044" s="15" t="s">
        <v>40</v>
      </c>
      <c r="AX3044" s="15" t="s">
        <v>84</v>
      </c>
      <c r="AY3044" s="281" t="s">
        <v>251</v>
      </c>
    </row>
    <row r="3045" s="13" customFormat="1">
      <c r="A3045" s="13"/>
      <c r="B3045" s="249"/>
      <c r="C3045" s="250"/>
      <c r="D3045" s="251" t="s">
        <v>260</v>
      </c>
      <c r="E3045" s="252" t="s">
        <v>1</v>
      </c>
      <c r="F3045" s="253" t="s">
        <v>2925</v>
      </c>
      <c r="G3045" s="250"/>
      <c r="H3045" s="254">
        <v>22.84</v>
      </c>
      <c r="I3045" s="255"/>
      <c r="J3045" s="250"/>
      <c r="K3045" s="250"/>
      <c r="L3045" s="256"/>
      <c r="M3045" s="257"/>
      <c r="N3045" s="258"/>
      <c r="O3045" s="258"/>
      <c r="P3045" s="258"/>
      <c r="Q3045" s="258"/>
      <c r="R3045" s="258"/>
      <c r="S3045" s="258"/>
      <c r="T3045" s="25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60" t="s">
        <v>260</v>
      </c>
      <c r="AU3045" s="260" t="s">
        <v>93</v>
      </c>
      <c r="AV3045" s="13" t="s">
        <v>93</v>
      </c>
      <c r="AW3045" s="13" t="s">
        <v>40</v>
      </c>
      <c r="AX3045" s="13" t="s">
        <v>84</v>
      </c>
      <c r="AY3045" s="260" t="s">
        <v>251</v>
      </c>
    </row>
    <row r="3046" s="13" customFormat="1">
      <c r="A3046" s="13"/>
      <c r="B3046" s="249"/>
      <c r="C3046" s="250"/>
      <c r="D3046" s="251" t="s">
        <v>260</v>
      </c>
      <c r="E3046" s="252" t="s">
        <v>1</v>
      </c>
      <c r="F3046" s="253" t="s">
        <v>2926</v>
      </c>
      <c r="G3046" s="250"/>
      <c r="H3046" s="254">
        <v>22.84</v>
      </c>
      <c r="I3046" s="255"/>
      <c r="J3046" s="250"/>
      <c r="K3046" s="250"/>
      <c r="L3046" s="256"/>
      <c r="M3046" s="257"/>
      <c r="N3046" s="258"/>
      <c r="O3046" s="258"/>
      <c r="P3046" s="258"/>
      <c r="Q3046" s="258"/>
      <c r="R3046" s="258"/>
      <c r="S3046" s="258"/>
      <c r="T3046" s="25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60" t="s">
        <v>260</v>
      </c>
      <c r="AU3046" s="260" t="s">
        <v>93</v>
      </c>
      <c r="AV3046" s="13" t="s">
        <v>93</v>
      </c>
      <c r="AW3046" s="13" t="s">
        <v>40</v>
      </c>
      <c r="AX3046" s="13" t="s">
        <v>84</v>
      </c>
      <c r="AY3046" s="260" t="s">
        <v>251</v>
      </c>
    </row>
    <row r="3047" s="13" customFormat="1">
      <c r="A3047" s="13"/>
      <c r="B3047" s="249"/>
      <c r="C3047" s="250"/>
      <c r="D3047" s="251" t="s">
        <v>260</v>
      </c>
      <c r="E3047" s="252" t="s">
        <v>1</v>
      </c>
      <c r="F3047" s="253" t="s">
        <v>2927</v>
      </c>
      <c r="G3047" s="250"/>
      <c r="H3047" s="254">
        <v>22.84</v>
      </c>
      <c r="I3047" s="255"/>
      <c r="J3047" s="250"/>
      <c r="K3047" s="250"/>
      <c r="L3047" s="256"/>
      <c r="M3047" s="257"/>
      <c r="N3047" s="258"/>
      <c r="O3047" s="258"/>
      <c r="P3047" s="258"/>
      <c r="Q3047" s="258"/>
      <c r="R3047" s="258"/>
      <c r="S3047" s="258"/>
      <c r="T3047" s="25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60" t="s">
        <v>260</v>
      </c>
      <c r="AU3047" s="260" t="s">
        <v>93</v>
      </c>
      <c r="AV3047" s="13" t="s">
        <v>93</v>
      </c>
      <c r="AW3047" s="13" t="s">
        <v>40</v>
      </c>
      <c r="AX3047" s="13" t="s">
        <v>84</v>
      </c>
      <c r="AY3047" s="260" t="s">
        <v>251</v>
      </c>
    </row>
    <row r="3048" s="16" customFormat="1">
      <c r="A3048" s="16"/>
      <c r="B3048" s="283"/>
      <c r="C3048" s="284"/>
      <c r="D3048" s="251" t="s">
        <v>260</v>
      </c>
      <c r="E3048" s="285" t="s">
        <v>1</v>
      </c>
      <c r="F3048" s="286" t="s">
        <v>329</v>
      </c>
      <c r="G3048" s="284"/>
      <c r="H3048" s="287">
        <v>668.51999999999998</v>
      </c>
      <c r="I3048" s="288"/>
      <c r="J3048" s="284"/>
      <c r="K3048" s="284"/>
      <c r="L3048" s="289"/>
      <c r="M3048" s="290"/>
      <c r="N3048" s="291"/>
      <c r="O3048" s="291"/>
      <c r="P3048" s="291"/>
      <c r="Q3048" s="291"/>
      <c r="R3048" s="291"/>
      <c r="S3048" s="291"/>
      <c r="T3048" s="292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T3048" s="293" t="s">
        <v>260</v>
      </c>
      <c r="AU3048" s="293" t="s">
        <v>93</v>
      </c>
      <c r="AV3048" s="16" t="s">
        <v>273</v>
      </c>
      <c r="AW3048" s="16" t="s">
        <v>40</v>
      </c>
      <c r="AX3048" s="16" t="s">
        <v>84</v>
      </c>
      <c r="AY3048" s="293" t="s">
        <v>251</v>
      </c>
    </row>
    <row r="3049" s="15" customFormat="1">
      <c r="A3049" s="15"/>
      <c r="B3049" s="272"/>
      <c r="C3049" s="273"/>
      <c r="D3049" s="251" t="s">
        <v>260</v>
      </c>
      <c r="E3049" s="274" t="s">
        <v>1</v>
      </c>
      <c r="F3049" s="275" t="s">
        <v>2888</v>
      </c>
      <c r="G3049" s="273"/>
      <c r="H3049" s="274" t="s">
        <v>1</v>
      </c>
      <c r="I3049" s="276"/>
      <c r="J3049" s="273"/>
      <c r="K3049" s="273"/>
      <c r="L3049" s="277"/>
      <c r="M3049" s="278"/>
      <c r="N3049" s="279"/>
      <c r="O3049" s="279"/>
      <c r="P3049" s="279"/>
      <c r="Q3049" s="279"/>
      <c r="R3049" s="279"/>
      <c r="S3049" s="279"/>
      <c r="T3049" s="280"/>
      <c r="U3049" s="15"/>
      <c r="V3049" s="15"/>
      <c r="W3049" s="15"/>
      <c r="X3049" s="15"/>
      <c r="Y3049" s="15"/>
      <c r="Z3049" s="15"/>
      <c r="AA3049" s="15"/>
      <c r="AB3049" s="15"/>
      <c r="AC3049" s="15"/>
      <c r="AD3049" s="15"/>
      <c r="AE3049" s="15"/>
      <c r="AT3049" s="281" t="s">
        <v>260</v>
      </c>
      <c r="AU3049" s="281" t="s">
        <v>93</v>
      </c>
      <c r="AV3049" s="15" t="s">
        <v>91</v>
      </c>
      <c r="AW3049" s="15" t="s">
        <v>40</v>
      </c>
      <c r="AX3049" s="15" t="s">
        <v>84</v>
      </c>
      <c r="AY3049" s="281" t="s">
        <v>251</v>
      </c>
    </row>
    <row r="3050" s="13" customFormat="1">
      <c r="A3050" s="13"/>
      <c r="B3050" s="249"/>
      <c r="C3050" s="250"/>
      <c r="D3050" s="251" t="s">
        <v>260</v>
      </c>
      <c r="E3050" s="252" t="s">
        <v>1</v>
      </c>
      <c r="F3050" s="253" t="s">
        <v>2928</v>
      </c>
      <c r="G3050" s="250"/>
      <c r="H3050" s="254">
        <v>19.859999999999999</v>
      </c>
      <c r="I3050" s="255"/>
      <c r="J3050" s="250"/>
      <c r="K3050" s="250"/>
      <c r="L3050" s="256"/>
      <c r="M3050" s="257"/>
      <c r="N3050" s="258"/>
      <c r="O3050" s="258"/>
      <c r="P3050" s="258"/>
      <c r="Q3050" s="258"/>
      <c r="R3050" s="258"/>
      <c r="S3050" s="258"/>
      <c r="T3050" s="25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60" t="s">
        <v>260</v>
      </c>
      <c r="AU3050" s="260" t="s">
        <v>93</v>
      </c>
      <c r="AV3050" s="13" t="s">
        <v>93</v>
      </c>
      <c r="AW3050" s="13" t="s">
        <v>40</v>
      </c>
      <c r="AX3050" s="13" t="s">
        <v>84</v>
      </c>
      <c r="AY3050" s="260" t="s">
        <v>251</v>
      </c>
    </row>
    <row r="3051" s="13" customFormat="1">
      <c r="A3051" s="13"/>
      <c r="B3051" s="249"/>
      <c r="C3051" s="250"/>
      <c r="D3051" s="251" t="s">
        <v>260</v>
      </c>
      <c r="E3051" s="252" t="s">
        <v>1</v>
      </c>
      <c r="F3051" s="253" t="s">
        <v>2929</v>
      </c>
      <c r="G3051" s="250"/>
      <c r="H3051" s="254">
        <v>19.859999999999999</v>
      </c>
      <c r="I3051" s="255"/>
      <c r="J3051" s="250"/>
      <c r="K3051" s="250"/>
      <c r="L3051" s="256"/>
      <c r="M3051" s="257"/>
      <c r="N3051" s="258"/>
      <c r="O3051" s="258"/>
      <c r="P3051" s="258"/>
      <c r="Q3051" s="258"/>
      <c r="R3051" s="258"/>
      <c r="S3051" s="258"/>
      <c r="T3051" s="25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0" t="s">
        <v>260</v>
      </c>
      <c r="AU3051" s="260" t="s">
        <v>93</v>
      </c>
      <c r="AV3051" s="13" t="s">
        <v>93</v>
      </c>
      <c r="AW3051" s="13" t="s">
        <v>40</v>
      </c>
      <c r="AX3051" s="13" t="s">
        <v>84</v>
      </c>
      <c r="AY3051" s="260" t="s">
        <v>251</v>
      </c>
    </row>
    <row r="3052" s="13" customFormat="1">
      <c r="A3052" s="13"/>
      <c r="B3052" s="249"/>
      <c r="C3052" s="250"/>
      <c r="D3052" s="251" t="s">
        <v>260</v>
      </c>
      <c r="E3052" s="252" t="s">
        <v>1</v>
      </c>
      <c r="F3052" s="253" t="s">
        <v>2930</v>
      </c>
      <c r="G3052" s="250"/>
      <c r="H3052" s="254">
        <v>19.859999999999999</v>
      </c>
      <c r="I3052" s="255"/>
      <c r="J3052" s="250"/>
      <c r="K3052" s="250"/>
      <c r="L3052" s="256"/>
      <c r="M3052" s="257"/>
      <c r="N3052" s="258"/>
      <c r="O3052" s="258"/>
      <c r="P3052" s="258"/>
      <c r="Q3052" s="258"/>
      <c r="R3052" s="258"/>
      <c r="S3052" s="258"/>
      <c r="T3052" s="25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60" t="s">
        <v>260</v>
      </c>
      <c r="AU3052" s="260" t="s">
        <v>93</v>
      </c>
      <c r="AV3052" s="13" t="s">
        <v>93</v>
      </c>
      <c r="AW3052" s="13" t="s">
        <v>40</v>
      </c>
      <c r="AX3052" s="13" t="s">
        <v>84</v>
      </c>
      <c r="AY3052" s="260" t="s">
        <v>251</v>
      </c>
    </row>
    <row r="3053" s="16" customFormat="1">
      <c r="A3053" s="16"/>
      <c r="B3053" s="283"/>
      <c r="C3053" s="284"/>
      <c r="D3053" s="251" t="s">
        <v>260</v>
      </c>
      <c r="E3053" s="285" t="s">
        <v>1</v>
      </c>
      <c r="F3053" s="286" t="s">
        <v>329</v>
      </c>
      <c r="G3053" s="284"/>
      <c r="H3053" s="287">
        <v>59.579999999999998</v>
      </c>
      <c r="I3053" s="288"/>
      <c r="J3053" s="284"/>
      <c r="K3053" s="284"/>
      <c r="L3053" s="289"/>
      <c r="M3053" s="290"/>
      <c r="N3053" s="291"/>
      <c r="O3053" s="291"/>
      <c r="P3053" s="291"/>
      <c r="Q3053" s="291"/>
      <c r="R3053" s="291"/>
      <c r="S3053" s="291"/>
      <c r="T3053" s="292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T3053" s="293" t="s">
        <v>260</v>
      </c>
      <c r="AU3053" s="293" t="s">
        <v>93</v>
      </c>
      <c r="AV3053" s="16" t="s">
        <v>273</v>
      </c>
      <c r="AW3053" s="16" t="s">
        <v>40</v>
      </c>
      <c r="AX3053" s="16" t="s">
        <v>84</v>
      </c>
      <c r="AY3053" s="293" t="s">
        <v>251</v>
      </c>
    </row>
    <row r="3054" s="15" customFormat="1">
      <c r="A3054" s="15"/>
      <c r="B3054" s="272"/>
      <c r="C3054" s="273"/>
      <c r="D3054" s="251" t="s">
        <v>260</v>
      </c>
      <c r="E3054" s="274" t="s">
        <v>1</v>
      </c>
      <c r="F3054" s="275" t="s">
        <v>2931</v>
      </c>
      <c r="G3054" s="273"/>
      <c r="H3054" s="274" t="s">
        <v>1</v>
      </c>
      <c r="I3054" s="276"/>
      <c r="J3054" s="273"/>
      <c r="K3054" s="273"/>
      <c r="L3054" s="277"/>
      <c r="M3054" s="278"/>
      <c r="N3054" s="279"/>
      <c r="O3054" s="279"/>
      <c r="P3054" s="279"/>
      <c r="Q3054" s="279"/>
      <c r="R3054" s="279"/>
      <c r="S3054" s="279"/>
      <c r="T3054" s="280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81" t="s">
        <v>260</v>
      </c>
      <c r="AU3054" s="281" t="s">
        <v>93</v>
      </c>
      <c r="AV3054" s="15" t="s">
        <v>91</v>
      </c>
      <c r="AW3054" s="15" t="s">
        <v>40</v>
      </c>
      <c r="AX3054" s="15" t="s">
        <v>84</v>
      </c>
      <c r="AY3054" s="281" t="s">
        <v>251</v>
      </c>
    </row>
    <row r="3055" s="13" customFormat="1">
      <c r="A3055" s="13"/>
      <c r="B3055" s="249"/>
      <c r="C3055" s="250"/>
      <c r="D3055" s="251" t="s">
        <v>260</v>
      </c>
      <c r="E3055" s="252" t="s">
        <v>1</v>
      </c>
      <c r="F3055" s="253" t="s">
        <v>2932</v>
      </c>
      <c r="G3055" s="250"/>
      <c r="H3055" s="254">
        <v>12</v>
      </c>
      <c r="I3055" s="255"/>
      <c r="J3055" s="250"/>
      <c r="K3055" s="250"/>
      <c r="L3055" s="256"/>
      <c r="M3055" s="257"/>
      <c r="N3055" s="258"/>
      <c r="O3055" s="258"/>
      <c r="P3055" s="258"/>
      <c r="Q3055" s="258"/>
      <c r="R3055" s="258"/>
      <c r="S3055" s="258"/>
      <c r="T3055" s="25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60" t="s">
        <v>260</v>
      </c>
      <c r="AU3055" s="260" t="s">
        <v>93</v>
      </c>
      <c r="AV3055" s="13" t="s">
        <v>93</v>
      </c>
      <c r="AW3055" s="13" t="s">
        <v>40</v>
      </c>
      <c r="AX3055" s="13" t="s">
        <v>84</v>
      </c>
      <c r="AY3055" s="260" t="s">
        <v>251</v>
      </c>
    </row>
    <row r="3056" s="16" customFormat="1">
      <c r="A3056" s="16"/>
      <c r="B3056" s="283"/>
      <c r="C3056" s="284"/>
      <c r="D3056" s="251" t="s">
        <v>260</v>
      </c>
      <c r="E3056" s="285" t="s">
        <v>1</v>
      </c>
      <c r="F3056" s="286" t="s">
        <v>329</v>
      </c>
      <c r="G3056" s="284"/>
      <c r="H3056" s="287">
        <v>12</v>
      </c>
      <c r="I3056" s="288"/>
      <c r="J3056" s="284"/>
      <c r="K3056" s="284"/>
      <c r="L3056" s="289"/>
      <c r="M3056" s="290"/>
      <c r="N3056" s="291"/>
      <c r="O3056" s="291"/>
      <c r="P3056" s="291"/>
      <c r="Q3056" s="291"/>
      <c r="R3056" s="291"/>
      <c r="S3056" s="291"/>
      <c r="T3056" s="292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93" t="s">
        <v>260</v>
      </c>
      <c r="AU3056" s="293" t="s">
        <v>93</v>
      </c>
      <c r="AV3056" s="16" t="s">
        <v>273</v>
      </c>
      <c r="AW3056" s="16" t="s">
        <v>40</v>
      </c>
      <c r="AX3056" s="16" t="s">
        <v>84</v>
      </c>
      <c r="AY3056" s="293" t="s">
        <v>251</v>
      </c>
    </row>
    <row r="3057" s="15" customFormat="1">
      <c r="A3057" s="15"/>
      <c r="B3057" s="272"/>
      <c r="C3057" s="273"/>
      <c r="D3057" s="251" t="s">
        <v>260</v>
      </c>
      <c r="E3057" s="274" t="s">
        <v>1</v>
      </c>
      <c r="F3057" s="275" t="s">
        <v>2933</v>
      </c>
      <c r="G3057" s="273"/>
      <c r="H3057" s="274" t="s">
        <v>1</v>
      </c>
      <c r="I3057" s="276"/>
      <c r="J3057" s="273"/>
      <c r="K3057" s="273"/>
      <c r="L3057" s="277"/>
      <c r="M3057" s="278"/>
      <c r="N3057" s="279"/>
      <c r="O3057" s="279"/>
      <c r="P3057" s="279"/>
      <c r="Q3057" s="279"/>
      <c r="R3057" s="279"/>
      <c r="S3057" s="279"/>
      <c r="T3057" s="280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81" t="s">
        <v>260</v>
      </c>
      <c r="AU3057" s="281" t="s">
        <v>93</v>
      </c>
      <c r="AV3057" s="15" t="s">
        <v>91</v>
      </c>
      <c r="AW3057" s="15" t="s">
        <v>40</v>
      </c>
      <c r="AX3057" s="15" t="s">
        <v>84</v>
      </c>
      <c r="AY3057" s="281" t="s">
        <v>251</v>
      </c>
    </row>
    <row r="3058" s="13" customFormat="1">
      <c r="A3058" s="13"/>
      <c r="B3058" s="249"/>
      <c r="C3058" s="250"/>
      <c r="D3058" s="251" t="s">
        <v>260</v>
      </c>
      <c r="E3058" s="252" t="s">
        <v>1</v>
      </c>
      <c r="F3058" s="253" t="s">
        <v>2932</v>
      </c>
      <c r="G3058" s="250"/>
      <c r="H3058" s="254">
        <v>12</v>
      </c>
      <c r="I3058" s="255"/>
      <c r="J3058" s="250"/>
      <c r="K3058" s="250"/>
      <c r="L3058" s="256"/>
      <c r="M3058" s="257"/>
      <c r="N3058" s="258"/>
      <c r="O3058" s="258"/>
      <c r="P3058" s="258"/>
      <c r="Q3058" s="258"/>
      <c r="R3058" s="258"/>
      <c r="S3058" s="258"/>
      <c r="T3058" s="25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60" t="s">
        <v>260</v>
      </c>
      <c r="AU3058" s="260" t="s">
        <v>93</v>
      </c>
      <c r="AV3058" s="13" t="s">
        <v>93</v>
      </c>
      <c r="AW3058" s="13" t="s">
        <v>40</v>
      </c>
      <c r="AX3058" s="13" t="s">
        <v>84</v>
      </c>
      <c r="AY3058" s="260" t="s">
        <v>251</v>
      </c>
    </row>
    <row r="3059" s="16" customFormat="1">
      <c r="A3059" s="16"/>
      <c r="B3059" s="283"/>
      <c r="C3059" s="284"/>
      <c r="D3059" s="251" t="s">
        <v>260</v>
      </c>
      <c r="E3059" s="285" t="s">
        <v>1</v>
      </c>
      <c r="F3059" s="286" t="s">
        <v>329</v>
      </c>
      <c r="G3059" s="284"/>
      <c r="H3059" s="287">
        <v>12</v>
      </c>
      <c r="I3059" s="288"/>
      <c r="J3059" s="284"/>
      <c r="K3059" s="284"/>
      <c r="L3059" s="289"/>
      <c r="M3059" s="290"/>
      <c r="N3059" s="291"/>
      <c r="O3059" s="291"/>
      <c r="P3059" s="291"/>
      <c r="Q3059" s="291"/>
      <c r="R3059" s="291"/>
      <c r="S3059" s="291"/>
      <c r="T3059" s="292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93" t="s">
        <v>260</v>
      </c>
      <c r="AU3059" s="293" t="s">
        <v>93</v>
      </c>
      <c r="AV3059" s="16" t="s">
        <v>273</v>
      </c>
      <c r="AW3059" s="16" t="s">
        <v>40</v>
      </c>
      <c r="AX3059" s="16" t="s">
        <v>84</v>
      </c>
      <c r="AY3059" s="293" t="s">
        <v>251</v>
      </c>
    </row>
    <row r="3060" s="15" customFormat="1">
      <c r="A3060" s="15"/>
      <c r="B3060" s="272"/>
      <c r="C3060" s="273"/>
      <c r="D3060" s="251" t="s">
        <v>260</v>
      </c>
      <c r="E3060" s="274" t="s">
        <v>1</v>
      </c>
      <c r="F3060" s="275" t="s">
        <v>2934</v>
      </c>
      <c r="G3060" s="273"/>
      <c r="H3060" s="274" t="s">
        <v>1</v>
      </c>
      <c r="I3060" s="276"/>
      <c r="J3060" s="273"/>
      <c r="K3060" s="273"/>
      <c r="L3060" s="277"/>
      <c r="M3060" s="278"/>
      <c r="N3060" s="279"/>
      <c r="O3060" s="279"/>
      <c r="P3060" s="279"/>
      <c r="Q3060" s="279"/>
      <c r="R3060" s="279"/>
      <c r="S3060" s="279"/>
      <c r="T3060" s="280"/>
      <c r="U3060" s="15"/>
      <c r="V3060" s="15"/>
      <c r="W3060" s="15"/>
      <c r="X3060" s="15"/>
      <c r="Y3060" s="15"/>
      <c r="Z3060" s="15"/>
      <c r="AA3060" s="15"/>
      <c r="AB3060" s="15"/>
      <c r="AC3060" s="15"/>
      <c r="AD3060" s="15"/>
      <c r="AE3060" s="15"/>
      <c r="AT3060" s="281" t="s">
        <v>260</v>
      </c>
      <c r="AU3060" s="281" t="s">
        <v>93</v>
      </c>
      <c r="AV3060" s="15" t="s">
        <v>91</v>
      </c>
      <c r="AW3060" s="15" t="s">
        <v>40</v>
      </c>
      <c r="AX3060" s="15" t="s">
        <v>84</v>
      </c>
      <c r="AY3060" s="281" t="s">
        <v>251</v>
      </c>
    </row>
    <row r="3061" s="13" customFormat="1">
      <c r="A3061" s="13"/>
      <c r="B3061" s="249"/>
      <c r="C3061" s="250"/>
      <c r="D3061" s="251" t="s">
        <v>260</v>
      </c>
      <c r="E3061" s="252" t="s">
        <v>1</v>
      </c>
      <c r="F3061" s="253" t="s">
        <v>2935</v>
      </c>
      <c r="G3061" s="250"/>
      <c r="H3061" s="254">
        <v>11.6</v>
      </c>
      <c r="I3061" s="255"/>
      <c r="J3061" s="250"/>
      <c r="K3061" s="250"/>
      <c r="L3061" s="256"/>
      <c r="M3061" s="257"/>
      <c r="N3061" s="258"/>
      <c r="O3061" s="258"/>
      <c r="P3061" s="258"/>
      <c r="Q3061" s="258"/>
      <c r="R3061" s="258"/>
      <c r="S3061" s="258"/>
      <c r="T3061" s="25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60" t="s">
        <v>260</v>
      </c>
      <c r="AU3061" s="260" t="s">
        <v>93</v>
      </c>
      <c r="AV3061" s="13" t="s">
        <v>93</v>
      </c>
      <c r="AW3061" s="13" t="s">
        <v>40</v>
      </c>
      <c r="AX3061" s="13" t="s">
        <v>84</v>
      </c>
      <c r="AY3061" s="260" t="s">
        <v>251</v>
      </c>
    </row>
    <row r="3062" s="16" customFormat="1">
      <c r="A3062" s="16"/>
      <c r="B3062" s="283"/>
      <c r="C3062" s="284"/>
      <c r="D3062" s="251" t="s">
        <v>260</v>
      </c>
      <c r="E3062" s="285" t="s">
        <v>1</v>
      </c>
      <c r="F3062" s="286" t="s">
        <v>329</v>
      </c>
      <c r="G3062" s="284"/>
      <c r="H3062" s="287">
        <v>11.6</v>
      </c>
      <c r="I3062" s="288"/>
      <c r="J3062" s="284"/>
      <c r="K3062" s="284"/>
      <c r="L3062" s="289"/>
      <c r="M3062" s="290"/>
      <c r="N3062" s="291"/>
      <c r="O3062" s="291"/>
      <c r="P3062" s="291"/>
      <c r="Q3062" s="291"/>
      <c r="R3062" s="291"/>
      <c r="S3062" s="291"/>
      <c r="T3062" s="292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93" t="s">
        <v>260</v>
      </c>
      <c r="AU3062" s="293" t="s">
        <v>93</v>
      </c>
      <c r="AV3062" s="16" t="s">
        <v>273</v>
      </c>
      <c r="AW3062" s="16" t="s">
        <v>40</v>
      </c>
      <c r="AX3062" s="16" t="s">
        <v>84</v>
      </c>
      <c r="AY3062" s="293" t="s">
        <v>251</v>
      </c>
    </row>
    <row r="3063" s="15" customFormat="1">
      <c r="A3063" s="15"/>
      <c r="B3063" s="272"/>
      <c r="C3063" s="273"/>
      <c r="D3063" s="251" t="s">
        <v>260</v>
      </c>
      <c r="E3063" s="274" t="s">
        <v>1</v>
      </c>
      <c r="F3063" s="275" t="s">
        <v>2936</v>
      </c>
      <c r="G3063" s="273"/>
      <c r="H3063" s="274" t="s">
        <v>1</v>
      </c>
      <c r="I3063" s="276"/>
      <c r="J3063" s="273"/>
      <c r="K3063" s="273"/>
      <c r="L3063" s="277"/>
      <c r="M3063" s="278"/>
      <c r="N3063" s="279"/>
      <c r="O3063" s="279"/>
      <c r="P3063" s="279"/>
      <c r="Q3063" s="279"/>
      <c r="R3063" s="279"/>
      <c r="S3063" s="279"/>
      <c r="T3063" s="280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81" t="s">
        <v>260</v>
      </c>
      <c r="AU3063" s="281" t="s">
        <v>93</v>
      </c>
      <c r="AV3063" s="15" t="s">
        <v>91</v>
      </c>
      <c r="AW3063" s="15" t="s">
        <v>40</v>
      </c>
      <c r="AX3063" s="15" t="s">
        <v>84</v>
      </c>
      <c r="AY3063" s="281" t="s">
        <v>251</v>
      </c>
    </row>
    <row r="3064" s="13" customFormat="1">
      <c r="A3064" s="13"/>
      <c r="B3064" s="249"/>
      <c r="C3064" s="250"/>
      <c r="D3064" s="251" t="s">
        <v>260</v>
      </c>
      <c r="E3064" s="252" t="s">
        <v>1</v>
      </c>
      <c r="F3064" s="253" t="s">
        <v>2937</v>
      </c>
      <c r="G3064" s="250"/>
      <c r="H3064" s="254">
        <v>11.880000000000001</v>
      </c>
      <c r="I3064" s="255"/>
      <c r="J3064" s="250"/>
      <c r="K3064" s="250"/>
      <c r="L3064" s="256"/>
      <c r="M3064" s="257"/>
      <c r="N3064" s="258"/>
      <c r="O3064" s="258"/>
      <c r="P3064" s="258"/>
      <c r="Q3064" s="258"/>
      <c r="R3064" s="258"/>
      <c r="S3064" s="258"/>
      <c r="T3064" s="25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60" t="s">
        <v>260</v>
      </c>
      <c r="AU3064" s="260" t="s">
        <v>93</v>
      </c>
      <c r="AV3064" s="13" t="s">
        <v>93</v>
      </c>
      <c r="AW3064" s="13" t="s">
        <v>40</v>
      </c>
      <c r="AX3064" s="13" t="s">
        <v>84</v>
      </c>
      <c r="AY3064" s="260" t="s">
        <v>251</v>
      </c>
    </row>
    <row r="3065" s="16" customFormat="1">
      <c r="A3065" s="16"/>
      <c r="B3065" s="283"/>
      <c r="C3065" s="284"/>
      <c r="D3065" s="251" t="s">
        <v>260</v>
      </c>
      <c r="E3065" s="285" t="s">
        <v>1</v>
      </c>
      <c r="F3065" s="286" t="s">
        <v>329</v>
      </c>
      <c r="G3065" s="284"/>
      <c r="H3065" s="287">
        <v>11.880000000000001</v>
      </c>
      <c r="I3065" s="288"/>
      <c r="J3065" s="284"/>
      <c r="K3065" s="284"/>
      <c r="L3065" s="289"/>
      <c r="M3065" s="290"/>
      <c r="N3065" s="291"/>
      <c r="O3065" s="291"/>
      <c r="P3065" s="291"/>
      <c r="Q3065" s="291"/>
      <c r="R3065" s="291"/>
      <c r="S3065" s="291"/>
      <c r="T3065" s="292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T3065" s="293" t="s">
        <v>260</v>
      </c>
      <c r="AU3065" s="293" t="s">
        <v>93</v>
      </c>
      <c r="AV3065" s="16" t="s">
        <v>273</v>
      </c>
      <c r="AW3065" s="16" t="s">
        <v>40</v>
      </c>
      <c r="AX3065" s="16" t="s">
        <v>84</v>
      </c>
      <c r="AY3065" s="293" t="s">
        <v>251</v>
      </c>
    </row>
    <row r="3066" s="15" customFormat="1">
      <c r="A3066" s="15"/>
      <c r="B3066" s="272"/>
      <c r="C3066" s="273"/>
      <c r="D3066" s="251" t="s">
        <v>260</v>
      </c>
      <c r="E3066" s="274" t="s">
        <v>1</v>
      </c>
      <c r="F3066" s="275" t="s">
        <v>2938</v>
      </c>
      <c r="G3066" s="273"/>
      <c r="H3066" s="274" t="s">
        <v>1</v>
      </c>
      <c r="I3066" s="276"/>
      <c r="J3066" s="273"/>
      <c r="K3066" s="273"/>
      <c r="L3066" s="277"/>
      <c r="M3066" s="278"/>
      <c r="N3066" s="279"/>
      <c r="O3066" s="279"/>
      <c r="P3066" s="279"/>
      <c r="Q3066" s="279"/>
      <c r="R3066" s="279"/>
      <c r="S3066" s="279"/>
      <c r="T3066" s="280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81" t="s">
        <v>260</v>
      </c>
      <c r="AU3066" s="281" t="s">
        <v>93</v>
      </c>
      <c r="AV3066" s="15" t="s">
        <v>91</v>
      </c>
      <c r="AW3066" s="15" t="s">
        <v>40</v>
      </c>
      <c r="AX3066" s="15" t="s">
        <v>84</v>
      </c>
      <c r="AY3066" s="281" t="s">
        <v>251</v>
      </c>
    </row>
    <row r="3067" s="13" customFormat="1">
      <c r="A3067" s="13"/>
      <c r="B3067" s="249"/>
      <c r="C3067" s="250"/>
      <c r="D3067" s="251" t="s">
        <v>260</v>
      </c>
      <c r="E3067" s="252" t="s">
        <v>1</v>
      </c>
      <c r="F3067" s="253" t="s">
        <v>2939</v>
      </c>
      <c r="G3067" s="250"/>
      <c r="H3067" s="254">
        <v>5.7400000000000002</v>
      </c>
      <c r="I3067" s="255"/>
      <c r="J3067" s="250"/>
      <c r="K3067" s="250"/>
      <c r="L3067" s="256"/>
      <c r="M3067" s="257"/>
      <c r="N3067" s="258"/>
      <c r="O3067" s="258"/>
      <c r="P3067" s="258"/>
      <c r="Q3067" s="258"/>
      <c r="R3067" s="258"/>
      <c r="S3067" s="258"/>
      <c r="T3067" s="25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60" t="s">
        <v>260</v>
      </c>
      <c r="AU3067" s="260" t="s">
        <v>93</v>
      </c>
      <c r="AV3067" s="13" t="s">
        <v>93</v>
      </c>
      <c r="AW3067" s="13" t="s">
        <v>40</v>
      </c>
      <c r="AX3067" s="13" t="s">
        <v>84</v>
      </c>
      <c r="AY3067" s="260" t="s">
        <v>251</v>
      </c>
    </row>
    <row r="3068" s="16" customFormat="1">
      <c r="A3068" s="16"/>
      <c r="B3068" s="283"/>
      <c r="C3068" s="284"/>
      <c r="D3068" s="251" t="s">
        <v>260</v>
      </c>
      <c r="E3068" s="285" t="s">
        <v>1</v>
      </c>
      <c r="F3068" s="286" t="s">
        <v>329</v>
      </c>
      <c r="G3068" s="284"/>
      <c r="H3068" s="287">
        <v>5.7400000000000002</v>
      </c>
      <c r="I3068" s="288"/>
      <c r="J3068" s="284"/>
      <c r="K3068" s="284"/>
      <c r="L3068" s="289"/>
      <c r="M3068" s="290"/>
      <c r="N3068" s="291"/>
      <c r="O3068" s="291"/>
      <c r="P3068" s="291"/>
      <c r="Q3068" s="291"/>
      <c r="R3068" s="291"/>
      <c r="S3068" s="291"/>
      <c r="T3068" s="292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T3068" s="293" t="s">
        <v>260</v>
      </c>
      <c r="AU3068" s="293" t="s">
        <v>93</v>
      </c>
      <c r="AV3068" s="16" t="s">
        <v>273</v>
      </c>
      <c r="AW3068" s="16" t="s">
        <v>40</v>
      </c>
      <c r="AX3068" s="16" t="s">
        <v>84</v>
      </c>
      <c r="AY3068" s="293" t="s">
        <v>251</v>
      </c>
    </row>
    <row r="3069" s="14" customFormat="1">
      <c r="A3069" s="14"/>
      <c r="B3069" s="261"/>
      <c r="C3069" s="262"/>
      <c r="D3069" s="251" t="s">
        <v>260</v>
      </c>
      <c r="E3069" s="263" t="s">
        <v>1</v>
      </c>
      <c r="F3069" s="264" t="s">
        <v>262</v>
      </c>
      <c r="G3069" s="262"/>
      <c r="H3069" s="265">
        <v>781.32000000000005</v>
      </c>
      <c r="I3069" s="266"/>
      <c r="J3069" s="262"/>
      <c r="K3069" s="262"/>
      <c r="L3069" s="267"/>
      <c r="M3069" s="268"/>
      <c r="N3069" s="269"/>
      <c r="O3069" s="269"/>
      <c r="P3069" s="269"/>
      <c r="Q3069" s="269"/>
      <c r="R3069" s="269"/>
      <c r="S3069" s="269"/>
      <c r="T3069" s="270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71" t="s">
        <v>260</v>
      </c>
      <c r="AU3069" s="271" t="s">
        <v>93</v>
      </c>
      <c r="AV3069" s="14" t="s">
        <v>257</v>
      </c>
      <c r="AW3069" s="14" t="s">
        <v>40</v>
      </c>
      <c r="AX3069" s="14" t="s">
        <v>91</v>
      </c>
      <c r="AY3069" s="271" t="s">
        <v>251</v>
      </c>
    </row>
    <row r="3070" s="2" customFormat="1" ht="66.75" customHeight="1">
      <c r="A3070" s="41"/>
      <c r="B3070" s="42"/>
      <c r="C3070" s="230" t="s">
        <v>2940</v>
      </c>
      <c r="D3070" s="230" t="s">
        <v>253</v>
      </c>
      <c r="E3070" s="231" t="s">
        <v>2941</v>
      </c>
      <c r="F3070" s="232" t="s">
        <v>2942</v>
      </c>
      <c r="G3070" s="233" t="s">
        <v>571</v>
      </c>
      <c r="H3070" s="234">
        <v>4</v>
      </c>
      <c r="I3070" s="235"/>
      <c r="J3070" s="236">
        <f>ROUND(I3070*H3070,2)</f>
        <v>0</v>
      </c>
      <c r="K3070" s="237"/>
      <c r="L3070" s="47"/>
      <c r="M3070" s="238" t="s">
        <v>1</v>
      </c>
      <c r="N3070" s="239" t="s">
        <v>49</v>
      </c>
      <c r="O3070" s="94"/>
      <c r="P3070" s="240">
        <f>O3070*H3070</f>
        <v>0</v>
      </c>
      <c r="Q3070" s="240">
        <v>0.029999999999999999</v>
      </c>
      <c r="R3070" s="240">
        <f>Q3070*H3070</f>
        <v>0.12</v>
      </c>
      <c r="S3070" s="240">
        <v>0</v>
      </c>
      <c r="T3070" s="241">
        <f>S3070*H3070</f>
        <v>0</v>
      </c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R3070" s="242" t="s">
        <v>304</v>
      </c>
      <c r="AT3070" s="242" t="s">
        <v>253</v>
      </c>
      <c r="AU3070" s="242" t="s">
        <v>93</v>
      </c>
      <c r="AY3070" s="19" t="s">
        <v>251</v>
      </c>
      <c r="BE3070" s="243">
        <f>IF(N3070="základní",J3070,0)</f>
        <v>0</v>
      </c>
      <c r="BF3070" s="243">
        <f>IF(N3070="snížená",J3070,0)</f>
        <v>0</v>
      </c>
      <c r="BG3070" s="243">
        <f>IF(N3070="zákl. přenesená",J3070,0)</f>
        <v>0</v>
      </c>
      <c r="BH3070" s="243">
        <f>IF(N3070="sníž. přenesená",J3070,0)</f>
        <v>0</v>
      </c>
      <c r="BI3070" s="243">
        <f>IF(N3070="nulová",J3070,0)</f>
        <v>0</v>
      </c>
      <c r="BJ3070" s="19" t="s">
        <v>91</v>
      </c>
      <c r="BK3070" s="243">
        <f>ROUND(I3070*H3070,2)</f>
        <v>0</v>
      </c>
      <c r="BL3070" s="19" t="s">
        <v>304</v>
      </c>
      <c r="BM3070" s="242" t="s">
        <v>2943</v>
      </c>
    </row>
    <row r="3071" s="15" customFormat="1">
      <c r="A3071" s="15"/>
      <c r="B3071" s="272"/>
      <c r="C3071" s="273"/>
      <c r="D3071" s="251" t="s">
        <v>260</v>
      </c>
      <c r="E3071" s="274" t="s">
        <v>1</v>
      </c>
      <c r="F3071" s="275" t="s">
        <v>2281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260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251</v>
      </c>
    </row>
    <row r="3072" s="13" customFormat="1">
      <c r="A3072" s="13"/>
      <c r="B3072" s="249"/>
      <c r="C3072" s="250"/>
      <c r="D3072" s="251" t="s">
        <v>260</v>
      </c>
      <c r="E3072" s="252" t="s">
        <v>1</v>
      </c>
      <c r="F3072" s="253" t="s">
        <v>2944</v>
      </c>
      <c r="G3072" s="250"/>
      <c r="H3072" s="254">
        <v>4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260</v>
      </c>
      <c r="AU3072" s="260" t="s">
        <v>93</v>
      </c>
      <c r="AV3072" s="13" t="s">
        <v>93</v>
      </c>
      <c r="AW3072" s="13" t="s">
        <v>40</v>
      </c>
      <c r="AX3072" s="13" t="s">
        <v>91</v>
      </c>
      <c r="AY3072" s="260" t="s">
        <v>251</v>
      </c>
    </row>
    <row r="3073" s="2" customFormat="1" ht="24.15" customHeight="1">
      <c r="A3073" s="41"/>
      <c r="B3073" s="42"/>
      <c r="C3073" s="230" t="s">
        <v>2945</v>
      </c>
      <c r="D3073" s="230" t="s">
        <v>253</v>
      </c>
      <c r="E3073" s="231" t="s">
        <v>2946</v>
      </c>
      <c r="F3073" s="232" t="s">
        <v>2947</v>
      </c>
      <c r="G3073" s="233" t="s">
        <v>571</v>
      </c>
      <c r="H3073" s="234">
        <v>109</v>
      </c>
      <c r="I3073" s="235"/>
      <c r="J3073" s="236">
        <f>ROUND(I3073*H3073,2)</f>
        <v>0</v>
      </c>
      <c r="K3073" s="237"/>
      <c r="L3073" s="47"/>
      <c r="M3073" s="238" t="s">
        <v>1</v>
      </c>
      <c r="N3073" s="239" t="s">
        <v>49</v>
      </c>
      <c r="O3073" s="94"/>
      <c r="P3073" s="240">
        <f>O3073*H3073</f>
        <v>0</v>
      </c>
      <c r="Q3073" s="240">
        <v>0</v>
      </c>
      <c r="R3073" s="240">
        <f>Q3073*H3073</f>
        <v>0</v>
      </c>
      <c r="S3073" s="240">
        <v>0</v>
      </c>
      <c r="T3073" s="241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42" t="s">
        <v>257</v>
      </c>
      <c r="AT3073" s="242" t="s">
        <v>253</v>
      </c>
      <c r="AU3073" s="242" t="s">
        <v>93</v>
      </c>
      <c r="AY3073" s="19" t="s">
        <v>251</v>
      </c>
      <c r="BE3073" s="243">
        <f>IF(N3073="základní",J3073,0)</f>
        <v>0</v>
      </c>
      <c r="BF3073" s="243">
        <f>IF(N3073="snížená",J3073,0)</f>
        <v>0</v>
      </c>
      <c r="BG3073" s="243">
        <f>IF(N3073="zákl. přenesená",J3073,0)</f>
        <v>0</v>
      </c>
      <c r="BH3073" s="243">
        <f>IF(N3073="sníž. přenesená",J3073,0)</f>
        <v>0</v>
      </c>
      <c r="BI3073" s="243">
        <f>IF(N3073="nulová",J3073,0)</f>
        <v>0</v>
      </c>
      <c r="BJ3073" s="19" t="s">
        <v>91</v>
      </c>
      <c r="BK3073" s="243">
        <f>ROUND(I3073*H3073,2)</f>
        <v>0</v>
      </c>
      <c r="BL3073" s="19" t="s">
        <v>257</v>
      </c>
      <c r="BM3073" s="242" t="s">
        <v>2948</v>
      </c>
    </row>
    <row r="3074" s="2" customFormat="1">
      <c r="A3074" s="41"/>
      <c r="B3074" s="42"/>
      <c r="C3074" s="43"/>
      <c r="D3074" s="244" t="s">
        <v>258</v>
      </c>
      <c r="E3074" s="43"/>
      <c r="F3074" s="245" t="s">
        <v>2949</v>
      </c>
      <c r="G3074" s="43"/>
      <c r="H3074" s="43"/>
      <c r="I3074" s="246"/>
      <c r="J3074" s="43"/>
      <c r="K3074" s="43"/>
      <c r="L3074" s="47"/>
      <c r="M3074" s="247"/>
      <c r="N3074" s="248"/>
      <c r="O3074" s="94"/>
      <c r="P3074" s="94"/>
      <c r="Q3074" s="94"/>
      <c r="R3074" s="94"/>
      <c r="S3074" s="94"/>
      <c r="T3074" s="95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19" t="s">
        <v>258</v>
      </c>
      <c r="AU3074" s="19" t="s">
        <v>93</v>
      </c>
    </row>
    <row r="3075" s="15" customFormat="1">
      <c r="A3075" s="15"/>
      <c r="B3075" s="272"/>
      <c r="C3075" s="273"/>
      <c r="D3075" s="251" t="s">
        <v>260</v>
      </c>
      <c r="E3075" s="274" t="s">
        <v>1</v>
      </c>
      <c r="F3075" s="275" t="s">
        <v>2281</v>
      </c>
      <c r="G3075" s="273"/>
      <c r="H3075" s="274" t="s">
        <v>1</v>
      </c>
      <c r="I3075" s="276"/>
      <c r="J3075" s="273"/>
      <c r="K3075" s="273"/>
      <c r="L3075" s="277"/>
      <c r="M3075" s="278"/>
      <c r="N3075" s="279"/>
      <c r="O3075" s="279"/>
      <c r="P3075" s="279"/>
      <c r="Q3075" s="279"/>
      <c r="R3075" s="279"/>
      <c r="S3075" s="279"/>
      <c r="T3075" s="280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81" t="s">
        <v>260</v>
      </c>
      <c r="AU3075" s="281" t="s">
        <v>93</v>
      </c>
      <c r="AV3075" s="15" t="s">
        <v>91</v>
      </c>
      <c r="AW3075" s="15" t="s">
        <v>40</v>
      </c>
      <c r="AX3075" s="15" t="s">
        <v>84</v>
      </c>
      <c r="AY3075" s="281" t="s">
        <v>251</v>
      </c>
    </row>
    <row r="3076" s="15" customFormat="1">
      <c r="A3076" s="15"/>
      <c r="B3076" s="272"/>
      <c r="C3076" s="273"/>
      <c r="D3076" s="251" t="s">
        <v>260</v>
      </c>
      <c r="E3076" s="274" t="s">
        <v>1</v>
      </c>
      <c r="F3076" s="275" t="s">
        <v>2919</v>
      </c>
      <c r="G3076" s="273"/>
      <c r="H3076" s="274" t="s">
        <v>1</v>
      </c>
      <c r="I3076" s="276"/>
      <c r="J3076" s="273"/>
      <c r="K3076" s="273"/>
      <c r="L3076" s="277"/>
      <c r="M3076" s="278"/>
      <c r="N3076" s="279"/>
      <c r="O3076" s="279"/>
      <c r="P3076" s="279"/>
      <c r="Q3076" s="279"/>
      <c r="R3076" s="279"/>
      <c r="S3076" s="279"/>
      <c r="T3076" s="280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81" t="s">
        <v>260</v>
      </c>
      <c r="AU3076" s="281" t="s">
        <v>93</v>
      </c>
      <c r="AV3076" s="15" t="s">
        <v>91</v>
      </c>
      <c r="AW3076" s="15" t="s">
        <v>40</v>
      </c>
      <c r="AX3076" s="15" t="s">
        <v>84</v>
      </c>
      <c r="AY3076" s="281" t="s">
        <v>251</v>
      </c>
    </row>
    <row r="3077" s="13" customFormat="1">
      <c r="A3077" s="13"/>
      <c r="B3077" s="249"/>
      <c r="C3077" s="250"/>
      <c r="D3077" s="251" t="s">
        <v>260</v>
      </c>
      <c r="E3077" s="252" t="s">
        <v>1</v>
      </c>
      <c r="F3077" s="253" t="s">
        <v>2127</v>
      </c>
      <c r="G3077" s="250"/>
      <c r="H3077" s="254">
        <v>20</v>
      </c>
      <c r="I3077" s="255"/>
      <c r="J3077" s="250"/>
      <c r="K3077" s="250"/>
      <c r="L3077" s="256"/>
      <c r="M3077" s="257"/>
      <c r="N3077" s="258"/>
      <c r="O3077" s="258"/>
      <c r="P3077" s="258"/>
      <c r="Q3077" s="258"/>
      <c r="R3077" s="258"/>
      <c r="S3077" s="258"/>
      <c r="T3077" s="25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60" t="s">
        <v>260</v>
      </c>
      <c r="AU3077" s="260" t="s">
        <v>93</v>
      </c>
      <c r="AV3077" s="13" t="s">
        <v>93</v>
      </c>
      <c r="AW3077" s="13" t="s">
        <v>40</v>
      </c>
      <c r="AX3077" s="13" t="s">
        <v>84</v>
      </c>
      <c r="AY3077" s="260" t="s">
        <v>251</v>
      </c>
    </row>
    <row r="3078" s="13" customFormat="1">
      <c r="A3078" s="13"/>
      <c r="B3078" s="249"/>
      <c r="C3078" s="250"/>
      <c r="D3078" s="251" t="s">
        <v>260</v>
      </c>
      <c r="E3078" s="252" t="s">
        <v>1</v>
      </c>
      <c r="F3078" s="253" t="s">
        <v>2950</v>
      </c>
      <c r="G3078" s="250"/>
      <c r="H3078" s="254">
        <v>20</v>
      </c>
      <c r="I3078" s="255"/>
      <c r="J3078" s="250"/>
      <c r="K3078" s="250"/>
      <c r="L3078" s="256"/>
      <c r="M3078" s="257"/>
      <c r="N3078" s="258"/>
      <c r="O3078" s="258"/>
      <c r="P3078" s="258"/>
      <c r="Q3078" s="258"/>
      <c r="R3078" s="258"/>
      <c r="S3078" s="258"/>
      <c r="T3078" s="259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60" t="s">
        <v>260</v>
      </c>
      <c r="AU3078" s="260" t="s">
        <v>93</v>
      </c>
      <c r="AV3078" s="13" t="s">
        <v>93</v>
      </c>
      <c r="AW3078" s="13" t="s">
        <v>40</v>
      </c>
      <c r="AX3078" s="13" t="s">
        <v>84</v>
      </c>
      <c r="AY3078" s="260" t="s">
        <v>251</v>
      </c>
    </row>
    <row r="3079" s="13" customFormat="1">
      <c r="A3079" s="13"/>
      <c r="B3079" s="249"/>
      <c r="C3079" s="250"/>
      <c r="D3079" s="251" t="s">
        <v>260</v>
      </c>
      <c r="E3079" s="252" t="s">
        <v>1</v>
      </c>
      <c r="F3079" s="253" t="s">
        <v>2951</v>
      </c>
      <c r="G3079" s="250"/>
      <c r="H3079" s="254">
        <v>20</v>
      </c>
      <c r="I3079" s="255"/>
      <c r="J3079" s="250"/>
      <c r="K3079" s="250"/>
      <c r="L3079" s="256"/>
      <c r="M3079" s="257"/>
      <c r="N3079" s="258"/>
      <c r="O3079" s="258"/>
      <c r="P3079" s="258"/>
      <c r="Q3079" s="258"/>
      <c r="R3079" s="258"/>
      <c r="S3079" s="258"/>
      <c r="T3079" s="25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60" t="s">
        <v>260</v>
      </c>
      <c r="AU3079" s="260" t="s">
        <v>93</v>
      </c>
      <c r="AV3079" s="13" t="s">
        <v>93</v>
      </c>
      <c r="AW3079" s="13" t="s">
        <v>40</v>
      </c>
      <c r="AX3079" s="13" t="s">
        <v>84</v>
      </c>
      <c r="AY3079" s="260" t="s">
        <v>251</v>
      </c>
    </row>
    <row r="3080" s="13" customFormat="1">
      <c r="A3080" s="13"/>
      <c r="B3080" s="249"/>
      <c r="C3080" s="250"/>
      <c r="D3080" s="251" t="s">
        <v>260</v>
      </c>
      <c r="E3080" s="252" t="s">
        <v>1</v>
      </c>
      <c r="F3080" s="253" t="s">
        <v>1586</v>
      </c>
      <c r="G3080" s="250"/>
      <c r="H3080" s="254">
        <v>20</v>
      </c>
      <c r="I3080" s="255"/>
      <c r="J3080" s="250"/>
      <c r="K3080" s="250"/>
      <c r="L3080" s="256"/>
      <c r="M3080" s="257"/>
      <c r="N3080" s="258"/>
      <c r="O3080" s="258"/>
      <c r="P3080" s="258"/>
      <c r="Q3080" s="258"/>
      <c r="R3080" s="258"/>
      <c r="S3080" s="258"/>
      <c r="T3080" s="25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60" t="s">
        <v>260</v>
      </c>
      <c r="AU3080" s="260" t="s">
        <v>93</v>
      </c>
      <c r="AV3080" s="13" t="s">
        <v>93</v>
      </c>
      <c r="AW3080" s="13" t="s">
        <v>40</v>
      </c>
      <c r="AX3080" s="13" t="s">
        <v>84</v>
      </c>
      <c r="AY3080" s="260" t="s">
        <v>251</v>
      </c>
    </row>
    <row r="3081" s="13" customFormat="1">
      <c r="A3081" s="13"/>
      <c r="B3081" s="249"/>
      <c r="C3081" s="250"/>
      <c r="D3081" s="251" t="s">
        <v>260</v>
      </c>
      <c r="E3081" s="252" t="s">
        <v>1</v>
      </c>
      <c r="F3081" s="253" t="s">
        <v>1587</v>
      </c>
      <c r="G3081" s="250"/>
      <c r="H3081" s="254">
        <v>20</v>
      </c>
      <c r="I3081" s="255"/>
      <c r="J3081" s="250"/>
      <c r="K3081" s="250"/>
      <c r="L3081" s="256"/>
      <c r="M3081" s="257"/>
      <c r="N3081" s="258"/>
      <c r="O3081" s="258"/>
      <c r="P3081" s="258"/>
      <c r="Q3081" s="258"/>
      <c r="R3081" s="258"/>
      <c r="S3081" s="258"/>
      <c r="T3081" s="25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60" t="s">
        <v>260</v>
      </c>
      <c r="AU3081" s="260" t="s">
        <v>93</v>
      </c>
      <c r="AV3081" s="13" t="s">
        <v>93</v>
      </c>
      <c r="AW3081" s="13" t="s">
        <v>40</v>
      </c>
      <c r="AX3081" s="13" t="s">
        <v>84</v>
      </c>
      <c r="AY3081" s="260" t="s">
        <v>251</v>
      </c>
    </row>
    <row r="3082" s="16" customFormat="1">
      <c r="A3082" s="16"/>
      <c r="B3082" s="283"/>
      <c r="C3082" s="284"/>
      <c r="D3082" s="251" t="s">
        <v>260</v>
      </c>
      <c r="E3082" s="285" t="s">
        <v>1</v>
      </c>
      <c r="F3082" s="286" t="s">
        <v>329</v>
      </c>
      <c r="G3082" s="284"/>
      <c r="H3082" s="287">
        <v>100</v>
      </c>
      <c r="I3082" s="288"/>
      <c r="J3082" s="284"/>
      <c r="K3082" s="284"/>
      <c r="L3082" s="289"/>
      <c r="M3082" s="290"/>
      <c r="N3082" s="291"/>
      <c r="O3082" s="291"/>
      <c r="P3082" s="291"/>
      <c r="Q3082" s="291"/>
      <c r="R3082" s="291"/>
      <c r="S3082" s="291"/>
      <c r="T3082" s="292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T3082" s="293" t="s">
        <v>260</v>
      </c>
      <c r="AU3082" s="293" t="s">
        <v>93</v>
      </c>
      <c r="AV3082" s="16" t="s">
        <v>273</v>
      </c>
      <c r="AW3082" s="16" t="s">
        <v>40</v>
      </c>
      <c r="AX3082" s="16" t="s">
        <v>84</v>
      </c>
      <c r="AY3082" s="293" t="s">
        <v>251</v>
      </c>
    </row>
    <row r="3083" s="15" customFormat="1">
      <c r="A3083" s="15"/>
      <c r="B3083" s="272"/>
      <c r="C3083" s="273"/>
      <c r="D3083" s="251" t="s">
        <v>260</v>
      </c>
      <c r="E3083" s="274" t="s">
        <v>1</v>
      </c>
      <c r="F3083" s="275" t="s">
        <v>2931</v>
      </c>
      <c r="G3083" s="273"/>
      <c r="H3083" s="274" t="s">
        <v>1</v>
      </c>
      <c r="I3083" s="276"/>
      <c r="J3083" s="273"/>
      <c r="K3083" s="273"/>
      <c r="L3083" s="277"/>
      <c r="M3083" s="278"/>
      <c r="N3083" s="279"/>
      <c r="O3083" s="279"/>
      <c r="P3083" s="279"/>
      <c r="Q3083" s="279"/>
      <c r="R3083" s="279"/>
      <c r="S3083" s="279"/>
      <c r="T3083" s="280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81" t="s">
        <v>260</v>
      </c>
      <c r="AU3083" s="281" t="s">
        <v>93</v>
      </c>
      <c r="AV3083" s="15" t="s">
        <v>91</v>
      </c>
      <c r="AW3083" s="15" t="s">
        <v>40</v>
      </c>
      <c r="AX3083" s="15" t="s">
        <v>84</v>
      </c>
      <c r="AY3083" s="281" t="s">
        <v>251</v>
      </c>
    </row>
    <row r="3084" s="13" customFormat="1">
      <c r="A3084" s="13"/>
      <c r="B3084" s="249"/>
      <c r="C3084" s="250"/>
      <c r="D3084" s="251" t="s">
        <v>260</v>
      </c>
      <c r="E3084" s="252" t="s">
        <v>1</v>
      </c>
      <c r="F3084" s="253" t="s">
        <v>1151</v>
      </c>
      <c r="G3084" s="250"/>
      <c r="H3084" s="254">
        <v>2</v>
      </c>
      <c r="I3084" s="255"/>
      <c r="J3084" s="250"/>
      <c r="K3084" s="250"/>
      <c r="L3084" s="256"/>
      <c r="M3084" s="257"/>
      <c r="N3084" s="258"/>
      <c r="O3084" s="258"/>
      <c r="P3084" s="258"/>
      <c r="Q3084" s="258"/>
      <c r="R3084" s="258"/>
      <c r="S3084" s="258"/>
      <c r="T3084" s="25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60" t="s">
        <v>260</v>
      </c>
      <c r="AU3084" s="260" t="s">
        <v>93</v>
      </c>
      <c r="AV3084" s="13" t="s">
        <v>93</v>
      </c>
      <c r="AW3084" s="13" t="s">
        <v>40</v>
      </c>
      <c r="AX3084" s="13" t="s">
        <v>84</v>
      </c>
      <c r="AY3084" s="260" t="s">
        <v>251</v>
      </c>
    </row>
    <row r="3085" s="16" customFormat="1">
      <c r="A3085" s="16"/>
      <c r="B3085" s="283"/>
      <c r="C3085" s="284"/>
      <c r="D3085" s="251" t="s">
        <v>260</v>
      </c>
      <c r="E3085" s="285" t="s">
        <v>1</v>
      </c>
      <c r="F3085" s="286" t="s">
        <v>329</v>
      </c>
      <c r="G3085" s="284"/>
      <c r="H3085" s="287">
        <v>2</v>
      </c>
      <c r="I3085" s="288"/>
      <c r="J3085" s="284"/>
      <c r="K3085" s="284"/>
      <c r="L3085" s="289"/>
      <c r="M3085" s="290"/>
      <c r="N3085" s="291"/>
      <c r="O3085" s="291"/>
      <c r="P3085" s="291"/>
      <c r="Q3085" s="291"/>
      <c r="R3085" s="291"/>
      <c r="S3085" s="291"/>
      <c r="T3085" s="292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T3085" s="293" t="s">
        <v>260</v>
      </c>
      <c r="AU3085" s="293" t="s">
        <v>93</v>
      </c>
      <c r="AV3085" s="16" t="s">
        <v>273</v>
      </c>
      <c r="AW3085" s="16" t="s">
        <v>40</v>
      </c>
      <c r="AX3085" s="16" t="s">
        <v>84</v>
      </c>
      <c r="AY3085" s="293" t="s">
        <v>251</v>
      </c>
    </row>
    <row r="3086" s="15" customFormat="1">
      <c r="A3086" s="15"/>
      <c r="B3086" s="272"/>
      <c r="C3086" s="273"/>
      <c r="D3086" s="251" t="s">
        <v>260</v>
      </c>
      <c r="E3086" s="274" t="s">
        <v>1</v>
      </c>
      <c r="F3086" s="275" t="s">
        <v>2933</v>
      </c>
      <c r="G3086" s="273"/>
      <c r="H3086" s="274" t="s">
        <v>1</v>
      </c>
      <c r="I3086" s="276"/>
      <c r="J3086" s="273"/>
      <c r="K3086" s="273"/>
      <c r="L3086" s="277"/>
      <c r="M3086" s="278"/>
      <c r="N3086" s="279"/>
      <c r="O3086" s="279"/>
      <c r="P3086" s="279"/>
      <c r="Q3086" s="279"/>
      <c r="R3086" s="279"/>
      <c r="S3086" s="279"/>
      <c r="T3086" s="280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81" t="s">
        <v>260</v>
      </c>
      <c r="AU3086" s="281" t="s">
        <v>93</v>
      </c>
      <c r="AV3086" s="15" t="s">
        <v>91</v>
      </c>
      <c r="AW3086" s="15" t="s">
        <v>40</v>
      </c>
      <c r="AX3086" s="15" t="s">
        <v>84</v>
      </c>
      <c r="AY3086" s="281" t="s">
        <v>251</v>
      </c>
    </row>
    <row r="3087" s="13" customFormat="1">
      <c r="A3087" s="13"/>
      <c r="B3087" s="249"/>
      <c r="C3087" s="250"/>
      <c r="D3087" s="251" t="s">
        <v>260</v>
      </c>
      <c r="E3087" s="252" t="s">
        <v>1</v>
      </c>
      <c r="F3087" s="253" t="s">
        <v>1151</v>
      </c>
      <c r="G3087" s="250"/>
      <c r="H3087" s="254">
        <v>2</v>
      </c>
      <c r="I3087" s="255"/>
      <c r="J3087" s="250"/>
      <c r="K3087" s="250"/>
      <c r="L3087" s="256"/>
      <c r="M3087" s="257"/>
      <c r="N3087" s="258"/>
      <c r="O3087" s="258"/>
      <c r="P3087" s="258"/>
      <c r="Q3087" s="258"/>
      <c r="R3087" s="258"/>
      <c r="S3087" s="258"/>
      <c r="T3087" s="25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60" t="s">
        <v>260</v>
      </c>
      <c r="AU3087" s="260" t="s">
        <v>93</v>
      </c>
      <c r="AV3087" s="13" t="s">
        <v>93</v>
      </c>
      <c r="AW3087" s="13" t="s">
        <v>40</v>
      </c>
      <c r="AX3087" s="13" t="s">
        <v>84</v>
      </c>
      <c r="AY3087" s="260" t="s">
        <v>251</v>
      </c>
    </row>
    <row r="3088" s="16" customFormat="1">
      <c r="A3088" s="16"/>
      <c r="B3088" s="283"/>
      <c r="C3088" s="284"/>
      <c r="D3088" s="251" t="s">
        <v>260</v>
      </c>
      <c r="E3088" s="285" t="s">
        <v>1</v>
      </c>
      <c r="F3088" s="286" t="s">
        <v>329</v>
      </c>
      <c r="G3088" s="284"/>
      <c r="H3088" s="287">
        <v>2</v>
      </c>
      <c r="I3088" s="288"/>
      <c r="J3088" s="284"/>
      <c r="K3088" s="284"/>
      <c r="L3088" s="289"/>
      <c r="M3088" s="290"/>
      <c r="N3088" s="291"/>
      <c r="O3088" s="291"/>
      <c r="P3088" s="291"/>
      <c r="Q3088" s="291"/>
      <c r="R3088" s="291"/>
      <c r="S3088" s="291"/>
      <c r="T3088" s="292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T3088" s="293" t="s">
        <v>260</v>
      </c>
      <c r="AU3088" s="293" t="s">
        <v>93</v>
      </c>
      <c r="AV3088" s="16" t="s">
        <v>273</v>
      </c>
      <c r="AW3088" s="16" t="s">
        <v>40</v>
      </c>
      <c r="AX3088" s="16" t="s">
        <v>84</v>
      </c>
      <c r="AY3088" s="293" t="s">
        <v>251</v>
      </c>
    </row>
    <row r="3089" s="15" customFormat="1">
      <c r="A3089" s="15"/>
      <c r="B3089" s="272"/>
      <c r="C3089" s="273"/>
      <c r="D3089" s="251" t="s">
        <v>260</v>
      </c>
      <c r="E3089" s="274" t="s">
        <v>1</v>
      </c>
      <c r="F3089" s="275" t="s">
        <v>2934</v>
      </c>
      <c r="G3089" s="273"/>
      <c r="H3089" s="274" t="s">
        <v>1</v>
      </c>
      <c r="I3089" s="276"/>
      <c r="J3089" s="273"/>
      <c r="K3089" s="273"/>
      <c r="L3089" s="277"/>
      <c r="M3089" s="278"/>
      <c r="N3089" s="279"/>
      <c r="O3089" s="279"/>
      <c r="P3089" s="279"/>
      <c r="Q3089" s="279"/>
      <c r="R3089" s="279"/>
      <c r="S3089" s="279"/>
      <c r="T3089" s="280"/>
      <c r="U3089" s="15"/>
      <c r="V3089" s="15"/>
      <c r="W3089" s="15"/>
      <c r="X3089" s="15"/>
      <c r="Y3089" s="15"/>
      <c r="Z3089" s="15"/>
      <c r="AA3089" s="15"/>
      <c r="AB3089" s="15"/>
      <c r="AC3089" s="15"/>
      <c r="AD3089" s="15"/>
      <c r="AE3089" s="15"/>
      <c r="AT3089" s="281" t="s">
        <v>260</v>
      </c>
      <c r="AU3089" s="281" t="s">
        <v>93</v>
      </c>
      <c r="AV3089" s="15" t="s">
        <v>91</v>
      </c>
      <c r="AW3089" s="15" t="s">
        <v>40</v>
      </c>
      <c r="AX3089" s="15" t="s">
        <v>84</v>
      </c>
      <c r="AY3089" s="281" t="s">
        <v>251</v>
      </c>
    </row>
    <row r="3090" s="13" customFormat="1">
      <c r="A3090" s="13"/>
      <c r="B3090" s="249"/>
      <c r="C3090" s="250"/>
      <c r="D3090" s="251" t="s">
        <v>260</v>
      </c>
      <c r="E3090" s="252" t="s">
        <v>1</v>
      </c>
      <c r="F3090" s="253" t="s">
        <v>1033</v>
      </c>
      <c r="G3090" s="250"/>
      <c r="H3090" s="254">
        <v>2</v>
      </c>
      <c r="I3090" s="255"/>
      <c r="J3090" s="250"/>
      <c r="K3090" s="250"/>
      <c r="L3090" s="256"/>
      <c r="M3090" s="257"/>
      <c r="N3090" s="258"/>
      <c r="O3090" s="258"/>
      <c r="P3090" s="258"/>
      <c r="Q3090" s="258"/>
      <c r="R3090" s="258"/>
      <c r="S3090" s="258"/>
      <c r="T3090" s="259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60" t="s">
        <v>260</v>
      </c>
      <c r="AU3090" s="260" t="s">
        <v>93</v>
      </c>
      <c r="AV3090" s="13" t="s">
        <v>93</v>
      </c>
      <c r="AW3090" s="13" t="s">
        <v>40</v>
      </c>
      <c r="AX3090" s="13" t="s">
        <v>84</v>
      </c>
      <c r="AY3090" s="260" t="s">
        <v>251</v>
      </c>
    </row>
    <row r="3091" s="16" customFormat="1">
      <c r="A3091" s="16"/>
      <c r="B3091" s="283"/>
      <c r="C3091" s="284"/>
      <c r="D3091" s="251" t="s">
        <v>260</v>
      </c>
      <c r="E3091" s="285" t="s">
        <v>1</v>
      </c>
      <c r="F3091" s="286" t="s">
        <v>329</v>
      </c>
      <c r="G3091" s="284"/>
      <c r="H3091" s="287">
        <v>2</v>
      </c>
      <c r="I3091" s="288"/>
      <c r="J3091" s="284"/>
      <c r="K3091" s="284"/>
      <c r="L3091" s="289"/>
      <c r="M3091" s="290"/>
      <c r="N3091" s="291"/>
      <c r="O3091" s="291"/>
      <c r="P3091" s="291"/>
      <c r="Q3091" s="291"/>
      <c r="R3091" s="291"/>
      <c r="S3091" s="291"/>
      <c r="T3091" s="292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T3091" s="293" t="s">
        <v>260</v>
      </c>
      <c r="AU3091" s="293" t="s">
        <v>93</v>
      </c>
      <c r="AV3091" s="16" t="s">
        <v>273</v>
      </c>
      <c r="AW3091" s="16" t="s">
        <v>40</v>
      </c>
      <c r="AX3091" s="16" t="s">
        <v>84</v>
      </c>
      <c r="AY3091" s="293" t="s">
        <v>251</v>
      </c>
    </row>
    <row r="3092" s="15" customFormat="1">
      <c r="A3092" s="15"/>
      <c r="B3092" s="272"/>
      <c r="C3092" s="273"/>
      <c r="D3092" s="251" t="s">
        <v>260</v>
      </c>
      <c r="E3092" s="274" t="s">
        <v>1</v>
      </c>
      <c r="F3092" s="275" t="s">
        <v>2936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260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251</v>
      </c>
    </row>
    <row r="3093" s="13" customFormat="1">
      <c r="A3093" s="13"/>
      <c r="B3093" s="249"/>
      <c r="C3093" s="250"/>
      <c r="D3093" s="251" t="s">
        <v>260</v>
      </c>
      <c r="E3093" s="252" t="s">
        <v>1</v>
      </c>
      <c r="F3093" s="253" t="s">
        <v>2761</v>
      </c>
      <c r="G3093" s="250"/>
      <c r="H3093" s="254">
        <v>2</v>
      </c>
      <c r="I3093" s="255"/>
      <c r="J3093" s="250"/>
      <c r="K3093" s="250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60" t="s">
        <v>260</v>
      </c>
      <c r="AU3093" s="260" t="s">
        <v>93</v>
      </c>
      <c r="AV3093" s="13" t="s">
        <v>93</v>
      </c>
      <c r="AW3093" s="13" t="s">
        <v>40</v>
      </c>
      <c r="AX3093" s="13" t="s">
        <v>84</v>
      </c>
      <c r="AY3093" s="260" t="s">
        <v>251</v>
      </c>
    </row>
    <row r="3094" s="16" customFormat="1">
      <c r="A3094" s="16"/>
      <c r="B3094" s="283"/>
      <c r="C3094" s="284"/>
      <c r="D3094" s="251" t="s">
        <v>260</v>
      </c>
      <c r="E3094" s="285" t="s">
        <v>1</v>
      </c>
      <c r="F3094" s="286" t="s">
        <v>329</v>
      </c>
      <c r="G3094" s="284"/>
      <c r="H3094" s="287">
        <v>2</v>
      </c>
      <c r="I3094" s="288"/>
      <c r="J3094" s="284"/>
      <c r="K3094" s="284"/>
      <c r="L3094" s="289"/>
      <c r="M3094" s="290"/>
      <c r="N3094" s="291"/>
      <c r="O3094" s="291"/>
      <c r="P3094" s="291"/>
      <c r="Q3094" s="291"/>
      <c r="R3094" s="291"/>
      <c r="S3094" s="291"/>
      <c r="T3094" s="292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T3094" s="293" t="s">
        <v>260</v>
      </c>
      <c r="AU3094" s="293" t="s">
        <v>93</v>
      </c>
      <c r="AV3094" s="16" t="s">
        <v>273</v>
      </c>
      <c r="AW3094" s="16" t="s">
        <v>40</v>
      </c>
      <c r="AX3094" s="16" t="s">
        <v>84</v>
      </c>
      <c r="AY3094" s="293" t="s">
        <v>251</v>
      </c>
    </row>
    <row r="3095" s="15" customFormat="1">
      <c r="A3095" s="15"/>
      <c r="B3095" s="272"/>
      <c r="C3095" s="273"/>
      <c r="D3095" s="251" t="s">
        <v>260</v>
      </c>
      <c r="E3095" s="274" t="s">
        <v>1</v>
      </c>
      <c r="F3095" s="275" t="s">
        <v>2938</v>
      </c>
      <c r="G3095" s="273"/>
      <c r="H3095" s="274" t="s">
        <v>1</v>
      </c>
      <c r="I3095" s="276"/>
      <c r="J3095" s="273"/>
      <c r="K3095" s="273"/>
      <c r="L3095" s="277"/>
      <c r="M3095" s="278"/>
      <c r="N3095" s="279"/>
      <c r="O3095" s="279"/>
      <c r="P3095" s="279"/>
      <c r="Q3095" s="279"/>
      <c r="R3095" s="279"/>
      <c r="S3095" s="279"/>
      <c r="T3095" s="280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81" t="s">
        <v>260</v>
      </c>
      <c r="AU3095" s="281" t="s">
        <v>93</v>
      </c>
      <c r="AV3095" s="15" t="s">
        <v>91</v>
      </c>
      <c r="AW3095" s="15" t="s">
        <v>40</v>
      </c>
      <c r="AX3095" s="15" t="s">
        <v>84</v>
      </c>
      <c r="AY3095" s="281" t="s">
        <v>251</v>
      </c>
    </row>
    <row r="3096" s="13" customFormat="1">
      <c r="A3096" s="13"/>
      <c r="B3096" s="249"/>
      <c r="C3096" s="250"/>
      <c r="D3096" s="251" t="s">
        <v>260</v>
      </c>
      <c r="E3096" s="252" t="s">
        <v>1</v>
      </c>
      <c r="F3096" s="253" t="s">
        <v>2772</v>
      </c>
      <c r="G3096" s="250"/>
      <c r="H3096" s="254">
        <v>1</v>
      </c>
      <c r="I3096" s="255"/>
      <c r="J3096" s="250"/>
      <c r="K3096" s="250"/>
      <c r="L3096" s="256"/>
      <c r="M3096" s="257"/>
      <c r="N3096" s="258"/>
      <c r="O3096" s="258"/>
      <c r="P3096" s="258"/>
      <c r="Q3096" s="258"/>
      <c r="R3096" s="258"/>
      <c r="S3096" s="258"/>
      <c r="T3096" s="25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60" t="s">
        <v>260</v>
      </c>
      <c r="AU3096" s="260" t="s">
        <v>93</v>
      </c>
      <c r="AV3096" s="13" t="s">
        <v>93</v>
      </c>
      <c r="AW3096" s="13" t="s">
        <v>40</v>
      </c>
      <c r="AX3096" s="13" t="s">
        <v>84</v>
      </c>
      <c r="AY3096" s="260" t="s">
        <v>251</v>
      </c>
    </row>
    <row r="3097" s="16" customFormat="1">
      <c r="A3097" s="16"/>
      <c r="B3097" s="283"/>
      <c r="C3097" s="284"/>
      <c r="D3097" s="251" t="s">
        <v>260</v>
      </c>
      <c r="E3097" s="285" t="s">
        <v>1</v>
      </c>
      <c r="F3097" s="286" t="s">
        <v>329</v>
      </c>
      <c r="G3097" s="284"/>
      <c r="H3097" s="287">
        <v>1</v>
      </c>
      <c r="I3097" s="288"/>
      <c r="J3097" s="284"/>
      <c r="K3097" s="284"/>
      <c r="L3097" s="289"/>
      <c r="M3097" s="290"/>
      <c r="N3097" s="291"/>
      <c r="O3097" s="291"/>
      <c r="P3097" s="291"/>
      <c r="Q3097" s="291"/>
      <c r="R3097" s="291"/>
      <c r="S3097" s="291"/>
      <c r="T3097" s="292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T3097" s="293" t="s">
        <v>260</v>
      </c>
      <c r="AU3097" s="293" t="s">
        <v>93</v>
      </c>
      <c r="AV3097" s="16" t="s">
        <v>273</v>
      </c>
      <c r="AW3097" s="16" t="s">
        <v>40</v>
      </c>
      <c r="AX3097" s="16" t="s">
        <v>84</v>
      </c>
      <c r="AY3097" s="293" t="s">
        <v>251</v>
      </c>
    </row>
    <row r="3098" s="14" customFormat="1">
      <c r="A3098" s="14"/>
      <c r="B3098" s="261"/>
      <c r="C3098" s="262"/>
      <c r="D3098" s="251" t="s">
        <v>260</v>
      </c>
      <c r="E3098" s="263" t="s">
        <v>1</v>
      </c>
      <c r="F3098" s="264" t="s">
        <v>262</v>
      </c>
      <c r="G3098" s="262"/>
      <c r="H3098" s="265">
        <v>109</v>
      </c>
      <c r="I3098" s="266"/>
      <c r="J3098" s="262"/>
      <c r="K3098" s="262"/>
      <c r="L3098" s="267"/>
      <c r="M3098" s="268"/>
      <c r="N3098" s="269"/>
      <c r="O3098" s="269"/>
      <c r="P3098" s="269"/>
      <c r="Q3098" s="269"/>
      <c r="R3098" s="269"/>
      <c r="S3098" s="269"/>
      <c r="T3098" s="270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71" t="s">
        <v>260</v>
      </c>
      <c r="AU3098" s="271" t="s">
        <v>93</v>
      </c>
      <c r="AV3098" s="14" t="s">
        <v>257</v>
      </c>
      <c r="AW3098" s="14" t="s">
        <v>40</v>
      </c>
      <c r="AX3098" s="14" t="s">
        <v>91</v>
      </c>
      <c r="AY3098" s="271" t="s">
        <v>251</v>
      </c>
    </row>
    <row r="3099" s="2" customFormat="1" ht="55.5" customHeight="1">
      <c r="A3099" s="41"/>
      <c r="B3099" s="42"/>
      <c r="C3099" s="294" t="s">
        <v>2952</v>
      </c>
      <c r="D3099" s="294" t="s">
        <v>338</v>
      </c>
      <c r="E3099" s="295" t="s">
        <v>2953</v>
      </c>
      <c r="F3099" s="296" t="s">
        <v>2954</v>
      </c>
      <c r="G3099" s="297" t="s">
        <v>571</v>
      </c>
      <c r="H3099" s="298">
        <v>2</v>
      </c>
      <c r="I3099" s="299"/>
      <c r="J3099" s="300">
        <f>ROUND(I3099*H3099,2)</f>
        <v>0</v>
      </c>
      <c r="K3099" s="301"/>
      <c r="L3099" s="302"/>
      <c r="M3099" s="303" t="s">
        <v>1</v>
      </c>
      <c r="N3099" s="304" t="s">
        <v>49</v>
      </c>
      <c r="O3099" s="94"/>
      <c r="P3099" s="240">
        <f>O3099*H3099</f>
        <v>0</v>
      </c>
      <c r="Q3099" s="240">
        <v>0.098000000000000004</v>
      </c>
      <c r="R3099" s="240">
        <f>Q3099*H3099</f>
        <v>0.19600000000000001</v>
      </c>
      <c r="S3099" s="240">
        <v>0</v>
      </c>
      <c r="T3099" s="241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42" t="s">
        <v>281</v>
      </c>
      <c r="AT3099" s="242" t="s">
        <v>338</v>
      </c>
      <c r="AU3099" s="242" t="s">
        <v>93</v>
      </c>
      <c r="AY3099" s="19" t="s">
        <v>251</v>
      </c>
      <c r="BE3099" s="243">
        <f>IF(N3099="základní",J3099,0)</f>
        <v>0</v>
      </c>
      <c r="BF3099" s="243">
        <f>IF(N3099="snížená",J3099,0)</f>
        <v>0</v>
      </c>
      <c r="BG3099" s="243">
        <f>IF(N3099="zákl. přenesená",J3099,0)</f>
        <v>0</v>
      </c>
      <c r="BH3099" s="243">
        <f>IF(N3099="sníž. přenesená",J3099,0)</f>
        <v>0</v>
      </c>
      <c r="BI3099" s="243">
        <f>IF(N3099="nulová",J3099,0)</f>
        <v>0</v>
      </c>
      <c r="BJ3099" s="19" t="s">
        <v>91</v>
      </c>
      <c r="BK3099" s="243">
        <f>ROUND(I3099*H3099,2)</f>
        <v>0</v>
      </c>
      <c r="BL3099" s="19" t="s">
        <v>257</v>
      </c>
      <c r="BM3099" s="242" t="s">
        <v>2955</v>
      </c>
    </row>
    <row r="3100" s="2" customFormat="1">
      <c r="A3100" s="41"/>
      <c r="B3100" s="42"/>
      <c r="C3100" s="43"/>
      <c r="D3100" s="251" t="s">
        <v>289</v>
      </c>
      <c r="E3100" s="43"/>
      <c r="F3100" s="282" t="s">
        <v>2956</v>
      </c>
      <c r="G3100" s="43"/>
      <c r="H3100" s="43"/>
      <c r="I3100" s="246"/>
      <c r="J3100" s="43"/>
      <c r="K3100" s="43"/>
      <c r="L3100" s="47"/>
      <c r="M3100" s="247"/>
      <c r="N3100" s="248"/>
      <c r="O3100" s="94"/>
      <c r="P3100" s="94"/>
      <c r="Q3100" s="94"/>
      <c r="R3100" s="94"/>
      <c r="S3100" s="94"/>
      <c r="T3100" s="95"/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T3100" s="19" t="s">
        <v>289</v>
      </c>
      <c r="AU3100" s="19" t="s">
        <v>93</v>
      </c>
    </row>
    <row r="3101" s="15" customFormat="1">
      <c r="A3101" s="15"/>
      <c r="B3101" s="272"/>
      <c r="C3101" s="273"/>
      <c r="D3101" s="251" t="s">
        <v>260</v>
      </c>
      <c r="E3101" s="274" t="s">
        <v>1</v>
      </c>
      <c r="F3101" s="275" t="s">
        <v>2281</v>
      </c>
      <c r="G3101" s="273"/>
      <c r="H3101" s="274" t="s">
        <v>1</v>
      </c>
      <c r="I3101" s="276"/>
      <c r="J3101" s="273"/>
      <c r="K3101" s="273"/>
      <c r="L3101" s="277"/>
      <c r="M3101" s="278"/>
      <c r="N3101" s="279"/>
      <c r="O3101" s="279"/>
      <c r="P3101" s="279"/>
      <c r="Q3101" s="279"/>
      <c r="R3101" s="279"/>
      <c r="S3101" s="279"/>
      <c r="T3101" s="280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81" t="s">
        <v>260</v>
      </c>
      <c r="AU3101" s="281" t="s">
        <v>93</v>
      </c>
      <c r="AV3101" s="15" t="s">
        <v>91</v>
      </c>
      <c r="AW3101" s="15" t="s">
        <v>40</v>
      </c>
      <c r="AX3101" s="15" t="s">
        <v>84</v>
      </c>
      <c r="AY3101" s="281" t="s">
        <v>251</v>
      </c>
    </row>
    <row r="3102" s="13" customFormat="1">
      <c r="A3102" s="13"/>
      <c r="B3102" s="249"/>
      <c r="C3102" s="250"/>
      <c r="D3102" s="251" t="s">
        <v>260</v>
      </c>
      <c r="E3102" s="252" t="s">
        <v>1</v>
      </c>
      <c r="F3102" s="253" t="s">
        <v>2761</v>
      </c>
      <c r="G3102" s="250"/>
      <c r="H3102" s="254">
        <v>2</v>
      </c>
      <c r="I3102" s="255"/>
      <c r="J3102" s="250"/>
      <c r="K3102" s="250"/>
      <c r="L3102" s="256"/>
      <c r="M3102" s="257"/>
      <c r="N3102" s="258"/>
      <c r="O3102" s="258"/>
      <c r="P3102" s="258"/>
      <c r="Q3102" s="258"/>
      <c r="R3102" s="258"/>
      <c r="S3102" s="258"/>
      <c r="T3102" s="25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60" t="s">
        <v>260</v>
      </c>
      <c r="AU3102" s="260" t="s">
        <v>93</v>
      </c>
      <c r="AV3102" s="13" t="s">
        <v>93</v>
      </c>
      <c r="AW3102" s="13" t="s">
        <v>40</v>
      </c>
      <c r="AX3102" s="13" t="s">
        <v>91</v>
      </c>
      <c r="AY3102" s="260" t="s">
        <v>251</v>
      </c>
    </row>
    <row r="3103" s="2" customFormat="1" ht="55.5" customHeight="1">
      <c r="A3103" s="41"/>
      <c r="B3103" s="42"/>
      <c r="C3103" s="294" t="s">
        <v>2957</v>
      </c>
      <c r="D3103" s="294" t="s">
        <v>338</v>
      </c>
      <c r="E3103" s="295" t="s">
        <v>2958</v>
      </c>
      <c r="F3103" s="296" t="s">
        <v>2959</v>
      </c>
      <c r="G3103" s="297" t="s">
        <v>571</v>
      </c>
      <c r="H3103" s="298">
        <v>1</v>
      </c>
      <c r="I3103" s="299"/>
      <c r="J3103" s="300">
        <f>ROUND(I3103*H3103,2)</f>
        <v>0</v>
      </c>
      <c r="K3103" s="301"/>
      <c r="L3103" s="302"/>
      <c r="M3103" s="303" t="s">
        <v>1</v>
      </c>
      <c r="N3103" s="304" t="s">
        <v>49</v>
      </c>
      <c r="O3103" s="94"/>
      <c r="P3103" s="240">
        <f>O3103*H3103</f>
        <v>0</v>
      </c>
      <c r="Q3103" s="240">
        <v>0.098000000000000004</v>
      </c>
      <c r="R3103" s="240">
        <f>Q3103*H3103</f>
        <v>0.098000000000000004</v>
      </c>
      <c r="S3103" s="240">
        <v>0</v>
      </c>
      <c r="T3103" s="241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42" t="s">
        <v>281</v>
      </c>
      <c r="AT3103" s="242" t="s">
        <v>338</v>
      </c>
      <c r="AU3103" s="242" t="s">
        <v>93</v>
      </c>
      <c r="AY3103" s="19" t="s">
        <v>251</v>
      </c>
      <c r="BE3103" s="243">
        <f>IF(N3103="základní",J3103,0)</f>
        <v>0</v>
      </c>
      <c r="BF3103" s="243">
        <f>IF(N3103="snížená",J3103,0)</f>
        <v>0</v>
      </c>
      <c r="BG3103" s="243">
        <f>IF(N3103="zákl. přenesená",J3103,0)</f>
        <v>0</v>
      </c>
      <c r="BH3103" s="243">
        <f>IF(N3103="sníž. přenesená",J3103,0)</f>
        <v>0</v>
      </c>
      <c r="BI3103" s="243">
        <f>IF(N3103="nulová",J3103,0)</f>
        <v>0</v>
      </c>
      <c r="BJ3103" s="19" t="s">
        <v>91</v>
      </c>
      <c r="BK3103" s="243">
        <f>ROUND(I3103*H3103,2)</f>
        <v>0</v>
      </c>
      <c r="BL3103" s="19" t="s">
        <v>257</v>
      </c>
      <c r="BM3103" s="242" t="s">
        <v>2960</v>
      </c>
    </row>
    <row r="3104" s="2" customFormat="1">
      <c r="A3104" s="41"/>
      <c r="B3104" s="42"/>
      <c r="C3104" s="43"/>
      <c r="D3104" s="251" t="s">
        <v>289</v>
      </c>
      <c r="E3104" s="43"/>
      <c r="F3104" s="282" t="s">
        <v>2956</v>
      </c>
      <c r="G3104" s="43"/>
      <c r="H3104" s="43"/>
      <c r="I3104" s="246"/>
      <c r="J3104" s="43"/>
      <c r="K3104" s="43"/>
      <c r="L3104" s="47"/>
      <c r="M3104" s="247"/>
      <c r="N3104" s="248"/>
      <c r="O3104" s="94"/>
      <c r="P3104" s="94"/>
      <c r="Q3104" s="94"/>
      <c r="R3104" s="94"/>
      <c r="S3104" s="94"/>
      <c r="T3104" s="95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19" t="s">
        <v>289</v>
      </c>
      <c r="AU3104" s="19" t="s">
        <v>93</v>
      </c>
    </row>
    <row r="3105" s="15" customFormat="1">
      <c r="A3105" s="15"/>
      <c r="B3105" s="272"/>
      <c r="C3105" s="273"/>
      <c r="D3105" s="251" t="s">
        <v>260</v>
      </c>
      <c r="E3105" s="274" t="s">
        <v>1</v>
      </c>
      <c r="F3105" s="275" t="s">
        <v>2281</v>
      </c>
      <c r="G3105" s="273"/>
      <c r="H3105" s="274" t="s">
        <v>1</v>
      </c>
      <c r="I3105" s="276"/>
      <c r="J3105" s="273"/>
      <c r="K3105" s="273"/>
      <c r="L3105" s="277"/>
      <c r="M3105" s="278"/>
      <c r="N3105" s="279"/>
      <c r="O3105" s="279"/>
      <c r="P3105" s="279"/>
      <c r="Q3105" s="279"/>
      <c r="R3105" s="279"/>
      <c r="S3105" s="279"/>
      <c r="T3105" s="280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81" t="s">
        <v>260</v>
      </c>
      <c r="AU3105" s="281" t="s">
        <v>93</v>
      </c>
      <c r="AV3105" s="15" t="s">
        <v>91</v>
      </c>
      <c r="AW3105" s="15" t="s">
        <v>40</v>
      </c>
      <c r="AX3105" s="15" t="s">
        <v>84</v>
      </c>
      <c r="AY3105" s="281" t="s">
        <v>251</v>
      </c>
    </row>
    <row r="3106" s="13" customFormat="1">
      <c r="A3106" s="13"/>
      <c r="B3106" s="249"/>
      <c r="C3106" s="250"/>
      <c r="D3106" s="251" t="s">
        <v>260</v>
      </c>
      <c r="E3106" s="252" t="s">
        <v>1</v>
      </c>
      <c r="F3106" s="253" t="s">
        <v>2772</v>
      </c>
      <c r="G3106" s="250"/>
      <c r="H3106" s="254">
        <v>1</v>
      </c>
      <c r="I3106" s="255"/>
      <c r="J3106" s="250"/>
      <c r="K3106" s="250"/>
      <c r="L3106" s="256"/>
      <c r="M3106" s="257"/>
      <c r="N3106" s="258"/>
      <c r="O3106" s="258"/>
      <c r="P3106" s="258"/>
      <c r="Q3106" s="258"/>
      <c r="R3106" s="258"/>
      <c r="S3106" s="258"/>
      <c r="T3106" s="259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60" t="s">
        <v>260</v>
      </c>
      <c r="AU3106" s="260" t="s">
        <v>93</v>
      </c>
      <c r="AV3106" s="13" t="s">
        <v>93</v>
      </c>
      <c r="AW3106" s="13" t="s">
        <v>40</v>
      </c>
      <c r="AX3106" s="13" t="s">
        <v>91</v>
      </c>
      <c r="AY3106" s="260" t="s">
        <v>251</v>
      </c>
    </row>
    <row r="3107" s="2" customFormat="1" ht="66.75" customHeight="1">
      <c r="A3107" s="41"/>
      <c r="B3107" s="42"/>
      <c r="C3107" s="294" t="s">
        <v>2961</v>
      </c>
      <c r="D3107" s="294" t="s">
        <v>338</v>
      </c>
      <c r="E3107" s="295" t="s">
        <v>2962</v>
      </c>
      <c r="F3107" s="296" t="s">
        <v>2963</v>
      </c>
      <c r="G3107" s="297" t="s">
        <v>571</v>
      </c>
      <c r="H3107" s="298">
        <v>100</v>
      </c>
      <c r="I3107" s="299"/>
      <c r="J3107" s="300">
        <f>ROUND(I3107*H3107,2)</f>
        <v>0</v>
      </c>
      <c r="K3107" s="301"/>
      <c r="L3107" s="302"/>
      <c r="M3107" s="303" t="s">
        <v>1</v>
      </c>
      <c r="N3107" s="304" t="s">
        <v>49</v>
      </c>
      <c r="O3107" s="94"/>
      <c r="P3107" s="240">
        <f>O3107*H3107</f>
        <v>0</v>
      </c>
      <c r="Q3107" s="240">
        <v>0.03227</v>
      </c>
      <c r="R3107" s="240">
        <f>Q3107*H3107</f>
        <v>3.2269999999999999</v>
      </c>
      <c r="S3107" s="240">
        <v>0</v>
      </c>
      <c r="T3107" s="241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42" t="s">
        <v>281</v>
      </c>
      <c r="AT3107" s="242" t="s">
        <v>338</v>
      </c>
      <c r="AU3107" s="242" t="s">
        <v>93</v>
      </c>
      <c r="AY3107" s="19" t="s">
        <v>251</v>
      </c>
      <c r="BE3107" s="243">
        <f>IF(N3107="základní",J3107,0)</f>
        <v>0</v>
      </c>
      <c r="BF3107" s="243">
        <f>IF(N3107="snížená",J3107,0)</f>
        <v>0</v>
      </c>
      <c r="BG3107" s="243">
        <f>IF(N3107="zákl. přenesená",J3107,0)</f>
        <v>0</v>
      </c>
      <c r="BH3107" s="243">
        <f>IF(N3107="sníž. přenesená",J3107,0)</f>
        <v>0</v>
      </c>
      <c r="BI3107" s="243">
        <f>IF(N3107="nulová",J3107,0)</f>
        <v>0</v>
      </c>
      <c r="BJ3107" s="19" t="s">
        <v>91</v>
      </c>
      <c r="BK3107" s="243">
        <f>ROUND(I3107*H3107,2)</f>
        <v>0</v>
      </c>
      <c r="BL3107" s="19" t="s">
        <v>257</v>
      </c>
      <c r="BM3107" s="242" t="s">
        <v>2964</v>
      </c>
    </row>
    <row r="3108" s="2" customFormat="1">
      <c r="A3108" s="41"/>
      <c r="B3108" s="42"/>
      <c r="C3108" s="43"/>
      <c r="D3108" s="251" t="s">
        <v>289</v>
      </c>
      <c r="E3108" s="43"/>
      <c r="F3108" s="282" t="s">
        <v>2965</v>
      </c>
      <c r="G3108" s="43"/>
      <c r="H3108" s="43"/>
      <c r="I3108" s="246"/>
      <c r="J3108" s="43"/>
      <c r="K3108" s="43"/>
      <c r="L3108" s="47"/>
      <c r="M3108" s="247"/>
      <c r="N3108" s="248"/>
      <c r="O3108" s="94"/>
      <c r="P3108" s="94"/>
      <c r="Q3108" s="94"/>
      <c r="R3108" s="94"/>
      <c r="S3108" s="94"/>
      <c r="T3108" s="95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19" t="s">
        <v>289</v>
      </c>
      <c r="AU3108" s="19" t="s">
        <v>93</v>
      </c>
    </row>
    <row r="3109" s="15" customFormat="1">
      <c r="A3109" s="15"/>
      <c r="B3109" s="272"/>
      <c r="C3109" s="273"/>
      <c r="D3109" s="251" t="s">
        <v>260</v>
      </c>
      <c r="E3109" s="274" t="s">
        <v>1</v>
      </c>
      <c r="F3109" s="275" t="s">
        <v>2281</v>
      </c>
      <c r="G3109" s="273"/>
      <c r="H3109" s="274" t="s">
        <v>1</v>
      </c>
      <c r="I3109" s="276"/>
      <c r="J3109" s="273"/>
      <c r="K3109" s="273"/>
      <c r="L3109" s="277"/>
      <c r="M3109" s="278"/>
      <c r="N3109" s="279"/>
      <c r="O3109" s="279"/>
      <c r="P3109" s="279"/>
      <c r="Q3109" s="279"/>
      <c r="R3109" s="279"/>
      <c r="S3109" s="279"/>
      <c r="T3109" s="280"/>
      <c r="U3109" s="15"/>
      <c r="V3109" s="15"/>
      <c r="W3109" s="15"/>
      <c r="X3109" s="15"/>
      <c r="Y3109" s="15"/>
      <c r="Z3109" s="15"/>
      <c r="AA3109" s="15"/>
      <c r="AB3109" s="15"/>
      <c r="AC3109" s="15"/>
      <c r="AD3109" s="15"/>
      <c r="AE3109" s="15"/>
      <c r="AT3109" s="281" t="s">
        <v>260</v>
      </c>
      <c r="AU3109" s="281" t="s">
        <v>93</v>
      </c>
      <c r="AV3109" s="15" t="s">
        <v>91</v>
      </c>
      <c r="AW3109" s="15" t="s">
        <v>40</v>
      </c>
      <c r="AX3109" s="15" t="s">
        <v>84</v>
      </c>
      <c r="AY3109" s="281" t="s">
        <v>251</v>
      </c>
    </row>
    <row r="3110" s="13" customFormat="1">
      <c r="A3110" s="13"/>
      <c r="B3110" s="249"/>
      <c r="C3110" s="250"/>
      <c r="D3110" s="251" t="s">
        <v>260</v>
      </c>
      <c r="E3110" s="252" t="s">
        <v>1</v>
      </c>
      <c r="F3110" s="253" t="s">
        <v>2127</v>
      </c>
      <c r="G3110" s="250"/>
      <c r="H3110" s="254">
        <v>20</v>
      </c>
      <c r="I3110" s="255"/>
      <c r="J3110" s="250"/>
      <c r="K3110" s="250"/>
      <c r="L3110" s="256"/>
      <c r="M3110" s="257"/>
      <c r="N3110" s="258"/>
      <c r="O3110" s="258"/>
      <c r="P3110" s="258"/>
      <c r="Q3110" s="258"/>
      <c r="R3110" s="258"/>
      <c r="S3110" s="258"/>
      <c r="T3110" s="25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60" t="s">
        <v>260</v>
      </c>
      <c r="AU3110" s="260" t="s">
        <v>93</v>
      </c>
      <c r="AV3110" s="13" t="s">
        <v>93</v>
      </c>
      <c r="AW3110" s="13" t="s">
        <v>40</v>
      </c>
      <c r="AX3110" s="13" t="s">
        <v>84</v>
      </c>
      <c r="AY3110" s="260" t="s">
        <v>251</v>
      </c>
    </row>
    <row r="3111" s="13" customFormat="1">
      <c r="A3111" s="13"/>
      <c r="B3111" s="249"/>
      <c r="C3111" s="250"/>
      <c r="D3111" s="251" t="s">
        <v>260</v>
      </c>
      <c r="E3111" s="252" t="s">
        <v>1</v>
      </c>
      <c r="F3111" s="253" t="s">
        <v>2950</v>
      </c>
      <c r="G3111" s="250"/>
      <c r="H3111" s="254">
        <v>20</v>
      </c>
      <c r="I3111" s="255"/>
      <c r="J3111" s="250"/>
      <c r="K3111" s="250"/>
      <c r="L3111" s="256"/>
      <c r="M3111" s="257"/>
      <c r="N3111" s="258"/>
      <c r="O3111" s="258"/>
      <c r="P3111" s="258"/>
      <c r="Q3111" s="258"/>
      <c r="R3111" s="258"/>
      <c r="S3111" s="258"/>
      <c r="T3111" s="25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60" t="s">
        <v>260</v>
      </c>
      <c r="AU3111" s="260" t="s">
        <v>93</v>
      </c>
      <c r="AV3111" s="13" t="s">
        <v>93</v>
      </c>
      <c r="AW3111" s="13" t="s">
        <v>40</v>
      </c>
      <c r="AX3111" s="13" t="s">
        <v>84</v>
      </c>
      <c r="AY3111" s="260" t="s">
        <v>251</v>
      </c>
    </row>
    <row r="3112" s="13" customFormat="1">
      <c r="A3112" s="13"/>
      <c r="B3112" s="249"/>
      <c r="C3112" s="250"/>
      <c r="D3112" s="251" t="s">
        <v>260</v>
      </c>
      <c r="E3112" s="252" t="s">
        <v>1</v>
      </c>
      <c r="F3112" s="253" t="s">
        <v>2951</v>
      </c>
      <c r="G3112" s="250"/>
      <c r="H3112" s="254">
        <v>20</v>
      </c>
      <c r="I3112" s="255"/>
      <c r="J3112" s="250"/>
      <c r="K3112" s="250"/>
      <c r="L3112" s="256"/>
      <c r="M3112" s="257"/>
      <c r="N3112" s="258"/>
      <c r="O3112" s="258"/>
      <c r="P3112" s="258"/>
      <c r="Q3112" s="258"/>
      <c r="R3112" s="258"/>
      <c r="S3112" s="258"/>
      <c r="T3112" s="25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60" t="s">
        <v>260</v>
      </c>
      <c r="AU3112" s="260" t="s">
        <v>93</v>
      </c>
      <c r="AV3112" s="13" t="s">
        <v>93</v>
      </c>
      <c r="AW3112" s="13" t="s">
        <v>40</v>
      </c>
      <c r="AX3112" s="13" t="s">
        <v>84</v>
      </c>
      <c r="AY3112" s="260" t="s">
        <v>251</v>
      </c>
    </row>
    <row r="3113" s="13" customFormat="1">
      <c r="A3113" s="13"/>
      <c r="B3113" s="249"/>
      <c r="C3113" s="250"/>
      <c r="D3113" s="251" t="s">
        <v>260</v>
      </c>
      <c r="E3113" s="252" t="s">
        <v>1</v>
      </c>
      <c r="F3113" s="253" t="s">
        <v>1586</v>
      </c>
      <c r="G3113" s="250"/>
      <c r="H3113" s="254">
        <v>20</v>
      </c>
      <c r="I3113" s="255"/>
      <c r="J3113" s="250"/>
      <c r="K3113" s="250"/>
      <c r="L3113" s="256"/>
      <c r="M3113" s="257"/>
      <c r="N3113" s="258"/>
      <c r="O3113" s="258"/>
      <c r="P3113" s="258"/>
      <c r="Q3113" s="258"/>
      <c r="R3113" s="258"/>
      <c r="S3113" s="258"/>
      <c r="T3113" s="25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60" t="s">
        <v>260</v>
      </c>
      <c r="AU3113" s="260" t="s">
        <v>93</v>
      </c>
      <c r="AV3113" s="13" t="s">
        <v>93</v>
      </c>
      <c r="AW3113" s="13" t="s">
        <v>40</v>
      </c>
      <c r="AX3113" s="13" t="s">
        <v>84</v>
      </c>
      <c r="AY3113" s="260" t="s">
        <v>251</v>
      </c>
    </row>
    <row r="3114" s="13" customFormat="1">
      <c r="A3114" s="13"/>
      <c r="B3114" s="249"/>
      <c r="C3114" s="250"/>
      <c r="D3114" s="251" t="s">
        <v>260</v>
      </c>
      <c r="E3114" s="252" t="s">
        <v>1</v>
      </c>
      <c r="F3114" s="253" t="s">
        <v>1587</v>
      </c>
      <c r="G3114" s="250"/>
      <c r="H3114" s="254">
        <v>20</v>
      </c>
      <c r="I3114" s="255"/>
      <c r="J3114" s="250"/>
      <c r="K3114" s="250"/>
      <c r="L3114" s="256"/>
      <c r="M3114" s="257"/>
      <c r="N3114" s="258"/>
      <c r="O3114" s="258"/>
      <c r="P3114" s="258"/>
      <c r="Q3114" s="258"/>
      <c r="R3114" s="258"/>
      <c r="S3114" s="258"/>
      <c r="T3114" s="25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60" t="s">
        <v>260</v>
      </c>
      <c r="AU3114" s="260" t="s">
        <v>93</v>
      </c>
      <c r="AV3114" s="13" t="s">
        <v>93</v>
      </c>
      <c r="AW3114" s="13" t="s">
        <v>40</v>
      </c>
      <c r="AX3114" s="13" t="s">
        <v>84</v>
      </c>
      <c r="AY3114" s="260" t="s">
        <v>251</v>
      </c>
    </row>
    <row r="3115" s="14" customFormat="1">
      <c r="A3115" s="14"/>
      <c r="B3115" s="261"/>
      <c r="C3115" s="262"/>
      <c r="D3115" s="251" t="s">
        <v>260</v>
      </c>
      <c r="E3115" s="263" t="s">
        <v>1</v>
      </c>
      <c r="F3115" s="264" t="s">
        <v>262</v>
      </c>
      <c r="G3115" s="262"/>
      <c r="H3115" s="265">
        <v>100</v>
      </c>
      <c r="I3115" s="266"/>
      <c r="J3115" s="262"/>
      <c r="K3115" s="262"/>
      <c r="L3115" s="267"/>
      <c r="M3115" s="268"/>
      <c r="N3115" s="269"/>
      <c r="O3115" s="269"/>
      <c r="P3115" s="269"/>
      <c r="Q3115" s="269"/>
      <c r="R3115" s="269"/>
      <c r="S3115" s="269"/>
      <c r="T3115" s="270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71" t="s">
        <v>260</v>
      </c>
      <c r="AU3115" s="271" t="s">
        <v>93</v>
      </c>
      <c r="AV3115" s="14" t="s">
        <v>257</v>
      </c>
      <c r="AW3115" s="14" t="s">
        <v>40</v>
      </c>
      <c r="AX3115" s="14" t="s">
        <v>91</v>
      </c>
      <c r="AY3115" s="271" t="s">
        <v>251</v>
      </c>
    </row>
    <row r="3116" s="2" customFormat="1" ht="55.5" customHeight="1">
      <c r="A3116" s="41"/>
      <c r="B3116" s="42"/>
      <c r="C3116" s="294" t="s">
        <v>2966</v>
      </c>
      <c r="D3116" s="294" t="s">
        <v>338</v>
      </c>
      <c r="E3116" s="295" t="s">
        <v>2967</v>
      </c>
      <c r="F3116" s="296" t="s">
        <v>2968</v>
      </c>
      <c r="G3116" s="297" t="s">
        <v>571</v>
      </c>
      <c r="H3116" s="298">
        <v>2</v>
      </c>
      <c r="I3116" s="299"/>
      <c r="J3116" s="300">
        <f>ROUND(I3116*H3116,2)</f>
        <v>0</v>
      </c>
      <c r="K3116" s="301"/>
      <c r="L3116" s="302"/>
      <c r="M3116" s="303" t="s">
        <v>1</v>
      </c>
      <c r="N3116" s="304" t="s">
        <v>49</v>
      </c>
      <c r="O3116" s="94"/>
      <c r="P3116" s="240">
        <f>O3116*H3116</f>
        <v>0</v>
      </c>
      <c r="Q3116" s="240">
        <v>0.03227</v>
      </c>
      <c r="R3116" s="240">
        <f>Q3116*H3116</f>
        <v>0.06454</v>
      </c>
      <c r="S3116" s="240">
        <v>0</v>
      </c>
      <c r="T3116" s="241">
        <f>S3116*H3116</f>
        <v>0</v>
      </c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R3116" s="242" t="s">
        <v>281</v>
      </c>
      <c r="AT3116" s="242" t="s">
        <v>338</v>
      </c>
      <c r="AU3116" s="242" t="s">
        <v>93</v>
      </c>
      <c r="AY3116" s="19" t="s">
        <v>251</v>
      </c>
      <c r="BE3116" s="243">
        <f>IF(N3116="základní",J3116,0)</f>
        <v>0</v>
      </c>
      <c r="BF3116" s="243">
        <f>IF(N3116="snížená",J3116,0)</f>
        <v>0</v>
      </c>
      <c r="BG3116" s="243">
        <f>IF(N3116="zákl. přenesená",J3116,0)</f>
        <v>0</v>
      </c>
      <c r="BH3116" s="243">
        <f>IF(N3116="sníž. přenesená",J3116,0)</f>
        <v>0</v>
      </c>
      <c r="BI3116" s="243">
        <f>IF(N3116="nulová",J3116,0)</f>
        <v>0</v>
      </c>
      <c r="BJ3116" s="19" t="s">
        <v>91</v>
      </c>
      <c r="BK3116" s="243">
        <f>ROUND(I3116*H3116,2)</f>
        <v>0</v>
      </c>
      <c r="BL3116" s="19" t="s">
        <v>257</v>
      </c>
      <c r="BM3116" s="242" t="s">
        <v>2969</v>
      </c>
    </row>
    <row r="3117" s="2" customFormat="1">
      <c r="A3117" s="41"/>
      <c r="B3117" s="42"/>
      <c r="C3117" s="43"/>
      <c r="D3117" s="251" t="s">
        <v>289</v>
      </c>
      <c r="E3117" s="43"/>
      <c r="F3117" s="282" t="s">
        <v>2970</v>
      </c>
      <c r="G3117" s="43"/>
      <c r="H3117" s="43"/>
      <c r="I3117" s="246"/>
      <c r="J3117" s="43"/>
      <c r="K3117" s="43"/>
      <c r="L3117" s="47"/>
      <c r="M3117" s="247"/>
      <c r="N3117" s="248"/>
      <c r="O3117" s="94"/>
      <c r="P3117" s="94"/>
      <c r="Q3117" s="94"/>
      <c r="R3117" s="94"/>
      <c r="S3117" s="94"/>
      <c r="T3117" s="95"/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T3117" s="19" t="s">
        <v>289</v>
      </c>
      <c r="AU3117" s="19" t="s">
        <v>93</v>
      </c>
    </row>
    <row r="3118" s="15" customFormat="1">
      <c r="A3118" s="15"/>
      <c r="B3118" s="272"/>
      <c r="C3118" s="273"/>
      <c r="D3118" s="251" t="s">
        <v>260</v>
      </c>
      <c r="E3118" s="274" t="s">
        <v>1</v>
      </c>
      <c r="F3118" s="275" t="s">
        <v>2281</v>
      </c>
      <c r="G3118" s="273"/>
      <c r="H3118" s="274" t="s">
        <v>1</v>
      </c>
      <c r="I3118" s="276"/>
      <c r="J3118" s="273"/>
      <c r="K3118" s="273"/>
      <c r="L3118" s="277"/>
      <c r="M3118" s="278"/>
      <c r="N3118" s="279"/>
      <c r="O3118" s="279"/>
      <c r="P3118" s="279"/>
      <c r="Q3118" s="279"/>
      <c r="R3118" s="279"/>
      <c r="S3118" s="279"/>
      <c r="T3118" s="280"/>
      <c r="U3118" s="15"/>
      <c r="V3118" s="15"/>
      <c r="W3118" s="15"/>
      <c r="X3118" s="15"/>
      <c r="Y3118" s="15"/>
      <c r="Z3118" s="15"/>
      <c r="AA3118" s="15"/>
      <c r="AB3118" s="15"/>
      <c r="AC3118" s="15"/>
      <c r="AD3118" s="15"/>
      <c r="AE3118" s="15"/>
      <c r="AT3118" s="281" t="s">
        <v>260</v>
      </c>
      <c r="AU3118" s="281" t="s">
        <v>93</v>
      </c>
      <c r="AV3118" s="15" t="s">
        <v>91</v>
      </c>
      <c r="AW3118" s="15" t="s">
        <v>40</v>
      </c>
      <c r="AX3118" s="15" t="s">
        <v>84</v>
      </c>
      <c r="AY3118" s="281" t="s">
        <v>251</v>
      </c>
    </row>
    <row r="3119" s="13" customFormat="1">
      <c r="A3119" s="13"/>
      <c r="B3119" s="249"/>
      <c r="C3119" s="250"/>
      <c r="D3119" s="251" t="s">
        <v>260</v>
      </c>
      <c r="E3119" s="252" t="s">
        <v>1</v>
      </c>
      <c r="F3119" s="253" t="s">
        <v>1151</v>
      </c>
      <c r="G3119" s="250"/>
      <c r="H3119" s="254">
        <v>2</v>
      </c>
      <c r="I3119" s="255"/>
      <c r="J3119" s="250"/>
      <c r="K3119" s="250"/>
      <c r="L3119" s="256"/>
      <c r="M3119" s="257"/>
      <c r="N3119" s="258"/>
      <c r="O3119" s="258"/>
      <c r="P3119" s="258"/>
      <c r="Q3119" s="258"/>
      <c r="R3119" s="258"/>
      <c r="S3119" s="258"/>
      <c r="T3119" s="25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60" t="s">
        <v>260</v>
      </c>
      <c r="AU3119" s="260" t="s">
        <v>93</v>
      </c>
      <c r="AV3119" s="13" t="s">
        <v>93</v>
      </c>
      <c r="AW3119" s="13" t="s">
        <v>40</v>
      </c>
      <c r="AX3119" s="13" t="s">
        <v>91</v>
      </c>
      <c r="AY3119" s="260" t="s">
        <v>251</v>
      </c>
    </row>
    <row r="3120" s="2" customFormat="1" ht="55.5" customHeight="1">
      <c r="A3120" s="41"/>
      <c r="B3120" s="42"/>
      <c r="C3120" s="294" t="s">
        <v>2971</v>
      </c>
      <c r="D3120" s="294" t="s">
        <v>338</v>
      </c>
      <c r="E3120" s="295" t="s">
        <v>2972</v>
      </c>
      <c r="F3120" s="296" t="s">
        <v>2973</v>
      </c>
      <c r="G3120" s="297" t="s">
        <v>571</v>
      </c>
      <c r="H3120" s="298">
        <v>2</v>
      </c>
      <c r="I3120" s="299"/>
      <c r="J3120" s="300">
        <f>ROUND(I3120*H3120,2)</f>
        <v>0</v>
      </c>
      <c r="K3120" s="301"/>
      <c r="L3120" s="302"/>
      <c r="M3120" s="303" t="s">
        <v>1</v>
      </c>
      <c r="N3120" s="304" t="s">
        <v>49</v>
      </c>
      <c r="O3120" s="94"/>
      <c r="P3120" s="240">
        <f>O3120*H3120</f>
        <v>0</v>
      </c>
      <c r="Q3120" s="240">
        <v>0.03227</v>
      </c>
      <c r="R3120" s="240">
        <f>Q3120*H3120</f>
        <v>0.06454</v>
      </c>
      <c r="S3120" s="240">
        <v>0</v>
      </c>
      <c r="T3120" s="241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42" t="s">
        <v>281</v>
      </c>
      <c r="AT3120" s="242" t="s">
        <v>338</v>
      </c>
      <c r="AU3120" s="242" t="s">
        <v>93</v>
      </c>
      <c r="AY3120" s="19" t="s">
        <v>251</v>
      </c>
      <c r="BE3120" s="243">
        <f>IF(N3120="základní",J3120,0)</f>
        <v>0</v>
      </c>
      <c r="BF3120" s="243">
        <f>IF(N3120="snížená",J3120,0)</f>
        <v>0</v>
      </c>
      <c r="BG3120" s="243">
        <f>IF(N3120="zákl. přenesená",J3120,0)</f>
        <v>0</v>
      </c>
      <c r="BH3120" s="243">
        <f>IF(N3120="sníž. přenesená",J3120,0)</f>
        <v>0</v>
      </c>
      <c r="BI3120" s="243">
        <f>IF(N3120="nulová",J3120,0)</f>
        <v>0</v>
      </c>
      <c r="BJ3120" s="19" t="s">
        <v>91</v>
      </c>
      <c r="BK3120" s="243">
        <f>ROUND(I3120*H3120,2)</f>
        <v>0</v>
      </c>
      <c r="BL3120" s="19" t="s">
        <v>257</v>
      </c>
      <c r="BM3120" s="242" t="s">
        <v>2974</v>
      </c>
    </row>
    <row r="3121" s="2" customFormat="1">
      <c r="A3121" s="41"/>
      <c r="B3121" s="42"/>
      <c r="C3121" s="43"/>
      <c r="D3121" s="251" t="s">
        <v>289</v>
      </c>
      <c r="E3121" s="43"/>
      <c r="F3121" s="282" t="s">
        <v>2970</v>
      </c>
      <c r="G3121" s="43"/>
      <c r="H3121" s="43"/>
      <c r="I3121" s="246"/>
      <c r="J3121" s="43"/>
      <c r="K3121" s="43"/>
      <c r="L3121" s="47"/>
      <c r="M3121" s="247"/>
      <c r="N3121" s="248"/>
      <c r="O3121" s="94"/>
      <c r="P3121" s="94"/>
      <c r="Q3121" s="94"/>
      <c r="R3121" s="94"/>
      <c r="S3121" s="94"/>
      <c r="T3121" s="95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19" t="s">
        <v>289</v>
      </c>
      <c r="AU3121" s="19" t="s">
        <v>93</v>
      </c>
    </row>
    <row r="3122" s="15" customFormat="1">
      <c r="A3122" s="15"/>
      <c r="B3122" s="272"/>
      <c r="C3122" s="273"/>
      <c r="D3122" s="251" t="s">
        <v>260</v>
      </c>
      <c r="E3122" s="274" t="s">
        <v>1</v>
      </c>
      <c r="F3122" s="275" t="s">
        <v>2281</v>
      </c>
      <c r="G3122" s="273"/>
      <c r="H3122" s="274" t="s">
        <v>1</v>
      </c>
      <c r="I3122" s="276"/>
      <c r="J3122" s="273"/>
      <c r="K3122" s="273"/>
      <c r="L3122" s="277"/>
      <c r="M3122" s="278"/>
      <c r="N3122" s="279"/>
      <c r="O3122" s="279"/>
      <c r="P3122" s="279"/>
      <c r="Q3122" s="279"/>
      <c r="R3122" s="279"/>
      <c r="S3122" s="279"/>
      <c r="T3122" s="280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81" t="s">
        <v>260</v>
      </c>
      <c r="AU3122" s="281" t="s">
        <v>93</v>
      </c>
      <c r="AV3122" s="15" t="s">
        <v>91</v>
      </c>
      <c r="AW3122" s="15" t="s">
        <v>40</v>
      </c>
      <c r="AX3122" s="15" t="s">
        <v>84</v>
      </c>
      <c r="AY3122" s="281" t="s">
        <v>251</v>
      </c>
    </row>
    <row r="3123" s="13" customFormat="1">
      <c r="A3123" s="13"/>
      <c r="B3123" s="249"/>
      <c r="C3123" s="250"/>
      <c r="D3123" s="251" t="s">
        <v>260</v>
      </c>
      <c r="E3123" s="252" t="s">
        <v>1</v>
      </c>
      <c r="F3123" s="253" t="s">
        <v>1151</v>
      </c>
      <c r="G3123" s="250"/>
      <c r="H3123" s="254">
        <v>2</v>
      </c>
      <c r="I3123" s="255"/>
      <c r="J3123" s="250"/>
      <c r="K3123" s="250"/>
      <c r="L3123" s="256"/>
      <c r="M3123" s="257"/>
      <c r="N3123" s="258"/>
      <c r="O3123" s="258"/>
      <c r="P3123" s="258"/>
      <c r="Q3123" s="258"/>
      <c r="R3123" s="258"/>
      <c r="S3123" s="258"/>
      <c r="T3123" s="25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60" t="s">
        <v>260</v>
      </c>
      <c r="AU3123" s="260" t="s">
        <v>93</v>
      </c>
      <c r="AV3123" s="13" t="s">
        <v>93</v>
      </c>
      <c r="AW3123" s="13" t="s">
        <v>40</v>
      </c>
      <c r="AX3123" s="13" t="s">
        <v>91</v>
      </c>
      <c r="AY3123" s="260" t="s">
        <v>251</v>
      </c>
    </row>
    <row r="3124" s="2" customFormat="1" ht="66.75" customHeight="1">
      <c r="A3124" s="41"/>
      <c r="B3124" s="42"/>
      <c r="C3124" s="294" t="s">
        <v>2975</v>
      </c>
      <c r="D3124" s="294" t="s">
        <v>338</v>
      </c>
      <c r="E3124" s="295" t="s">
        <v>2976</v>
      </c>
      <c r="F3124" s="296" t="s">
        <v>2977</v>
      </c>
      <c r="G3124" s="297" t="s">
        <v>571</v>
      </c>
      <c r="H3124" s="298">
        <v>2</v>
      </c>
      <c r="I3124" s="299"/>
      <c r="J3124" s="300">
        <f>ROUND(I3124*H3124,2)</f>
        <v>0</v>
      </c>
      <c r="K3124" s="301"/>
      <c r="L3124" s="302"/>
      <c r="M3124" s="303" t="s">
        <v>1</v>
      </c>
      <c r="N3124" s="304" t="s">
        <v>49</v>
      </c>
      <c r="O3124" s="94"/>
      <c r="P3124" s="240">
        <f>O3124*H3124</f>
        <v>0</v>
      </c>
      <c r="Q3124" s="240">
        <v>0.049000000000000002</v>
      </c>
      <c r="R3124" s="240">
        <f>Q3124*H3124</f>
        <v>0.098000000000000004</v>
      </c>
      <c r="S3124" s="240">
        <v>0</v>
      </c>
      <c r="T3124" s="241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42" t="s">
        <v>281</v>
      </c>
      <c r="AT3124" s="242" t="s">
        <v>338</v>
      </c>
      <c r="AU3124" s="242" t="s">
        <v>93</v>
      </c>
      <c r="AY3124" s="19" t="s">
        <v>251</v>
      </c>
      <c r="BE3124" s="243">
        <f>IF(N3124="základní",J3124,0)</f>
        <v>0</v>
      </c>
      <c r="BF3124" s="243">
        <f>IF(N3124="snížená",J3124,0)</f>
        <v>0</v>
      </c>
      <c r="BG3124" s="243">
        <f>IF(N3124="zákl. přenesená",J3124,0)</f>
        <v>0</v>
      </c>
      <c r="BH3124" s="243">
        <f>IF(N3124="sníž. přenesená",J3124,0)</f>
        <v>0</v>
      </c>
      <c r="BI3124" s="243">
        <f>IF(N3124="nulová",J3124,0)</f>
        <v>0</v>
      </c>
      <c r="BJ3124" s="19" t="s">
        <v>91</v>
      </c>
      <c r="BK3124" s="243">
        <f>ROUND(I3124*H3124,2)</f>
        <v>0</v>
      </c>
      <c r="BL3124" s="19" t="s">
        <v>257</v>
      </c>
      <c r="BM3124" s="242" t="s">
        <v>2978</v>
      </c>
    </row>
    <row r="3125" s="2" customFormat="1">
      <c r="A3125" s="41"/>
      <c r="B3125" s="42"/>
      <c r="C3125" s="43"/>
      <c r="D3125" s="251" t="s">
        <v>289</v>
      </c>
      <c r="E3125" s="43"/>
      <c r="F3125" s="282" t="s">
        <v>2979</v>
      </c>
      <c r="G3125" s="43"/>
      <c r="H3125" s="43"/>
      <c r="I3125" s="246"/>
      <c r="J3125" s="43"/>
      <c r="K3125" s="43"/>
      <c r="L3125" s="47"/>
      <c r="M3125" s="247"/>
      <c r="N3125" s="248"/>
      <c r="O3125" s="94"/>
      <c r="P3125" s="94"/>
      <c r="Q3125" s="94"/>
      <c r="R3125" s="94"/>
      <c r="S3125" s="94"/>
      <c r="T3125" s="95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T3125" s="19" t="s">
        <v>289</v>
      </c>
      <c r="AU3125" s="19" t="s">
        <v>93</v>
      </c>
    </row>
    <row r="3126" s="15" customFormat="1">
      <c r="A3126" s="15"/>
      <c r="B3126" s="272"/>
      <c r="C3126" s="273"/>
      <c r="D3126" s="251" t="s">
        <v>260</v>
      </c>
      <c r="E3126" s="274" t="s">
        <v>1</v>
      </c>
      <c r="F3126" s="275" t="s">
        <v>2281</v>
      </c>
      <c r="G3126" s="273"/>
      <c r="H3126" s="274" t="s">
        <v>1</v>
      </c>
      <c r="I3126" s="276"/>
      <c r="J3126" s="273"/>
      <c r="K3126" s="273"/>
      <c r="L3126" s="277"/>
      <c r="M3126" s="278"/>
      <c r="N3126" s="279"/>
      <c r="O3126" s="279"/>
      <c r="P3126" s="279"/>
      <c r="Q3126" s="279"/>
      <c r="R3126" s="279"/>
      <c r="S3126" s="279"/>
      <c r="T3126" s="280"/>
      <c r="U3126" s="15"/>
      <c r="V3126" s="15"/>
      <c r="W3126" s="15"/>
      <c r="X3126" s="15"/>
      <c r="Y3126" s="15"/>
      <c r="Z3126" s="15"/>
      <c r="AA3126" s="15"/>
      <c r="AB3126" s="15"/>
      <c r="AC3126" s="15"/>
      <c r="AD3126" s="15"/>
      <c r="AE3126" s="15"/>
      <c r="AT3126" s="281" t="s">
        <v>260</v>
      </c>
      <c r="AU3126" s="281" t="s">
        <v>93</v>
      </c>
      <c r="AV3126" s="15" t="s">
        <v>91</v>
      </c>
      <c r="AW3126" s="15" t="s">
        <v>40</v>
      </c>
      <c r="AX3126" s="15" t="s">
        <v>84</v>
      </c>
      <c r="AY3126" s="281" t="s">
        <v>251</v>
      </c>
    </row>
    <row r="3127" s="13" customFormat="1">
      <c r="A3127" s="13"/>
      <c r="B3127" s="249"/>
      <c r="C3127" s="250"/>
      <c r="D3127" s="251" t="s">
        <v>260</v>
      </c>
      <c r="E3127" s="252" t="s">
        <v>1</v>
      </c>
      <c r="F3127" s="253" t="s">
        <v>1033</v>
      </c>
      <c r="G3127" s="250"/>
      <c r="H3127" s="254">
        <v>2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260</v>
      </c>
      <c r="AU3127" s="260" t="s">
        <v>93</v>
      </c>
      <c r="AV3127" s="13" t="s">
        <v>93</v>
      </c>
      <c r="AW3127" s="13" t="s">
        <v>40</v>
      </c>
      <c r="AX3127" s="13" t="s">
        <v>91</v>
      </c>
      <c r="AY3127" s="260" t="s">
        <v>251</v>
      </c>
    </row>
    <row r="3128" s="2" customFormat="1" ht="24.15" customHeight="1">
      <c r="A3128" s="41"/>
      <c r="B3128" s="42"/>
      <c r="C3128" s="230" t="s">
        <v>2980</v>
      </c>
      <c r="D3128" s="230" t="s">
        <v>253</v>
      </c>
      <c r="E3128" s="231" t="s">
        <v>2981</v>
      </c>
      <c r="F3128" s="232" t="s">
        <v>2982</v>
      </c>
      <c r="G3128" s="233" t="s">
        <v>571</v>
      </c>
      <c r="H3128" s="234">
        <v>12</v>
      </c>
      <c r="I3128" s="235"/>
      <c r="J3128" s="236">
        <f>ROUND(I3128*H3128,2)</f>
        <v>0</v>
      </c>
      <c r="K3128" s="237"/>
      <c r="L3128" s="47"/>
      <c r="M3128" s="238" t="s">
        <v>1</v>
      </c>
      <c r="N3128" s="239" t="s">
        <v>49</v>
      </c>
      <c r="O3128" s="94"/>
      <c r="P3128" s="240">
        <f>O3128*H3128</f>
        <v>0</v>
      </c>
      <c r="Q3128" s="240">
        <v>0</v>
      </c>
      <c r="R3128" s="240">
        <f>Q3128*H3128</f>
        <v>0</v>
      </c>
      <c r="S3128" s="240">
        <v>0</v>
      </c>
      <c r="T3128" s="241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42" t="s">
        <v>304</v>
      </c>
      <c r="AT3128" s="242" t="s">
        <v>253</v>
      </c>
      <c r="AU3128" s="242" t="s">
        <v>93</v>
      </c>
      <c r="AY3128" s="19" t="s">
        <v>251</v>
      </c>
      <c r="BE3128" s="243">
        <f>IF(N3128="základní",J3128,0)</f>
        <v>0</v>
      </c>
      <c r="BF3128" s="243">
        <f>IF(N3128="snížená",J3128,0)</f>
        <v>0</v>
      </c>
      <c r="BG3128" s="243">
        <f>IF(N3128="zákl. přenesená",J3128,0)</f>
        <v>0</v>
      </c>
      <c r="BH3128" s="243">
        <f>IF(N3128="sníž. přenesená",J3128,0)</f>
        <v>0</v>
      </c>
      <c r="BI3128" s="243">
        <f>IF(N3128="nulová",J3128,0)</f>
        <v>0</v>
      </c>
      <c r="BJ3128" s="19" t="s">
        <v>91</v>
      </c>
      <c r="BK3128" s="243">
        <f>ROUND(I3128*H3128,2)</f>
        <v>0</v>
      </c>
      <c r="BL3128" s="19" t="s">
        <v>304</v>
      </c>
      <c r="BM3128" s="242" t="s">
        <v>2983</v>
      </c>
    </row>
    <row r="3129" s="15" customFormat="1">
      <c r="A3129" s="15"/>
      <c r="B3129" s="272"/>
      <c r="C3129" s="273"/>
      <c r="D3129" s="251" t="s">
        <v>260</v>
      </c>
      <c r="E3129" s="274" t="s">
        <v>1</v>
      </c>
      <c r="F3129" s="275" t="s">
        <v>1027</v>
      </c>
      <c r="G3129" s="273"/>
      <c r="H3129" s="274" t="s">
        <v>1</v>
      </c>
      <c r="I3129" s="276"/>
      <c r="J3129" s="273"/>
      <c r="K3129" s="273"/>
      <c r="L3129" s="277"/>
      <c r="M3129" s="278"/>
      <c r="N3129" s="279"/>
      <c r="O3129" s="279"/>
      <c r="P3129" s="279"/>
      <c r="Q3129" s="279"/>
      <c r="R3129" s="279"/>
      <c r="S3129" s="279"/>
      <c r="T3129" s="280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81" t="s">
        <v>260</v>
      </c>
      <c r="AU3129" s="281" t="s">
        <v>93</v>
      </c>
      <c r="AV3129" s="15" t="s">
        <v>91</v>
      </c>
      <c r="AW3129" s="15" t="s">
        <v>40</v>
      </c>
      <c r="AX3129" s="15" t="s">
        <v>84</v>
      </c>
      <c r="AY3129" s="281" t="s">
        <v>251</v>
      </c>
    </row>
    <row r="3130" s="15" customFormat="1">
      <c r="A3130" s="15"/>
      <c r="B3130" s="272"/>
      <c r="C3130" s="273"/>
      <c r="D3130" s="251" t="s">
        <v>260</v>
      </c>
      <c r="E3130" s="274" t="s">
        <v>1</v>
      </c>
      <c r="F3130" s="275" t="s">
        <v>1028</v>
      </c>
      <c r="G3130" s="273"/>
      <c r="H3130" s="274" t="s">
        <v>1</v>
      </c>
      <c r="I3130" s="276"/>
      <c r="J3130" s="273"/>
      <c r="K3130" s="273"/>
      <c r="L3130" s="277"/>
      <c r="M3130" s="278"/>
      <c r="N3130" s="279"/>
      <c r="O3130" s="279"/>
      <c r="P3130" s="279"/>
      <c r="Q3130" s="279"/>
      <c r="R3130" s="279"/>
      <c r="S3130" s="279"/>
      <c r="T3130" s="280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T3130" s="281" t="s">
        <v>260</v>
      </c>
      <c r="AU3130" s="281" t="s">
        <v>93</v>
      </c>
      <c r="AV3130" s="15" t="s">
        <v>91</v>
      </c>
      <c r="AW3130" s="15" t="s">
        <v>40</v>
      </c>
      <c r="AX3130" s="15" t="s">
        <v>84</v>
      </c>
      <c r="AY3130" s="281" t="s">
        <v>251</v>
      </c>
    </row>
    <row r="3131" s="13" customFormat="1">
      <c r="A3131" s="13"/>
      <c r="B3131" s="249"/>
      <c r="C3131" s="250"/>
      <c r="D3131" s="251" t="s">
        <v>260</v>
      </c>
      <c r="E3131" s="252" t="s">
        <v>1</v>
      </c>
      <c r="F3131" s="253" t="s">
        <v>1029</v>
      </c>
      <c r="G3131" s="250"/>
      <c r="H3131" s="254">
        <v>3</v>
      </c>
      <c r="I3131" s="255"/>
      <c r="J3131" s="250"/>
      <c r="K3131" s="250"/>
      <c r="L3131" s="256"/>
      <c r="M3131" s="257"/>
      <c r="N3131" s="258"/>
      <c r="O3131" s="258"/>
      <c r="P3131" s="258"/>
      <c r="Q3131" s="258"/>
      <c r="R3131" s="258"/>
      <c r="S3131" s="258"/>
      <c r="T3131" s="25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60" t="s">
        <v>260</v>
      </c>
      <c r="AU3131" s="260" t="s">
        <v>93</v>
      </c>
      <c r="AV3131" s="13" t="s">
        <v>93</v>
      </c>
      <c r="AW3131" s="13" t="s">
        <v>40</v>
      </c>
      <c r="AX3131" s="13" t="s">
        <v>84</v>
      </c>
      <c r="AY3131" s="260" t="s">
        <v>251</v>
      </c>
    </row>
    <row r="3132" s="16" customFormat="1">
      <c r="A3132" s="16"/>
      <c r="B3132" s="283"/>
      <c r="C3132" s="284"/>
      <c r="D3132" s="251" t="s">
        <v>260</v>
      </c>
      <c r="E3132" s="285" t="s">
        <v>1</v>
      </c>
      <c r="F3132" s="286" t="s">
        <v>329</v>
      </c>
      <c r="G3132" s="284"/>
      <c r="H3132" s="287">
        <v>3</v>
      </c>
      <c r="I3132" s="288"/>
      <c r="J3132" s="284"/>
      <c r="K3132" s="284"/>
      <c r="L3132" s="289"/>
      <c r="M3132" s="290"/>
      <c r="N3132" s="291"/>
      <c r="O3132" s="291"/>
      <c r="P3132" s="291"/>
      <c r="Q3132" s="291"/>
      <c r="R3132" s="291"/>
      <c r="S3132" s="291"/>
      <c r="T3132" s="292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T3132" s="293" t="s">
        <v>260</v>
      </c>
      <c r="AU3132" s="293" t="s">
        <v>93</v>
      </c>
      <c r="AV3132" s="16" t="s">
        <v>273</v>
      </c>
      <c r="AW3132" s="16" t="s">
        <v>40</v>
      </c>
      <c r="AX3132" s="16" t="s">
        <v>84</v>
      </c>
      <c r="AY3132" s="293" t="s">
        <v>251</v>
      </c>
    </row>
    <row r="3133" s="15" customFormat="1">
      <c r="A3133" s="15"/>
      <c r="B3133" s="272"/>
      <c r="C3133" s="273"/>
      <c r="D3133" s="251" t="s">
        <v>260</v>
      </c>
      <c r="E3133" s="274" t="s">
        <v>1</v>
      </c>
      <c r="F3133" s="275" t="s">
        <v>1030</v>
      </c>
      <c r="G3133" s="273"/>
      <c r="H3133" s="274" t="s">
        <v>1</v>
      </c>
      <c r="I3133" s="276"/>
      <c r="J3133" s="273"/>
      <c r="K3133" s="273"/>
      <c r="L3133" s="277"/>
      <c r="M3133" s="278"/>
      <c r="N3133" s="279"/>
      <c r="O3133" s="279"/>
      <c r="P3133" s="279"/>
      <c r="Q3133" s="279"/>
      <c r="R3133" s="279"/>
      <c r="S3133" s="279"/>
      <c r="T3133" s="280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81" t="s">
        <v>260</v>
      </c>
      <c r="AU3133" s="281" t="s">
        <v>93</v>
      </c>
      <c r="AV3133" s="15" t="s">
        <v>91</v>
      </c>
      <c r="AW3133" s="15" t="s">
        <v>40</v>
      </c>
      <c r="AX3133" s="15" t="s">
        <v>84</v>
      </c>
      <c r="AY3133" s="281" t="s">
        <v>251</v>
      </c>
    </row>
    <row r="3134" s="13" customFormat="1">
      <c r="A3134" s="13"/>
      <c r="B3134" s="249"/>
      <c r="C3134" s="250"/>
      <c r="D3134" s="251" t="s">
        <v>260</v>
      </c>
      <c r="E3134" s="252" t="s">
        <v>1</v>
      </c>
      <c r="F3134" s="253" t="s">
        <v>1031</v>
      </c>
      <c r="G3134" s="250"/>
      <c r="H3134" s="254">
        <v>9</v>
      </c>
      <c r="I3134" s="255"/>
      <c r="J3134" s="250"/>
      <c r="K3134" s="250"/>
      <c r="L3134" s="256"/>
      <c r="M3134" s="257"/>
      <c r="N3134" s="258"/>
      <c r="O3134" s="258"/>
      <c r="P3134" s="258"/>
      <c r="Q3134" s="258"/>
      <c r="R3134" s="258"/>
      <c r="S3134" s="258"/>
      <c r="T3134" s="25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60" t="s">
        <v>260</v>
      </c>
      <c r="AU3134" s="260" t="s">
        <v>93</v>
      </c>
      <c r="AV3134" s="13" t="s">
        <v>93</v>
      </c>
      <c r="AW3134" s="13" t="s">
        <v>40</v>
      </c>
      <c r="AX3134" s="13" t="s">
        <v>84</v>
      </c>
      <c r="AY3134" s="260" t="s">
        <v>251</v>
      </c>
    </row>
    <row r="3135" s="16" customFormat="1">
      <c r="A3135" s="16"/>
      <c r="B3135" s="283"/>
      <c r="C3135" s="284"/>
      <c r="D3135" s="251" t="s">
        <v>260</v>
      </c>
      <c r="E3135" s="285" t="s">
        <v>1</v>
      </c>
      <c r="F3135" s="286" t="s">
        <v>329</v>
      </c>
      <c r="G3135" s="284"/>
      <c r="H3135" s="287">
        <v>9</v>
      </c>
      <c r="I3135" s="288"/>
      <c r="J3135" s="284"/>
      <c r="K3135" s="284"/>
      <c r="L3135" s="289"/>
      <c r="M3135" s="290"/>
      <c r="N3135" s="291"/>
      <c r="O3135" s="291"/>
      <c r="P3135" s="291"/>
      <c r="Q3135" s="291"/>
      <c r="R3135" s="291"/>
      <c r="S3135" s="291"/>
      <c r="T3135" s="292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T3135" s="293" t="s">
        <v>260</v>
      </c>
      <c r="AU3135" s="293" t="s">
        <v>93</v>
      </c>
      <c r="AV3135" s="16" t="s">
        <v>273</v>
      </c>
      <c r="AW3135" s="16" t="s">
        <v>40</v>
      </c>
      <c r="AX3135" s="16" t="s">
        <v>84</v>
      </c>
      <c r="AY3135" s="293" t="s">
        <v>251</v>
      </c>
    </row>
    <row r="3136" s="14" customFormat="1">
      <c r="A3136" s="14"/>
      <c r="B3136" s="261"/>
      <c r="C3136" s="262"/>
      <c r="D3136" s="251" t="s">
        <v>260</v>
      </c>
      <c r="E3136" s="263" t="s">
        <v>1</v>
      </c>
      <c r="F3136" s="264" t="s">
        <v>262</v>
      </c>
      <c r="G3136" s="262"/>
      <c r="H3136" s="265">
        <v>12</v>
      </c>
      <c r="I3136" s="266"/>
      <c r="J3136" s="262"/>
      <c r="K3136" s="262"/>
      <c r="L3136" s="267"/>
      <c r="M3136" s="268"/>
      <c r="N3136" s="269"/>
      <c r="O3136" s="269"/>
      <c r="P3136" s="269"/>
      <c r="Q3136" s="269"/>
      <c r="R3136" s="269"/>
      <c r="S3136" s="269"/>
      <c r="T3136" s="270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71" t="s">
        <v>260</v>
      </c>
      <c r="AU3136" s="271" t="s">
        <v>93</v>
      </c>
      <c r="AV3136" s="14" t="s">
        <v>257</v>
      </c>
      <c r="AW3136" s="14" t="s">
        <v>40</v>
      </c>
      <c r="AX3136" s="14" t="s">
        <v>91</v>
      </c>
      <c r="AY3136" s="271" t="s">
        <v>251</v>
      </c>
    </row>
    <row r="3137" s="2" customFormat="1" ht="37.8" customHeight="1">
      <c r="A3137" s="41"/>
      <c r="B3137" s="42"/>
      <c r="C3137" s="294" t="s">
        <v>2984</v>
      </c>
      <c r="D3137" s="294" t="s">
        <v>338</v>
      </c>
      <c r="E3137" s="295" t="s">
        <v>2985</v>
      </c>
      <c r="F3137" s="296" t="s">
        <v>2986</v>
      </c>
      <c r="G3137" s="297" t="s">
        <v>571</v>
      </c>
      <c r="H3137" s="298">
        <v>3</v>
      </c>
      <c r="I3137" s="299"/>
      <c r="J3137" s="300">
        <f>ROUND(I3137*H3137,2)</f>
        <v>0</v>
      </c>
      <c r="K3137" s="301"/>
      <c r="L3137" s="302"/>
      <c r="M3137" s="303" t="s">
        <v>1</v>
      </c>
      <c r="N3137" s="304" t="s">
        <v>49</v>
      </c>
      <c r="O3137" s="94"/>
      <c r="P3137" s="240">
        <f>O3137*H3137</f>
        <v>0</v>
      </c>
      <c r="Q3137" s="240">
        <v>0.048000000000000001</v>
      </c>
      <c r="R3137" s="240">
        <f>Q3137*H3137</f>
        <v>0.14400000000000002</v>
      </c>
      <c r="S3137" s="240">
        <v>0</v>
      </c>
      <c r="T3137" s="241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42" t="s">
        <v>364</v>
      </c>
      <c r="AT3137" s="242" t="s">
        <v>338</v>
      </c>
      <c r="AU3137" s="242" t="s">
        <v>93</v>
      </c>
      <c r="AY3137" s="19" t="s">
        <v>251</v>
      </c>
      <c r="BE3137" s="243">
        <f>IF(N3137="základní",J3137,0)</f>
        <v>0</v>
      </c>
      <c r="BF3137" s="243">
        <f>IF(N3137="snížená",J3137,0)</f>
        <v>0</v>
      </c>
      <c r="BG3137" s="243">
        <f>IF(N3137="zákl. přenesená",J3137,0)</f>
        <v>0</v>
      </c>
      <c r="BH3137" s="243">
        <f>IF(N3137="sníž. přenesená",J3137,0)</f>
        <v>0</v>
      </c>
      <c r="BI3137" s="243">
        <f>IF(N3137="nulová",J3137,0)</f>
        <v>0</v>
      </c>
      <c r="BJ3137" s="19" t="s">
        <v>91</v>
      </c>
      <c r="BK3137" s="243">
        <f>ROUND(I3137*H3137,2)</f>
        <v>0</v>
      </c>
      <c r="BL3137" s="19" t="s">
        <v>304</v>
      </c>
      <c r="BM3137" s="242" t="s">
        <v>2987</v>
      </c>
    </row>
    <row r="3138" s="15" customFormat="1">
      <c r="A3138" s="15"/>
      <c r="B3138" s="272"/>
      <c r="C3138" s="273"/>
      <c r="D3138" s="251" t="s">
        <v>260</v>
      </c>
      <c r="E3138" s="274" t="s">
        <v>1</v>
      </c>
      <c r="F3138" s="275" t="s">
        <v>1027</v>
      </c>
      <c r="G3138" s="273"/>
      <c r="H3138" s="274" t="s">
        <v>1</v>
      </c>
      <c r="I3138" s="276"/>
      <c r="J3138" s="273"/>
      <c r="K3138" s="273"/>
      <c r="L3138" s="277"/>
      <c r="M3138" s="278"/>
      <c r="N3138" s="279"/>
      <c r="O3138" s="279"/>
      <c r="P3138" s="279"/>
      <c r="Q3138" s="279"/>
      <c r="R3138" s="279"/>
      <c r="S3138" s="279"/>
      <c r="T3138" s="280"/>
      <c r="U3138" s="15"/>
      <c r="V3138" s="15"/>
      <c r="W3138" s="15"/>
      <c r="X3138" s="15"/>
      <c r="Y3138" s="15"/>
      <c r="Z3138" s="15"/>
      <c r="AA3138" s="15"/>
      <c r="AB3138" s="15"/>
      <c r="AC3138" s="15"/>
      <c r="AD3138" s="15"/>
      <c r="AE3138" s="15"/>
      <c r="AT3138" s="281" t="s">
        <v>260</v>
      </c>
      <c r="AU3138" s="281" t="s">
        <v>93</v>
      </c>
      <c r="AV3138" s="15" t="s">
        <v>91</v>
      </c>
      <c r="AW3138" s="15" t="s">
        <v>40</v>
      </c>
      <c r="AX3138" s="15" t="s">
        <v>84</v>
      </c>
      <c r="AY3138" s="281" t="s">
        <v>251</v>
      </c>
    </row>
    <row r="3139" s="15" customFormat="1">
      <c r="A3139" s="15"/>
      <c r="B3139" s="272"/>
      <c r="C3139" s="273"/>
      <c r="D3139" s="251" t="s">
        <v>260</v>
      </c>
      <c r="E3139" s="274" t="s">
        <v>1</v>
      </c>
      <c r="F3139" s="275" t="s">
        <v>1028</v>
      </c>
      <c r="G3139" s="273"/>
      <c r="H3139" s="274" t="s">
        <v>1</v>
      </c>
      <c r="I3139" s="276"/>
      <c r="J3139" s="273"/>
      <c r="K3139" s="273"/>
      <c r="L3139" s="277"/>
      <c r="M3139" s="278"/>
      <c r="N3139" s="279"/>
      <c r="O3139" s="279"/>
      <c r="P3139" s="279"/>
      <c r="Q3139" s="279"/>
      <c r="R3139" s="279"/>
      <c r="S3139" s="279"/>
      <c r="T3139" s="280"/>
      <c r="U3139" s="15"/>
      <c r="V3139" s="15"/>
      <c r="W3139" s="15"/>
      <c r="X3139" s="15"/>
      <c r="Y3139" s="15"/>
      <c r="Z3139" s="15"/>
      <c r="AA3139" s="15"/>
      <c r="AB3139" s="15"/>
      <c r="AC3139" s="15"/>
      <c r="AD3139" s="15"/>
      <c r="AE3139" s="15"/>
      <c r="AT3139" s="281" t="s">
        <v>260</v>
      </c>
      <c r="AU3139" s="281" t="s">
        <v>93</v>
      </c>
      <c r="AV3139" s="15" t="s">
        <v>91</v>
      </c>
      <c r="AW3139" s="15" t="s">
        <v>40</v>
      </c>
      <c r="AX3139" s="15" t="s">
        <v>84</v>
      </c>
      <c r="AY3139" s="281" t="s">
        <v>251</v>
      </c>
    </row>
    <row r="3140" s="13" customFormat="1">
      <c r="A3140" s="13"/>
      <c r="B3140" s="249"/>
      <c r="C3140" s="250"/>
      <c r="D3140" s="251" t="s">
        <v>260</v>
      </c>
      <c r="E3140" s="252" t="s">
        <v>1</v>
      </c>
      <c r="F3140" s="253" t="s">
        <v>1029</v>
      </c>
      <c r="G3140" s="250"/>
      <c r="H3140" s="254">
        <v>3</v>
      </c>
      <c r="I3140" s="255"/>
      <c r="J3140" s="250"/>
      <c r="K3140" s="250"/>
      <c r="L3140" s="256"/>
      <c r="M3140" s="257"/>
      <c r="N3140" s="258"/>
      <c r="O3140" s="258"/>
      <c r="P3140" s="258"/>
      <c r="Q3140" s="258"/>
      <c r="R3140" s="258"/>
      <c r="S3140" s="258"/>
      <c r="T3140" s="259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60" t="s">
        <v>260</v>
      </c>
      <c r="AU3140" s="260" t="s">
        <v>93</v>
      </c>
      <c r="AV3140" s="13" t="s">
        <v>93</v>
      </c>
      <c r="AW3140" s="13" t="s">
        <v>40</v>
      </c>
      <c r="AX3140" s="13" t="s">
        <v>91</v>
      </c>
      <c r="AY3140" s="260" t="s">
        <v>251</v>
      </c>
    </row>
    <row r="3141" s="2" customFormat="1" ht="37.8" customHeight="1">
      <c r="A3141" s="41"/>
      <c r="B3141" s="42"/>
      <c r="C3141" s="294" t="s">
        <v>2988</v>
      </c>
      <c r="D3141" s="294" t="s">
        <v>338</v>
      </c>
      <c r="E3141" s="295" t="s">
        <v>2989</v>
      </c>
      <c r="F3141" s="296" t="s">
        <v>2990</v>
      </c>
      <c r="G3141" s="297" t="s">
        <v>571</v>
      </c>
      <c r="H3141" s="298">
        <v>9</v>
      </c>
      <c r="I3141" s="299"/>
      <c r="J3141" s="300">
        <f>ROUND(I3141*H3141,2)</f>
        <v>0</v>
      </c>
      <c r="K3141" s="301"/>
      <c r="L3141" s="302"/>
      <c r="M3141" s="303" t="s">
        <v>1</v>
      </c>
      <c r="N3141" s="304" t="s">
        <v>49</v>
      </c>
      <c r="O3141" s="94"/>
      <c r="P3141" s="240">
        <f>O3141*H3141</f>
        <v>0</v>
      </c>
      <c r="Q3141" s="240">
        <v>0.052999999999999998</v>
      </c>
      <c r="R3141" s="240">
        <f>Q3141*H3141</f>
        <v>0.47699999999999998</v>
      </c>
      <c r="S3141" s="240">
        <v>0</v>
      </c>
      <c r="T3141" s="241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42" t="s">
        <v>364</v>
      </c>
      <c r="AT3141" s="242" t="s">
        <v>338</v>
      </c>
      <c r="AU3141" s="242" t="s">
        <v>93</v>
      </c>
      <c r="AY3141" s="19" t="s">
        <v>251</v>
      </c>
      <c r="BE3141" s="243">
        <f>IF(N3141="základní",J3141,0)</f>
        <v>0</v>
      </c>
      <c r="BF3141" s="243">
        <f>IF(N3141="snížená",J3141,0)</f>
        <v>0</v>
      </c>
      <c r="BG3141" s="243">
        <f>IF(N3141="zákl. přenesená",J3141,0)</f>
        <v>0</v>
      </c>
      <c r="BH3141" s="243">
        <f>IF(N3141="sníž. přenesená",J3141,0)</f>
        <v>0</v>
      </c>
      <c r="BI3141" s="243">
        <f>IF(N3141="nulová",J3141,0)</f>
        <v>0</v>
      </c>
      <c r="BJ3141" s="19" t="s">
        <v>91</v>
      </c>
      <c r="BK3141" s="243">
        <f>ROUND(I3141*H3141,2)</f>
        <v>0</v>
      </c>
      <c r="BL3141" s="19" t="s">
        <v>304</v>
      </c>
      <c r="BM3141" s="242" t="s">
        <v>2991</v>
      </c>
    </row>
    <row r="3142" s="15" customFormat="1">
      <c r="A3142" s="15"/>
      <c r="B3142" s="272"/>
      <c r="C3142" s="273"/>
      <c r="D3142" s="251" t="s">
        <v>260</v>
      </c>
      <c r="E3142" s="274" t="s">
        <v>1</v>
      </c>
      <c r="F3142" s="275" t="s">
        <v>1027</v>
      </c>
      <c r="G3142" s="273"/>
      <c r="H3142" s="274" t="s">
        <v>1</v>
      </c>
      <c r="I3142" s="276"/>
      <c r="J3142" s="273"/>
      <c r="K3142" s="273"/>
      <c r="L3142" s="277"/>
      <c r="M3142" s="278"/>
      <c r="N3142" s="279"/>
      <c r="O3142" s="279"/>
      <c r="P3142" s="279"/>
      <c r="Q3142" s="279"/>
      <c r="R3142" s="279"/>
      <c r="S3142" s="279"/>
      <c r="T3142" s="280"/>
      <c r="U3142" s="15"/>
      <c r="V3142" s="15"/>
      <c r="W3142" s="15"/>
      <c r="X3142" s="15"/>
      <c r="Y3142" s="15"/>
      <c r="Z3142" s="15"/>
      <c r="AA3142" s="15"/>
      <c r="AB3142" s="15"/>
      <c r="AC3142" s="15"/>
      <c r="AD3142" s="15"/>
      <c r="AE3142" s="15"/>
      <c r="AT3142" s="281" t="s">
        <v>260</v>
      </c>
      <c r="AU3142" s="281" t="s">
        <v>93</v>
      </c>
      <c r="AV3142" s="15" t="s">
        <v>91</v>
      </c>
      <c r="AW3142" s="15" t="s">
        <v>40</v>
      </c>
      <c r="AX3142" s="15" t="s">
        <v>84</v>
      </c>
      <c r="AY3142" s="281" t="s">
        <v>251</v>
      </c>
    </row>
    <row r="3143" s="15" customFormat="1">
      <c r="A3143" s="15"/>
      <c r="B3143" s="272"/>
      <c r="C3143" s="273"/>
      <c r="D3143" s="251" t="s">
        <v>260</v>
      </c>
      <c r="E3143" s="274" t="s">
        <v>1</v>
      </c>
      <c r="F3143" s="275" t="s">
        <v>1030</v>
      </c>
      <c r="G3143" s="273"/>
      <c r="H3143" s="274" t="s">
        <v>1</v>
      </c>
      <c r="I3143" s="276"/>
      <c r="J3143" s="273"/>
      <c r="K3143" s="273"/>
      <c r="L3143" s="277"/>
      <c r="M3143" s="278"/>
      <c r="N3143" s="279"/>
      <c r="O3143" s="279"/>
      <c r="P3143" s="279"/>
      <c r="Q3143" s="279"/>
      <c r="R3143" s="279"/>
      <c r="S3143" s="279"/>
      <c r="T3143" s="280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81" t="s">
        <v>260</v>
      </c>
      <c r="AU3143" s="281" t="s">
        <v>93</v>
      </c>
      <c r="AV3143" s="15" t="s">
        <v>91</v>
      </c>
      <c r="AW3143" s="15" t="s">
        <v>40</v>
      </c>
      <c r="AX3143" s="15" t="s">
        <v>84</v>
      </c>
      <c r="AY3143" s="281" t="s">
        <v>251</v>
      </c>
    </row>
    <row r="3144" s="13" customFormat="1">
      <c r="A3144" s="13"/>
      <c r="B3144" s="249"/>
      <c r="C3144" s="250"/>
      <c r="D3144" s="251" t="s">
        <v>260</v>
      </c>
      <c r="E3144" s="252" t="s">
        <v>1</v>
      </c>
      <c r="F3144" s="253" t="s">
        <v>1031</v>
      </c>
      <c r="G3144" s="250"/>
      <c r="H3144" s="254">
        <v>9</v>
      </c>
      <c r="I3144" s="255"/>
      <c r="J3144" s="250"/>
      <c r="K3144" s="250"/>
      <c r="L3144" s="256"/>
      <c r="M3144" s="257"/>
      <c r="N3144" s="258"/>
      <c r="O3144" s="258"/>
      <c r="P3144" s="258"/>
      <c r="Q3144" s="258"/>
      <c r="R3144" s="258"/>
      <c r="S3144" s="258"/>
      <c r="T3144" s="259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60" t="s">
        <v>260</v>
      </c>
      <c r="AU3144" s="260" t="s">
        <v>93</v>
      </c>
      <c r="AV3144" s="13" t="s">
        <v>93</v>
      </c>
      <c r="AW3144" s="13" t="s">
        <v>40</v>
      </c>
      <c r="AX3144" s="13" t="s">
        <v>91</v>
      </c>
      <c r="AY3144" s="260" t="s">
        <v>251</v>
      </c>
    </row>
    <row r="3145" s="2" customFormat="1" ht="24.15" customHeight="1">
      <c r="A3145" s="41"/>
      <c r="B3145" s="42"/>
      <c r="C3145" s="230" t="s">
        <v>2992</v>
      </c>
      <c r="D3145" s="230" t="s">
        <v>253</v>
      </c>
      <c r="E3145" s="231" t="s">
        <v>2993</v>
      </c>
      <c r="F3145" s="232" t="s">
        <v>2994</v>
      </c>
      <c r="G3145" s="233" t="s">
        <v>571</v>
      </c>
      <c r="H3145" s="234">
        <v>7</v>
      </c>
      <c r="I3145" s="235"/>
      <c r="J3145" s="236">
        <f>ROUND(I3145*H3145,2)</f>
        <v>0</v>
      </c>
      <c r="K3145" s="237"/>
      <c r="L3145" s="47"/>
      <c r="M3145" s="238" t="s">
        <v>1</v>
      </c>
      <c r="N3145" s="239" t="s">
        <v>49</v>
      </c>
      <c r="O3145" s="94"/>
      <c r="P3145" s="240">
        <f>O3145*H3145</f>
        <v>0</v>
      </c>
      <c r="Q3145" s="240">
        <v>0.00033</v>
      </c>
      <c r="R3145" s="240">
        <f>Q3145*H3145</f>
        <v>0.00231</v>
      </c>
      <c r="S3145" s="240">
        <v>0</v>
      </c>
      <c r="T3145" s="241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42" t="s">
        <v>304</v>
      </c>
      <c r="AT3145" s="242" t="s">
        <v>253</v>
      </c>
      <c r="AU3145" s="242" t="s">
        <v>93</v>
      </c>
      <c r="AY3145" s="19" t="s">
        <v>251</v>
      </c>
      <c r="BE3145" s="243">
        <f>IF(N3145="základní",J3145,0)</f>
        <v>0</v>
      </c>
      <c r="BF3145" s="243">
        <f>IF(N3145="snížená",J3145,0)</f>
        <v>0</v>
      </c>
      <c r="BG3145" s="243">
        <f>IF(N3145="zákl. přenesená",J3145,0)</f>
        <v>0</v>
      </c>
      <c r="BH3145" s="243">
        <f>IF(N3145="sníž. přenesená",J3145,0)</f>
        <v>0</v>
      </c>
      <c r="BI3145" s="243">
        <f>IF(N3145="nulová",J3145,0)</f>
        <v>0</v>
      </c>
      <c r="BJ3145" s="19" t="s">
        <v>91</v>
      </c>
      <c r="BK3145" s="243">
        <f>ROUND(I3145*H3145,2)</f>
        <v>0</v>
      </c>
      <c r="BL3145" s="19" t="s">
        <v>304</v>
      </c>
      <c r="BM3145" s="242" t="s">
        <v>2995</v>
      </c>
    </row>
    <row r="3146" s="15" customFormat="1">
      <c r="A3146" s="15"/>
      <c r="B3146" s="272"/>
      <c r="C3146" s="273"/>
      <c r="D3146" s="251" t="s">
        <v>260</v>
      </c>
      <c r="E3146" s="274" t="s">
        <v>1</v>
      </c>
      <c r="F3146" s="275" t="s">
        <v>1027</v>
      </c>
      <c r="G3146" s="273"/>
      <c r="H3146" s="274" t="s">
        <v>1</v>
      </c>
      <c r="I3146" s="276"/>
      <c r="J3146" s="273"/>
      <c r="K3146" s="273"/>
      <c r="L3146" s="277"/>
      <c r="M3146" s="278"/>
      <c r="N3146" s="279"/>
      <c r="O3146" s="279"/>
      <c r="P3146" s="279"/>
      <c r="Q3146" s="279"/>
      <c r="R3146" s="279"/>
      <c r="S3146" s="279"/>
      <c r="T3146" s="280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81" t="s">
        <v>260</v>
      </c>
      <c r="AU3146" s="281" t="s">
        <v>93</v>
      </c>
      <c r="AV3146" s="15" t="s">
        <v>91</v>
      </c>
      <c r="AW3146" s="15" t="s">
        <v>40</v>
      </c>
      <c r="AX3146" s="15" t="s">
        <v>84</v>
      </c>
      <c r="AY3146" s="281" t="s">
        <v>251</v>
      </c>
    </row>
    <row r="3147" s="15" customFormat="1">
      <c r="A3147" s="15"/>
      <c r="B3147" s="272"/>
      <c r="C3147" s="273"/>
      <c r="D3147" s="251" t="s">
        <v>260</v>
      </c>
      <c r="E3147" s="274" t="s">
        <v>1</v>
      </c>
      <c r="F3147" s="275" t="s">
        <v>2996</v>
      </c>
      <c r="G3147" s="273"/>
      <c r="H3147" s="274" t="s">
        <v>1</v>
      </c>
      <c r="I3147" s="276"/>
      <c r="J3147" s="273"/>
      <c r="K3147" s="273"/>
      <c r="L3147" s="277"/>
      <c r="M3147" s="278"/>
      <c r="N3147" s="279"/>
      <c r="O3147" s="279"/>
      <c r="P3147" s="279"/>
      <c r="Q3147" s="279"/>
      <c r="R3147" s="279"/>
      <c r="S3147" s="279"/>
      <c r="T3147" s="280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81" t="s">
        <v>260</v>
      </c>
      <c r="AU3147" s="281" t="s">
        <v>93</v>
      </c>
      <c r="AV3147" s="15" t="s">
        <v>91</v>
      </c>
      <c r="AW3147" s="15" t="s">
        <v>40</v>
      </c>
      <c r="AX3147" s="15" t="s">
        <v>84</v>
      </c>
      <c r="AY3147" s="281" t="s">
        <v>251</v>
      </c>
    </row>
    <row r="3148" s="13" customFormat="1">
      <c r="A3148" s="13"/>
      <c r="B3148" s="249"/>
      <c r="C3148" s="250"/>
      <c r="D3148" s="251" t="s">
        <v>260</v>
      </c>
      <c r="E3148" s="252" t="s">
        <v>1</v>
      </c>
      <c r="F3148" s="253" t="s">
        <v>1029</v>
      </c>
      <c r="G3148" s="250"/>
      <c r="H3148" s="254">
        <v>3</v>
      </c>
      <c r="I3148" s="255"/>
      <c r="J3148" s="250"/>
      <c r="K3148" s="250"/>
      <c r="L3148" s="256"/>
      <c r="M3148" s="257"/>
      <c r="N3148" s="258"/>
      <c r="O3148" s="258"/>
      <c r="P3148" s="258"/>
      <c r="Q3148" s="258"/>
      <c r="R3148" s="258"/>
      <c r="S3148" s="258"/>
      <c r="T3148" s="25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60" t="s">
        <v>260</v>
      </c>
      <c r="AU3148" s="260" t="s">
        <v>93</v>
      </c>
      <c r="AV3148" s="13" t="s">
        <v>93</v>
      </c>
      <c r="AW3148" s="13" t="s">
        <v>40</v>
      </c>
      <c r="AX3148" s="13" t="s">
        <v>84</v>
      </c>
      <c r="AY3148" s="260" t="s">
        <v>251</v>
      </c>
    </row>
    <row r="3149" s="16" customFormat="1">
      <c r="A3149" s="16"/>
      <c r="B3149" s="283"/>
      <c r="C3149" s="284"/>
      <c r="D3149" s="251" t="s">
        <v>260</v>
      </c>
      <c r="E3149" s="285" t="s">
        <v>1</v>
      </c>
      <c r="F3149" s="286" t="s">
        <v>329</v>
      </c>
      <c r="G3149" s="284"/>
      <c r="H3149" s="287">
        <v>3</v>
      </c>
      <c r="I3149" s="288"/>
      <c r="J3149" s="284"/>
      <c r="K3149" s="284"/>
      <c r="L3149" s="289"/>
      <c r="M3149" s="290"/>
      <c r="N3149" s="291"/>
      <c r="O3149" s="291"/>
      <c r="P3149" s="291"/>
      <c r="Q3149" s="291"/>
      <c r="R3149" s="291"/>
      <c r="S3149" s="291"/>
      <c r="T3149" s="292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T3149" s="293" t="s">
        <v>260</v>
      </c>
      <c r="AU3149" s="293" t="s">
        <v>93</v>
      </c>
      <c r="AV3149" s="16" t="s">
        <v>273</v>
      </c>
      <c r="AW3149" s="16" t="s">
        <v>40</v>
      </c>
      <c r="AX3149" s="16" t="s">
        <v>84</v>
      </c>
      <c r="AY3149" s="293" t="s">
        <v>251</v>
      </c>
    </row>
    <row r="3150" s="15" customFormat="1">
      <c r="A3150" s="15"/>
      <c r="B3150" s="272"/>
      <c r="C3150" s="273"/>
      <c r="D3150" s="251" t="s">
        <v>260</v>
      </c>
      <c r="E3150" s="274" t="s">
        <v>1</v>
      </c>
      <c r="F3150" s="275" t="s">
        <v>2997</v>
      </c>
      <c r="G3150" s="273"/>
      <c r="H3150" s="274" t="s">
        <v>1</v>
      </c>
      <c r="I3150" s="276"/>
      <c r="J3150" s="273"/>
      <c r="K3150" s="273"/>
      <c r="L3150" s="277"/>
      <c r="M3150" s="278"/>
      <c r="N3150" s="279"/>
      <c r="O3150" s="279"/>
      <c r="P3150" s="279"/>
      <c r="Q3150" s="279"/>
      <c r="R3150" s="279"/>
      <c r="S3150" s="279"/>
      <c r="T3150" s="280"/>
      <c r="U3150" s="15"/>
      <c r="V3150" s="15"/>
      <c r="W3150" s="15"/>
      <c r="X3150" s="15"/>
      <c r="Y3150" s="15"/>
      <c r="Z3150" s="15"/>
      <c r="AA3150" s="15"/>
      <c r="AB3150" s="15"/>
      <c r="AC3150" s="15"/>
      <c r="AD3150" s="15"/>
      <c r="AE3150" s="15"/>
      <c r="AT3150" s="281" t="s">
        <v>260</v>
      </c>
      <c r="AU3150" s="281" t="s">
        <v>93</v>
      </c>
      <c r="AV3150" s="15" t="s">
        <v>91</v>
      </c>
      <c r="AW3150" s="15" t="s">
        <v>40</v>
      </c>
      <c r="AX3150" s="15" t="s">
        <v>84</v>
      </c>
      <c r="AY3150" s="281" t="s">
        <v>251</v>
      </c>
    </row>
    <row r="3151" s="13" customFormat="1">
      <c r="A3151" s="13"/>
      <c r="B3151" s="249"/>
      <c r="C3151" s="250"/>
      <c r="D3151" s="251" t="s">
        <v>260</v>
      </c>
      <c r="E3151" s="252" t="s">
        <v>1</v>
      </c>
      <c r="F3151" s="253" t="s">
        <v>2998</v>
      </c>
      <c r="G3151" s="250"/>
      <c r="H3151" s="254">
        <v>4</v>
      </c>
      <c r="I3151" s="255"/>
      <c r="J3151" s="250"/>
      <c r="K3151" s="250"/>
      <c r="L3151" s="256"/>
      <c r="M3151" s="257"/>
      <c r="N3151" s="258"/>
      <c r="O3151" s="258"/>
      <c r="P3151" s="258"/>
      <c r="Q3151" s="258"/>
      <c r="R3151" s="258"/>
      <c r="S3151" s="258"/>
      <c r="T3151" s="259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60" t="s">
        <v>260</v>
      </c>
      <c r="AU3151" s="260" t="s">
        <v>93</v>
      </c>
      <c r="AV3151" s="13" t="s">
        <v>93</v>
      </c>
      <c r="AW3151" s="13" t="s">
        <v>40</v>
      </c>
      <c r="AX3151" s="13" t="s">
        <v>84</v>
      </c>
      <c r="AY3151" s="260" t="s">
        <v>251</v>
      </c>
    </row>
    <row r="3152" s="16" customFormat="1">
      <c r="A3152" s="16"/>
      <c r="B3152" s="283"/>
      <c r="C3152" s="284"/>
      <c r="D3152" s="251" t="s">
        <v>260</v>
      </c>
      <c r="E3152" s="285" t="s">
        <v>1</v>
      </c>
      <c r="F3152" s="286" t="s">
        <v>329</v>
      </c>
      <c r="G3152" s="284"/>
      <c r="H3152" s="287">
        <v>4</v>
      </c>
      <c r="I3152" s="288"/>
      <c r="J3152" s="284"/>
      <c r="K3152" s="284"/>
      <c r="L3152" s="289"/>
      <c r="M3152" s="290"/>
      <c r="N3152" s="291"/>
      <c r="O3152" s="291"/>
      <c r="P3152" s="291"/>
      <c r="Q3152" s="291"/>
      <c r="R3152" s="291"/>
      <c r="S3152" s="291"/>
      <c r="T3152" s="292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T3152" s="293" t="s">
        <v>260</v>
      </c>
      <c r="AU3152" s="293" t="s">
        <v>93</v>
      </c>
      <c r="AV3152" s="16" t="s">
        <v>273</v>
      </c>
      <c r="AW3152" s="16" t="s">
        <v>40</v>
      </c>
      <c r="AX3152" s="16" t="s">
        <v>84</v>
      </c>
      <c r="AY3152" s="293" t="s">
        <v>251</v>
      </c>
    </row>
    <row r="3153" s="14" customFormat="1">
      <c r="A3153" s="14"/>
      <c r="B3153" s="261"/>
      <c r="C3153" s="262"/>
      <c r="D3153" s="251" t="s">
        <v>260</v>
      </c>
      <c r="E3153" s="263" t="s">
        <v>1</v>
      </c>
      <c r="F3153" s="264" t="s">
        <v>262</v>
      </c>
      <c r="G3153" s="262"/>
      <c r="H3153" s="265">
        <v>7</v>
      </c>
      <c r="I3153" s="266"/>
      <c r="J3153" s="262"/>
      <c r="K3153" s="262"/>
      <c r="L3153" s="267"/>
      <c r="M3153" s="268"/>
      <c r="N3153" s="269"/>
      <c r="O3153" s="269"/>
      <c r="P3153" s="269"/>
      <c r="Q3153" s="269"/>
      <c r="R3153" s="269"/>
      <c r="S3153" s="269"/>
      <c r="T3153" s="270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71" t="s">
        <v>260</v>
      </c>
      <c r="AU3153" s="271" t="s">
        <v>93</v>
      </c>
      <c r="AV3153" s="14" t="s">
        <v>257</v>
      </c>
      <c r="AW3153" s="14" t="s">
        <v>40</v>
      </c>
      <c r="AX3153" s="14" t="s">
        <v>91</v>
      </c>
      <c r="AY3153" s="271" t="s">
        <v>251</v>
      </c>
    </row>
    <row r="3154" s="2" customFormat="1" ht="49.05" customHeight="1">
      <c r="A3154" s="41"/>
      <c r="B3154" s="42"/>
      <c r="C3154" s="294" t="s">
        <v>2999</v>
      </c>
      <c r="D3154" s="294" t="s">
        <v>338</v>
      </c>
      <c r="E3154" s="295" t="s">
        <v>3000</v>
      </c>
      <c r="F3154" s="296" t="s">
        <v>3001</v>
      </c>
      <c r="G3154" s="297" t="s">
        <v>571</v>
      </c>
      <c r="H3154" s="298">
        <v>3</v>
      </c>
      <c r="I3154" s="299"/>
      <c r="J3154" s="300">
        <f>ROUND(I3154*H3154,2)</f>
        <v>0</v>
      </c>
      <c r="K3154" s="301"/>
      <c r="L3154" s="302"/>
      <c r="M3154" s="303" t="s">
        <v>1</v>
      </c>
      <c r="N3154" s="304" t="s">
        <v>49</v>
      </c>
      <c r="O3154" s="94"/>
      <c r="P3154" s="240">
        <f>O3154*H3154</f>
        <v>0</v>
      </c>
      <c r="Q3154" s="240">
        <v>0.076999999999999999</v>
      </c>
      <c r="R3154" s="240">
        <f>Q3154*H3154</f>
        <v>0.23099999999999998</v>
      </c>
      <c r="S3154" s="240">
        <v>0</v>
      </c>
      <c r="T3154" s="241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42" t="s">
        <v>364</v>
      </c>
      <c r="AT3154" s="242" t="s">
        <v>338</v>
      </c>
      <c r="AU3154" s="242" t="s">
        <v>93</v>
      </c>
      <c r="AY3154" s="19" t="s">
        <v>251</v>
      </c>
      <c r="BE3154" s="243">
        <f>IF(N3154="základní",J3154,0)</f>
        <v>0</v>
      </c>
      <c r="BF3154" s="243">
        <f>IF(N3154="snížená",J3154,0)</f>
        <v>0</v>
      </c>
      <c r="BG3154" s="243">
        <f>IF(N3154="zákl. přenesená",J3154,0)</f>
        <v>0</v>
      </c>
      <c r="BH3154" s="243">
        <f>IF(N3154="sníž. přenesená",J3154,0)</f>
        <v>0</v>
      </c>
      <c r="BI3154" s="243">
        <f>IF(N3154="nulová",J3154,0)</f>
        <v>0</v>
      </c>
      <c r="BJ3154" s="19" t="s">
        <v>91</v>
      </c>
      <c r="BK3154" s="243">
        <f>ROUND(I3154*H3154,2)</f>
        <v>0</v>
      </c>
      <c r="BL3154" s="19" t="s">
        <v>304</v>
      </c>
      <c r="BM3154" s="242" t="s">
        <v>3002</v>
      </c>
    </row>
    <row r="3155" s="15" customFormat="1">
      <c r="A3155" s="15"/>
      <c r="B3155" s="272"/>
      <c r="C3155" s="273"/>
      <c r="D3155" s="251" t="s">
        <v>260</v>
      </c>
      <c r="E3155" s="274" t="s">
        <v>1</v>
      </c>
      <c r="F3155" s="275" t="s">
        <v>1027</v>
      </c>
      <c r="G3155" s="273"/>
      <c r="H3155" s="274" t="s">
        <v>1</v>
      </c>
      <c r="I3155" s="276"/>
      <c r="J3155" s="273"/>
      <c r="K3155" s="273"/>
      <c r="L3155" s="277"/>
      <c r="M3155" s="278"/>
      <c r="N3155" s="279"/>
      <c r="O3155" s="279"/>
      <c r="P3155" s="279"/>
      <c r="Q3155" s="279"/>
      <c r="R3155" s="279"/>
      <c r="S3155" s="279"/>
      <c r="T3155" s="280"/>
      <c r="U3155" s="15"/>
      <c r="V3155" s="15"/>
      <c r="W3155" s="15"/>
      <c r="X3155" s="15"/>
      <c r="Y3155" s="15"/>
      <c r="Z3155" s="15"/>
      <c r="AA3155" s="15"/>
      <c r="AB3155" s="15"/>
      <c r="AC3155" s="15"/>
      <c r="AD3155" s="15"/>
      <c r="AE3155" s="15"/>
      <c r="AT3155" s="281" t="s">
        <v>260</v>
      </c>
      <c r="AU3155" s="281" t="s">
        <v>93</v>
      </c>
      <c r="AV3155" s="15" t="s">
        <v>91</v>
      </c>
      <c r="AW3155" s="15" t="s">
        <v>40</v>
      </c>
      <c r="AX3155" s="15" t="s">
        <v>84</v>
      </c>
      <c r="AY3155" s="281" t="s">
        <v>251</v>
      </c>
    </row>
    <row r="3156" s="15" customFormat="1">
      <c r="A3156" s="15"/>
      <c r="B3156" s="272"/>
      <c r="C3156" s="273"/>
      <c r="D3156" s="251" t="s">
        <v>260</v>
      </c>
      <c r="E3156" s="274" t="s">
        <v>1</v>
      </c>
      <c r="F3156" s="275" t="s">
        <v>2996</v>
      </c>
      <c r="G3156" s="273"/>
      <c r="H3156" s="274" t="s">
        <v>1</v>
      </c>
      <c r="I3156" s="276"/>
      <c r="J3156" s="273"/>
      <c r="K3156" s="273"/>
      <c r="L3156" s="277"/>
      <c r="M3156" s="278"/>
      <c r="N3156" s="279"/>
      <c r="O3156" s="279"/>
      <c r="P3156" s="279"/>
      <c r="Q3156" s="279"/>
      <c r="R3156" s="279"/>
      <c r="S3156" s="279"/>
      <c r="T3156" s="280"/>
      <c r="U3156" s="15"/>
      <c r="V3156" s="15"/>
      <c r="W3156" s="15"/>
      <c r="X3156" s="15"/>
      <c r="Y3156" s="15"/>
      <c r="Z3156" s="15"/>
      <c r="AA3156" s="15"/>
      <c r="AB3156" s="15"/>
      <c r="AC3156" s="15"/>
      <c r="AD3156" s="15"/>
      <c r="AE3156" s="15"/>
      <c r="AT3156" s="281" t="s">
        <v>260</v>
      </c>
      <c r="AU3156" s="281" t="s">
        <v>93</v>
      </c>
      <c r="AV3156" s="15" t="s">
        <v>91</v>
      </c>
      <c r="AW3156" s="15" t="s">
        <v>40</v>
      </c>
      <c r="AX3156" s="15" t="s">
        <v>84</v>
      </c>
      <c r="AY3156" s="281" t="s">
        <v>251</v>
      </c>
    </row>
    <row r="3157" s="13" customFormat="1">
      <c r="A3157" s="13"/>
      <c r="B3157" s="249"/>
      <c r="C3157" s="250"/>
      <c r="D3157" s="251" t="s">
        <v>260</v>
      </c>
      <c r="E3157" s="252" t="s">
        <v>1</v>
      </c>
      <c r="F3157" s="253" t="s">
        <v>1029</v>
      </c>
      <c r="G3157" s="250"/>
      <c r="H3157" s="254">
        <v>3</v>
      </c>
      <c r="I3157" s="255"/>
      <c r="J3157" s="250"/>
      <c r="K3157" s="250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60" t="s">
        <v>260</v>
      </c>
      <c r="AU3157" s="260" t="s">
        <v>93</v>
      </c>
      <c r="AV3157" s="13" t="s">
        <v>93</v>
      </c>
      <c r="AW3157" s="13" t="s">
        <v>40</v>
      </c>
      <c r="AX3157" s="13" t="s">
        <v>91</v>
      </c>
      <c r="AY3157" s="260" t="s">
        <v>251</v>
      </c>
    </row>
    <row r="3158" s="2" customFormat="1" ht="49.05" customHeight="1">
      <c r="A3158" s="41"/>
      <c r="B3158" s="42"/>
      <c r="C3158" s="294" t="s">
        <v>3003</v>
      </c>
      <c r="D3158" s="294" t="s">
        <v>338</v>
      </c>
      <c r="E3158" s="295" t="s">
        <v>3004</v>
      </c>
      <c r="F3158" s="296" t="s">
        <v>3005</v>
      </c>
      <c r="G3158" s="297" t="s">
        <v>571</v>
      </c>
      <c r="H3158" s="298">
        <v>4</v>
      </c>
      <c r="I3158" s="299"/>
      <c r="J3158" s="300">
        <f>ROUND(I3158*H3158,2)</f>
        <v>0</v>
      </c>
      <c r="K3158" s="301"/>
      <c r="L3158" s="302"/>
      <c r="M3158" s="303" t="s">
        <v>1</v>
      </c>
      <c r="N3158" s="304" t="s">
        <v>49</v>
      </c>
      <c r="O3158" s="94"/>
      <c r="P3158" s="240">
        <f>O3158*H3158</f>
        <v>0</v>
      </c>
      <c r="Q3158" s="240">
        <v>0.084000000000000005</v>
      </c>
      <c r="R3158" s="240">
        <f>Q3158*H3158</f>
        <v>0.33600000000000002</v>
      </c>
      <c r="S3158" s="240">
        <v>0</v>
      </c>
      <c r="T3158" s="241">
        <f>S3158*H3158</f>
        <v>0</v>
      </c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R3158" s="242" t="s">
        <v>364</v>
      </c>
      <c r="AT3158" s="242" t="s">
        <v>338</v>
      </c>
      <c r="AU3158" s="242" t="s">
        <v>93</v>
      </c>
      <c r="AY3158" s="19" t="s">
        <v>251</v>
      </c>
      <c r="BE3158" s="243">
        <f>IF(N3158="základní",J3158,0)</f>
        <v>0</v>
      </c>
      <c r="BF3158" s="243">
        <f>IF(N3158="snížená",J3158,0)</f>
        <v>0</v>
      </c>
      <c r="BG3158" s="243">
        <f>IF(N3158="zákl. přenesená",J3158,0)</f>
        <v>0</v>
      </c>
      <c r="BH3158" s="243">
        <f>IF(N3158="sníž. přenesená",J3158,0)</f>
        <v>0</v>
      </c>
      <c r="BI3158" s="243">
        <f>IF(N3158="nulová",J3158,0)</f>
        <v>0</v>
      </c>
      <c r="BJ3158" s="19" t="s">
        <v>91</v>
      </c>
      <c r="BK3158" s="243">
        <f>ROUND(I3158*H3158,2)</f>
        <v>0</v>
      </c>
      <c r="BL3158" s="19" t="s">
        <v>304</v>
      </c>
      <c r="BM3158" s="242" t="s">
        <v>3006</v>
      </c>
    </row>
    <row r="3159" s="15" customFormat="1">
      <c r="A3159" s="15"/>
      <c r="B3159" s="272"/>
      <c r="C3159" s="273"/>
      <c r="D3159" s="251" t="s">
        <v>260</v>
      </c>
      <c r="E3159" s="274" t="s">
        <v>1</v>
      </c>
      <c r="F3159" s="275" t="s">
        <v>1027</v>
      </c>
      <c r="G3159" s="273"/>
      <c r="H3159" s="274" t="s">
        <v>1</v>
      </c>
      <c r="I3159" s="276"/>
      <c r="J3159" s="273"/>
      <c r="K3159" s="273"/>
      <c r="L3159" s="277"/>
      <c r="M3159" s="278"/>
      <c r="N3159" s="279"/>
      <c r="O3159" s="279"/>
      <c r="P3159" s="279"/>
      <c r="Q3159" s="279"/>
      <c r="R3159" s="279"/>
      <c r="S3159" s="279"/>
      <c r="T3159" s="280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81" t="s">
        <v>260</v>
      </c>
      <c r="AU3159" s="281" t="s">
        <v>93</v>
      </c>
      <c r="AV3159" s="15" t="s">
        <v>91</v>
      </c>
      <c r="AW3159" s="15" t="s">
        <v>40</v>
      </c>
      <c r="AX3159" s="15" t="s">
        <v>84</v>
      </c>
      <c r="AY3159" s="281" t="s">
        <v>251</v>
      </c>
    </row>
    <row r="3160" s="15" customFormat="1">
      <c r="A3160" s="15"/>
      <c r="B3160" s="272"/>
      <c r="C3160" s="273"/>
      <c r="D3160" s="251" t="s">
        <v>260</v>
      </c>
      <c r="E3160" s="274" t="s">
        <v>1</v>
      </c>
      <c r="F3160" s="275" t="s">
        <v>2997</v>
      </c>
      <c r="G3160" s="273"/>
      <c r="H3160" s="274" t="s">
        <v>1</v>
      </c>
      <c r="I3160" s="276"/>
      <c r="J3160" s="273"/>
      <c r="K3160" s="273"/>
      <c r="L3160" s="277"/>
      <c r="M3160" s="278"/>
      <c r="N3160" s="279"/>
      <c r="O3160" s="279"/>
      <c r="P3160" s="279"/>
      <c r="Q3160" s="279"/>
      <c r="R3160" s="279"/>
      <c r="S3160" s="279"/>
      <c r="T3160" s="280"/>
      <c r="U3160" s="15"/>
      <c r="V3160" s="15"/>
      <c r="W3160" s="15"/>
      <c r="X3160" s="15"/>
      <c r="Y3160" s="15"/>
      <c r="Z3160" s="15"/>
      <c r="AA3160" s="15"/>
      <c r="AB3160" s="15"/>
      <c r="AC3160" s="15"/>
      <c r="AD3160" s="15"/>
      <c r="AE3160" s="15"/>
      <c r="AT3160" s="281" t="s">
        <v>260</v>
      </c>
      <c r="AU3160" s="281" t="s">
        <v>93</v>
      </c>
      <c r="AV3160" s="15" t="s">
        <v>91</v>
      </c>
      <c r="AW3160" s="15" t="s">
        <v>40</v>
      </c>
      <c r="AX3160" s="15" t="s">
        <v>84</v>
      </c>
      <c r="AY3160" s="281" t="s">
        <v>251</v>
      </c>
    </row>
    <row r="3161" s="13" customFormat="1">
      <c r="A3161" s="13"/>
      <c r="B3161" s="249"/>
      <c r="C3161" s="250"/>
      <c r="D3161" s="251" t="s">
        <v>260</v>
      </c>
      <c r="E3161" s="252" t="s">
        <v>1</v>
      </c>
      <c r="F3161" s="253" t="s">
        <v>2998</v>
      </c>
      <c r="G3161" s="250"/>
      <c r="H3161" s="254">
        <v>4</v>
      </c>
      <c r="I3161" s="255"/>
      <c r="J3161" s="250"/>
      <c r="K3161" s="250"/>
      <c r="L3161" s="256"/>
      <c r="M3161" s="257"/>
      <c r="N3161" s="258"/>
      <c r="O3161" s="258"/>
      <c r="P3161" s="258"/>
      <c r="Q3161" s="258"/>
      <c r="R3161" s="258"/>
      <c r="S3161" s="258"/>
      <c r="T3161" s="259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60" t="s">
        <v>260</v>
      </c>
      <c r="AU3161" s="260" t="s">
        <v>93</v>
      </c>
      <c r="AV3161" s="13" t="s">
        <v>93</v>
      </c>
      <c r="AW3161" s="13" t="s">
        <v>40</v>
      </c>
      <c r="AX3161" s="13" t="s">
        <v>91</v>
      </c>
      <c r="AY3161" s="260" t="s">
        <v>251</v>
      </c>
    </row>
    <row r="3162" s="2" customFormat="1" ht="16.5" customHeight="1">
      <c r="A3162" s="41"/>
      <c r="B3162" s="42"/>
      <c r="C3162" s="230" t="s">
        <v>2159</v>
      </c>
      <c r="D3162" s="230" t="s">
        <v>253</v>
      </c>
      <c r="E3162" s="231" t="s">
        <v>3007</v>
      </c>
      <c r="F3162" s="232" t="s">
        <v>3008</v>
      </c>
      <c r="G3162" s="233" t="s">
        <v>571</v>
      </c>
      <c r="H3162" s="234">
        <v>19</v>
      </c>
      <c r="I3162" s="235"/>
      <c r="J3162" s="236">
        <f>ROUND(I3162*H3162,2)</f>
        <v>0</v>
      </c>
      <c r="K3162" s="237"/>
      <c r="L3162" s="47"/>
      <c r="M3162" s="238" t="s">
        <v>1</v>
      </c>
      <c r="N3162" s="239" t="s">
        <v>49</v>
      </c>
      <c r="O3162" s="94"/>
      <c r="P3162" s="240">
        <f>O3162*H3162</f>
        <v>0</v>
      </c>
      <c r="Q3162" s="240">
        <v>0</v>
      </c>
      <c r="R3162" s="240">
        <f>Q3162*H3162</f>
        <v>0</v>
      </c>
      <c r="S3162" s="240">
        <v>0</v>
      </c>
      <c r="T3162" s="241">
        <f>S3162*H3162</f>
        <v>0</v>
      </c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R3162" s="242" t="s">
        <v>304</v>
      </c>
      <c r="AT3162" s="242" t="s">
        <v>253</v>
      </c>
      <c r="AU3162" s="242" t="s">
        <v>93</v>
      </c>
      <c r="AY3162" s="19" t="s">
        <v>251</v>
      </c>
      <c r="BE3162" s="243">
        <f>IF(N3162="základní",J3162,0)</f>
        <v>0</v>
      </c>
      <c r="BF3162" s="243">
        <f>IF(N3162="snížená",J3162,0)</f>
        <v>0</v>
      </c>
      <c r="BG3162" s="243">
        <f>IF(N3162="zákl. přenesená",J3162,0)</f>
        <v>0</v>
      </c>
      <c r="BH3162" s="243">
        <f>IF(N3162="sníž. přenesená",J3162,0)</f>
        <v>0</v>
      </c>
      <c r="BI3162" s="243">
        <f>IF(N3162="nulová",J3162,0)</f>
        <v>0</v>
      </c>
      <c r="BJ3162" s="19" t="s">
        <v>91</v>
      </c>
      <c r="BK3162" s="243">
        <f>ROUND(I3162*H3162,2)</f>
        <v>0</v>
      </c>
      <c r="BL3162" s="19" t="s">
        <v>304</v>
      </c>
      <c r="BM3162" s="242" t="s">
        <v>3009</v>
      </c>
    </row>
    <row r="3163" s="15" customFormat="1">
      <c r="A3163" s="15"/>
      <c r="B3163" s="272"/>
      <c r="C3163" s="273"/>
      <c r="D3163" s="251" t="s">
        <v>260</v>
      </c>
      <c r="E3163" s="274" t="s">
        <v>1</v>
      </c>
      <c r="F3163" s="275" t="s">
        <v>1027</v>
      </c>
      <c r="G3163" s="273"/>
      <c r="H3163" s="274" t="s">
        <v>1</v>
      </c>
      <c r="I3163" s="276"/>
      <c r="J3163" s="273"/>
      <c r="K3163" s="273"/>
      <c r="L3163" s="277"/>
      <c r="M3163" s="278"/>
      <c r="N3163" s="279"/>
      <c r="O3163" s="279"/>
      <c r="P3163" s="279"/>
      <c r="Q3163" s="279"/>
      <c r="R3163" s="279"/>
      <c r="S3163" s="279"/>
      <c r="T3163" s="280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81" t="s">
        <v>260</v>
      </c>
      <c r="AU3163" s="281" t="s">
        <v>93</v>
      </c>
      <c r="AV3163" s="15" t="s">
        <v>91</v>
      </c>
      <c r="AW3163" s="15" t="s">
        <v>40</v>
      </c>
      <c r="AX3163" s="15" t="s">
        <v>84</v>
      </c>
      <c r="AY3163" s="281" t="s">
        <v>251</v>
      </c>
    </row>
    <row r="3164" s="15" customFormat="1">
      <c r="A3164" s="15"/>
      <c r="B3164" s="272"/>
      <c r="C3164" s="273"/>
      <c r="D3164" s="251" t="s">
        <v>260</v>
      </c>
      <c r="E3164" s="274" t="s">
        <v>1</v>
      </c>
      <c r="F3164" s="275" t="s">
        <v>2996</v>
      </c>
      <c r="G3164" s="273"/>
      <c r="H3164" s="274" t="s">
        <v>1</v>
      </c>
      <c r="I3164" s="276"/>
      <c r="J3164" s="273"/>
      <c r="K3164" s="273"/>
      <c r="L3164" s="277"/>
      <c r="M3164" s="278"/>
      <c r="N3164" s="279"/>
      <c r="O3164" s="279"/>
      <c r="P3164" s="279"/>
      <c r="Q3164" s="279"/>
      <c r="R3164" s="279"/>
      <c r="S3164" s="279"/>
      <c r="T3164" s="280"/>
      <c r="U3164" s="15"/>
      <c r="V3164" s="15"/>
      <c r="W3164" s="15"/>
      <c r="X3164" s="15"/>
      <c r="Y3164" s="15"/>
      <c r="Z3164" s="15"/>
      <c r="AA3164" s="15"/>
      <c r="AB3164" s="15"/>
      <c r="AC3164" s="15"/>
      <c r="AD3164" s="15"/>
      <c r="AE3164" s="15"/>
      <c r="AT3164" s="281" t="s">
        <v>260</v>
      </c>
      <c r="AU3164" s="281" t="s">
        <v>93</v>
      </c>
      <c r="AV3164" s="15" t="s">
        <v>91</v>
      </c>
      <c r="AW3164" s="15" t="s">
        <v>40</v>
      </c>
      <c r="AX3164" s="15" t="s">
        <v>84</v>
      </c>
      <c r="AY3164" s="281" t="s">
        <v>251</v>
      </c>
    </row>
    <row r="3165" s="13" customFormat="1">
      <c r="A3165" s="13"/>
      <c r="B3165" s="249"/>
      <c r="C3165" s="250"/>
      <c r="D3165" s="251" t="s">
        <v>260</v>
      </c>
      <c r="E3165" s="252" t="s">
        <v>1</v>
      </c>
      <c r="F3165" s="253" t="s">
        <v>1029</v>
      </c>
      <c r="G3165" s="250"/>
      <c r="H3165" s="254">
        <v>3</v>
      </c>
      <c r="I3165" s="255"/>
      <c r="J3165" s="250"/>
      <c r="K3165" s="250"/>
      <c r="L3165" s="256"/>
      <c r="M3165" s="257"/>
      <c r="N3165" s="258"/>
      <c r="O3165" s="258"/>
      <c r="P3165" s="258"/>
      <c r="Q3165" s="258"/>
      <c r="R3165" s="258"/>
      <c r="S3165" s="258"/>
      <c r="T3165" s="259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60" t="s">
        <v>260</v>
      </c>
      <c r="AU3165" s="260" t="s">
        <v>93</v>
      </c>
      <c r="AV3165" s="13" t="s">
        <v>93</v>
      </c>
      <c r="AW3165" s="13" t="s">
        <v>40</v>
      </c>
      <c r="AX3165" s="13" t="s">
        <v>84</v>
      </c>
      <c r="AY3165" s="260" t="s">
        <v>251</v>
      </c>
    </row>
    <row r="3166" s="16" customFormat="1">
      <c r="A3166" s="16"/>
      <c r="B3166" s="283"/>
      <c r="C3166" s="284"/>
      <c r="D3166" s="251" t="s">
        <v>260</v>
      </c>
      <c r="E3166" s="285" t="s">
        <v>1</v>
      </c>
      <c r="F3166" s="286" t="s">
        <v>329</v>
      </c>
      <c r="G3166" s="284"/>
      <c r="H3166" s="287">
        <v>3</v>
      </c>
      <c r="I3166" s="288"/>
      <c r="J3166" s="284"/>
      <c r="K3166" s="284"/>
      <c r="L3166" s="289"/>
      <c r="M3166" s="290"/>
      <c r="N3166" s="291"/>
      <c r="O3166" s="291"/>
      <c r="P3166" s="291"/>
      <c r="Q3166" s="291"/>
      <c r="R3166" s="291"/>
      <c r="S3166" s="291"/>
      <c r="T3166" s="292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T3166" s="293" t="s">
        <v>260</v>
      </c>
      <c r="AU3166" s="293" t="s">
        <v>93</v>
      </c>
      <c r="AV3166" s="16" t="s">
        <v>273</v>
      </c>
      <c r="AW3166" s="16" t="s">
        <v>40</v>
      </c>
      <c r="AX3166" s="16" t="s">
        <v>84</v>
      </c>
      <c r="AY3166" s="293" t="s">
        <v>251</v>
      </c>
    </row>
    <row r="3167" s="15" customFormat="1">
      <c r="A3167" s="15"/>
      <c r="B3167" s="272"/>
      <c r="C3167" s="273"/>
      <c r="D3167" s="251" t="s">
        <v>260</v>
      </c>
      <c r="E3167" s="274" t="s">
        <v>1</v>
      </c>
      <c r="F3167" s="275" t="s">
        <v>2997</v>
      </c>
      <c r="G3167" s="273"/>
      <c r="H3167" s="274" t="s">
        <v>1</v>
      </c>
      <c r="I3167" s="276"/>
      <c r="J3167" s="273"/>
      <c r="K3167" s="273"/>
      <c r="L3167" s="277"/>
      <c r="M3167" s="278"/>
      <c r="N3167" s="279"/>
      <c r="O3167" s="279"/>
      <c r="P3167" s="279"/>
      <c r="Q3167" s="279"/>
      <c r="R3167" s="279"/>
      <c r="S3167" s="279"/>
      <c r="T3167" s="280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81" t="s">
        <v>260</v>
      </c>
      <c r="AU3167" s="281" t="s">
        <v>93</v>
      </c>
      <c r="AV3167" s="15" t="s">
        <v>91</v>
      </c>
      <c r="AW3167" s="15" t="s">
        <v>40</v>
      </c>
      <c r="AX3167" s="15" t="s">
        <v>84</v>
      </c>
      <c r="AY3167" s="281" t="s">
        <v>251</v>
      </c>
    </row>
    <row r="3168" s="13" customFormat="1">
      <c r="A3168" s="13"/>
      <c r="B3168" s="249"/>
      <c r="C3168" s="250"/>
      <c r="D3168" s="251" t="s">
        <v>260</v>
      </c>
      <c r="E3168" s="252" t="s">
        <v>1</v>
      </c>
      <c r="F3168" s="253" t="s">
        <v>2998</v>
      </c>
      <c r="G3168" s="250"/>
      <c r="H3168" s="254">
        <v>4</v>
      </c>
      <c r="I3168" s="255"/>
      <c r="J3168" s="250"/>
      <c r="K3168" s="250"/>
      <c r="L3168" s="256"/>
      <c r="M3168" s="257"/>
      <c r="N3168" s="258"/>
      <c r="O3168" s="258"/>
      <c r="P3168" s="258"/>
      <c r="Q3168" s="258"/>
      <c r="R3168" s="258"/>
      <c r="S3168" s="258"/>
      <c r="T3168" s="25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60" t="s">
        <v>260</v>
      </c>
      <c r="AU3168" s="260" t="s">
        <v>93</v>
      </c>
      <c r="AV3168" s="13" t="s">
        <v>93</v>
      </c>
      <c r="AW3168" s="13" t="s">
        <v>40</v>
      </c>
      <c r="AX3168" s="13" t="s">
        <v>84</v>
      </c>
      <c r="AY3168" s="260" t="s">
        <v>251</v>
      </c>
    </row>
    <row r="3169" s="16" customFormat="1">
      <c r="A3169" s="16"/>
      <c r="B3169" s="283"/>
      <c r="C3169" s="284"/>
      <c r="D3169" s="251" t="s">
        <v>260</v>
      </c>
      <c r="E3169" s="285" t="s">
        <v>1</v>
      </c>
      <c r="F3169" s="286" t="s">
        <v>329</v>
      </c>
      <c r="G3169" s="284"/>
      <c r="H3169" s="287">
        <v>4</v>
      </c>
      <c r="I3169" s="288"/>
      <c r="J3169" s="284"/>
      <c r="K3169" s="284"/>
      <c r="L3169" s="289"/>
      <c r="M3169" s="290"/>
      <c r="N3169" s="291"/>
      <c r="O3169" s="291"/>
      <c r="P3169" s="291"/>
      <c r="Q3169" s="291"/>
      <c r="R3169" s="291"/>
      <c r="S3169" s="291"/>
      <c r="T3169" s="292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T3169" s="293" t="s">
        <v>260</v>
      </c>
      <c r="AU3169" s="293" t="s">
        <v>93</v>
      </c>
      <c r="AV3169" s="16" t="s">
        <v>273</v>
      </c>
      <c r="AW3169" s="16" t="s">
        <v>40</v>
      </c>
      <c r="AX3169" s="16" t="s">
        <v>84</v>
      </c>
      <c r="AY3169" s="293" t="s">
        <v>251</v>
      </c>
    </row>
    <row r="3170" s="15" customFormat="1">
      <c r="A3170" s="15"/>
      <c r="B3170" s="272"/>
      <c r="C3170" s="273"/>
      <c r="D3170" s="251" t="s">
        <v>260</v>
      </c>
      <c r="E3170" s="274" t="s">
        <v>1</v>
      </c>
      <c r="F3170" s="275" t="s">
        <v>1028</v>
      </c>
      <c r="G3170" s="273"/>
      <c r="H3170" s="274" t="s">
        <v>1</v>
      </c>
      <c r="I3170" s="276"/>
      <c r="J3170" s="273"/>
      <c r="K3170" s="273"/>
      <c r="L3170" s="277"/>
      <c r="M3170" s="278"/>
      <c r="N3170" s="279"/>
      <c r="O3170" s="279"/>
      <c r="P3170" s="279"/>
      <c r="Q3170" s="279"/>
      <c r="R3170" s="279"/>
      <c r="S3170" s="279"/>
      <c r="T3170" s="280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81" t="s">
        <v>260</v>
      </c>
      <c r="AU3170" s="281" t="s">
        <v>93</v>
      </c>
      <c r="AV3170" s="15" t="s">
        <v>91</v>
      </c>
      <c r="AW3170" s="15" t="s">
        <v>40</v>
      </c>
      <c r="AX3170" s="15" t="s">
        <v>84</v>
      </c>
      <c r="AY3170" s="281" t="s">
        <v>251</v>
      </c>
    </row>
    <row r="3171" s="13" customFormat="1">
      <c r="A3171" s="13"/>
      <c r="B3171" s="249"/>
      <c r="C3171" s="250"/>
      <c r="D3171" s="251" t="s">
        <v>260</v>
      </c>
      <c r="E3171" s="252" t="s">
        <v>1</v>
      </c>
      <c r="F3171" s="253" t="s">
        <v>1029</v>
      </c>
      <c r="G3171" s="250"/>
      <c r="H3171" s="254">
        <v>3</v>
      </c>
      <c r="I3171" s="255"/>
      <c r="J3171" s="250"/>
      <c r="K3171" s="250"/>
      <c r="L3171" s="256"/>
      <c r="M3171" s="257"/>
      <c r="N3171" s="258"/>
      <c r="O3171" s="258"/>
      <c r="P3171" s="258"/>
      <c r="Q3171" s="258"/>
      <c r="R3171" s="258"/>
      <c r="S3171" s="258"/>
      <c r="T3171" s="259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60" t="s">
        <v>260</v>
      </c>
      <c r="AU3171" s="260" t="s">
        <v>93</v>
      </c>
      <c r="AV3171" s="13" t="s">
        <v>93</v>
      </c>
      <c r="AW3171" s="13" t="s">
        <v>40</v>
      </c>
      <c r="AX3171" s="13" t="s">
        <v>84</v>
      </c>
      <c r="AY3171" s="260" t="s">
        <v>251</v>
      </c>
    </row>
    <row r="3172" s="16" customFormat="1">
      <c r="A3172" s="16"/>
      <c r="B3172" s="283"/>
      <c r="C3172" s="284"/>
      <c r="D3172" s="251" t="s">
        <v>260</v>
      </c>
      <c r="E3172" s="285" t="s">
        <v>1</v>
      </c>
      <c r="F3172" s="286" t="s">
        <v>329</v>
      </c>
      <c r="G3172" s="284"/>
      <c r="H3172" s="287">
        <v>3</v>
      </c>
      <c r="I3172" s="288"/>
      <c r="J3172" s="284"/>
      <c r="K3172" s="284"/>
      <c r="L3172" s="289"/>
      <c r="M3172" s="290"/>
      <c r="N3172" s="291"/>
      <c r="O3172" s="291"/>
      <c r="P3172" s="291"/>
      <c r="Q3172" s="291"/>
      <c r="R3172" s="291"/>
      <c r="S3172" s="291"/>
      <c r="T3172" s="292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T3172" s="293" t="s">
        <v>260</v>
      </c>
      <c r="AU3172" s="293" t="s">
        <v>93</v>
      </c>
      <c r="AV3172" s="16" t="s">
        <v>273</v>
      </c>
      <c r="AW3172" s="16" t="s">
        <v>40</v>
      </c>
      <c r="AX3172" s="16" t="s">
        <v>84</v>
      </c>
      <c r="AY3172" s="293" t="s">
        <v>251</v>
      </c>
    </row>
    <row r="3173" s="15" customFormat="1">
      <c r="A3173" s="15"/>
      <c r="B3173" s="272"/>
      <c r="C3173" s="273"/>
      <c r="D3173" s="251" t="s">
        <v>260</v>
      </c>
      <c r="E3173" s="274" t="s">
        <v>1</v>
      </c>
      <c r="F3173" s="275" t="s">
        <v>1030</v>
      </c>
      <c r="G3173" s="273"/>
      <c r="H3173" s="274" t="s">
        <v>1</v>
      </c>
      <c r="I3173" s="276"/>
      <c r="J3173" s="273"/>
      <c r="K3173" s="273"/>
      <c r="L3173" s="277"/>
      <c r="M3173" s="278"/>
      <c r="N3173" s="279"/>
      <c r="O3173" s="279"/>
      <c r="P3173" s="279"/>
      <c r="Q3173" s="279"/>
      <c r="R3173" s="279"/>
      <c r="S3173" s="279"/>
      <c r="T3173" s="280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81" t="s">
        <v>260</v>
      </c>
      <c r="AU3173" s="281" t="s">
        <v>93</v>
      </c>
      <c r="AV3173" s="15" t="s">
        <v>91</v>
      </c>
      <c r="AW3173" s="15" t="s">
        <v>40</v>
      </c>
      <c r="AX3173" s="15" t="s">
        <v>84</v>
      </c>
      <c r="AY3173" s="281" t="s">
        <v>251</v>
      </c>
    </row>
    <row r="3174" s="13" customFormat="1">
      <c r="A3174" s="13"/>
      <c r="B3174" s="249"/>
      <c r="C3174" s="250"/>
      <c r="D3174" s="251" t="s">
        <v>260</v>
      </c>
      <c r="E3174" s="252" t="s">
        <v>1</v>
      </c>
      <c r="F3174" s="253" t="s">
        <v>1031</v>
      </c>
      <c r="G3174" s="250"/>
      <c r="H3174" s="254">
        <v>9</v>
      </c>
      <c r="I3174" s="255"/>
      <c r="J3174" s="250"/>
      <c r="K3174" s="250"/>
      <c r="L3174" s="256"/>
      <c r="M3174" s="257"/>
      <c r="N3174" s="258"/>
      <c r="O3174" s="258"/>
      <c r="P3174" s="258"/>
      <c r="Q3174" s="258"/>
      <c r="R3174" s="258"/>
      <c r="S3174" s="258"/>
      <c r="T3174" s="25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60" t="s">
        <v>260</v>
      </c>
      <c r="AU3174" s="260" t="s">
        <v>93</v>
      </c>
      <c r="AV3174" s="13" t="s">
        <v>93</v>
      </c>
      <c r="AW3174" s="13" t="s">
        <v>40</v>
      </c>
      <c r="AX3174" s="13" t="s">
        <v>84</v>
      </c>
      <c r="AY3174" s="260" t="s">
        <v>251</v>
      </c>
    </row>
    <row r="3175" s="16" customFormat="1">
      <c r="A3175" s="16"/>
      <c r="B3175" s="283"/>
      <c r="C3175" s="284"/>
      <c r="D3175" s="251" t="s">
        <v>260</v>
      </c>
      <c r="E3175" s="285" t="s">
        <v>1</v>
      </c>
      <c r="F3175" s="286" t="s">
        <v>329</v>
      </c>
      <c r="G3175" s="284"/>
      <c r="H3175" s="287">
        <v>9</v>
      </c>
      <c r="I3175" s="288"/>
      <c r="J3175" s="284"/>
      <c r="K3175" s="284"/>
      <c r="L3175" s="289"/>
      <c r="M3175" s="290"/>
      <c r="N3175" s="291"/>
      <c r="O3175" s="291"/>
      <c r="P3175" s="291"/>
      <c r="Q3175" s="291"/>
      <c r="R3175" s="291"/>
      <c r="S3175" s="291"/>
      <c r="T3175" s="292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T3175" s="293" t="s">
        <v>260</v>
      </c>
      <c r="AU3175" s="293" t="s">
        <v>93</v>
      </c>
      <c r="AV3175" s="16" t="s">
        <v>273</v>
      </c>
      <c r="AW3175" s="16" t="s">
        <v>40</v>
      </c>
      <c r="AX3175" s="16" t="s">
        <v>84</v>
      </c>
      <c r="AY3175" s="293" t="s">
        <v>251</v>
      </c>
    </row>
    <row r="3176" s="14" customFormat="1">
      <c r="A3176" s="14"/>
      <c r="B3176" s="261"/>
      <c r="C3176" s="262"/>
      <c r="D3176" s="251" t="s">
        <v>260</v>
      </c>
      <c r="E3176" s="263" t="s">
        <v>1</v>
      </c>
      <c r="F3176" s="264" t="s">
        <v>262</v>
      </c>
      <c r="G3176" s="262"/>
      <c r="H3176" s="265">
        <v>19</v>
      </c>
      <c r="I3176" s="266"/>
      <c r="J3176" s="262"/>
      <c r="K3176" s="262"/>
      <c r="L3176" s="267"/>
      <c r="M3176" s="268"/>
      <c r="N3176" s="269"/>
      <c r="O3176" s="269"/>
      <c r="P3176" s="269"/>
      <c r="Q3176" s="269"/>
      <c r="R3176" s="269"/>
      <c r="S3176" s="269"/>
      <c r="T3176" s="270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71" t="s">
        <v>260</v>
      </c>
      <c r="AU3176" s="271" t="s">
        <v>93</v>
      </c>
      <c r="AV3176" s="14" t="s">
        <v>257</v>
      </c>
      <c r="AW3176" s="14" t="s">
        <v>40</v>
      </c>
      <c r="AX3176" s="14" t="s">
        <v>91</v>
      </c>
      <c r="AY3176" s="271" t="s">
        <v>251</v>
      </c>
    </row>
    <row r="3177" s="2" customFormat="1" ht="16.5" customHeight="1">
      <c r="A3177" s="41"/>
      <c r="B3177" s="42"/>
      <c r="C3177" s="294" t="s">
        <v>3010</v>
      </c>
      <c r="D3177" s="294" t="s">
        <v>338</v>
      </c>
      <c r="E3177" s="295" t="s">
        <v>3011</v>
      </c>
      <c r="F3177" s="296" t="s">
        <v>3012</v>
      </c>
      <c r="G3177" s="297" t="s">
        <v>571</v>
      </c>
      <c r="H3177" s="298">
        <v>19</v>
      </c>
      <c r="I3177" s="299"/>
      <c r="J3177" s="300">
        <f>ROUND(I3177*H3177,2)</f>
        <v>0</v>
      </c>
      <c r="K3177" s="301"/>
      <c r="L3177" s="302"/>
      <c r="M3177" s="303" t="s">
        <v>1</v>
      </c>
      <c r="N3177" s="304" t="s">
        <v>49</v>
      </c>
      <c r="O3177" s="94"/>
      <c r="P3177" s="240">
        <f>O3177*H3177</f>
        <v>0</v>
      </c>
      <c r="Q3177" s="240">
        <v>0.0022000000000000001</v>
      </c>
      <c r="R3177" s="240">
        <f>Q3177*H3177</f>
        <v>0.041800000000000004</v>
      </c>
      <c r="S3177" s="240">
        <v>0</v>
      </c>
      <c r="T3177" s="241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42" t="s">
        <v>364</v>
      </c>
      <c r="AT3177" s="242" t="s">
        <v>338</v>
      </c>
      <c r="AU3177" s="242" t="s">
        <v>93</v>
      </c>
      <c r="AY3177" s="19" t="s">
        <v>251</v>
      </c>
      <c r="BE3177" s="243">
        <f>IF(N3177="základní",J3177,0)</f>
        <v>0</v>
      </c>
      <c r="BF3177" s="243">
        <f>IF(N3177="snížená",J3177,0)</f>
        <v>0</v>
      </c>
      <c r="BG3177" s="243">
        <f>IF(N3177="zákl. přenesená",J3177,0)</f>
        <v>0</v>
      </c>
      <c r="BH3177" s="243">
        <f>IF(N3177="sníž. přenesená",J3177,0)</f>
        <v>0</v>
      </c>
      <c r="BI3177" s="243">
        <f>IF(N3177="nulová",J3177,0)</f>
        <v>0</v>
      </c>
      <c r="BJ3177" s="19" t="s">
        <v>91</v>
      </c>
      <c r="BK3177" s="243">
        <f>ROUND(I3177*H3177,2)</f>
        <v>0</v>
      </c>
      <c r="BL3177" s="19" t="s">
        <v>304</v>
      </c>
      <c r="BM3177" s="242" t="s">
        <v>3013</v>
      </c>
    </row>
    <row r="3178" s="15" customFormat="1">
      <c r="A3178" s="15"/>
      <c r="B3178" s="272"/>
      <c r="C3178" s="273"/>
      <c r="D3178" s="251" t="s">
        <v>260</v>
      </c>
      <c r="E3178" s="274" t="s">
        <v>1</v>
      </c>
      <c r="F3178" s="275" t="s">
        <v>1027</v>
      </c>
      <c r="G3178" s="273"/>
      <c r="H3178" s="274" t="s">
        <v>1</v>
      </c>
      <c r="I3178" s="276"/>
      <c r="J3178" s="273"/>
      <c r="K3178" s="273"/>
      <c r="L3178" s="277"/>
      <c r="M3178" s="278"/>
      <c r="N3178" s="279"/>
      <c r="O3178" s="279"/>
      <c r="P3178" s="279"/>
      <c r="Q3178" s="279"/>
      <c r="R3178" s="279"/>
      <c r="S3178" s="279"/>
      <c r="T3178" s="280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81" t="s">
        <v>260</v>
      </c>
      <c r="AU3178" s="281" t="s">
        <v>93</v>
      </c>
      <c r="AV3178" s="15" t="s">
        <v>91</v>
      </c>
      <c r="AW3178" s="15" t="s">
        <v>40</v>
      </c>
      <c r="AX3178" s="15" t="s">
        <v>84</v>
      </c>
      <c r="AY3178" s="281" t="s">
        <v>251</v>
      </c>
    </row>
    <row r="3179" s="15" customFormat="1">
      <c r="A3179" s="15"/>
      <c r="B3179" s="272"/>
      <c r="C3179" s="273"/>
      <c r="D3179" s="251" t="s">
        <v>260</v>
      </c>
      <c r="E3179" s="274" t="s">
        <v>1</v>
      </c>
      <c r="F3179" s="275" t="s">
        <v>2996</v>
      </c>
      <c r="G3179" s="273"/>
      <c r="H3179" s="274" t="s">
        <v>1</v>
      </c>
      <c r="I3179" s="276"/>
      <c r="J3179" s="273"/>
      <c r="K3179" s="273"/>
      <c r="L3179" s="277"/>
      <c r="M3179" s="278"/>
      <c r="N3179" s="279"/>
      <c r="O3179" s="279"/>
      <c r="P3179" s="279"/>
      <c r="Q3179" s="279"/>
      <c r="R3179" s="279"/>
      <c r="S3179" s="279"/>
      <c r="T3179" s="280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81" t="s">
        <v>260</v>
      </c>
      <c r="AU3179" s="281" t="s">
        <v>93</v>
      </c>
      <c r="AV3179" s="15" t="s">
        <v>91</v>
      </c>
      <c r="AW3179" s="15" t="s">
        <v>40</v>
      </c>
      <c r="AX3179" s="15" t="s">
        <v>84</v>
      </c>
      <c r="AY3179" s="281" t="s">
        <v>251</v>
      </c>
    </row>
    <row r="3180" s="13" customFormat="1">
      <c r="A3180" s="13"/>
      <c r="B3180" s="249"/>
      <c r="C3180" s="250"/>
      <c r="D3180" s="251" t="s">
        <v>260</v>
      </c>
      <c r="E3180" s="252" t="s">
        <v>1</v>
      </c>
      <c r="F3180" s="253" t="s">
        <v>1029</v>
      </c>
      <c r="G3180" s="250"/>
      <c r="H3180" s="254">
        <v>3</v>
      </c>
      <c r="I3180" s="255"/>
      <c r="J3180" s="250"/>
      <c r="K3180" s="250"/>
      <c r="L3180" s="256"/>
      <c r="M3180" s="257"/>
      <c r="N3180" s="258"/>
      <c r="O3180" s="258"/>
      <c r="P3180" s="258"/>
      <c r="Q3180" s="258"/>
      <c r="R3180" s="258"/>
      <c r="S3180" s="258"/>
      <c r="T3180" s="25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60" t="s">
        <v>260</v>
      </c>
      <c r="AU3180" s="260" t="s">
        <v>93</v>
      </c>
      <c r="AV3180" s="13" t="s">
        <v>93</v>
      </c>
      <c r="AW3180" s="13" t="s">
        <v>40</v>
      </c>
      <c r="AX3180" s="13" t="s">
        <v>84</v>
      </c>
      <c r="AY3180" s="260" t="s">
        <v>251</v>
      </c>
    </row>
    <row r="3181" s="16" customFormat="1">
      <c r="A3181" s="16"/>
      <c r="B3181" s="283"/>
      <c r="C3181" s="284"/>
      <c r="D3181" s="251" t="s">
        <v>260</v>
      </c>
      <c r="E3181" s="285" t="s">
        <v>1</v>
      </c>
      <c r="F3181" s="286" t="s">
        <v>329</v>
      </c>
      <c r="G3181" s="284"/>
      <c r="H3181" s="287">
        <v>3</v>
      </c>
      <c r="I3181" s="288"/>
      <c r="J3181" s="284"/>
      <c r="K3181" s="284"/>
      <c r="L3181" s="289"/>
      <c r="M3181" s="290"/>
      <c r="N3181" s="291"/>
      <c r="O3181" s="291"/>
      <c r="P3181" s="291"/>
      <c r="Q3181" s="291"/>
      <c r="R3181" s="291"/>
      <c r="S3181" s="291"/>
      <c r="T3181" s="292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T3181" s="293" t="s">
        <v>260</v>
      </c>
      <c r="AU3181" s="293" t="s">
        <v>93</v>
      </c>
      <c r="AV3181" s="16" t="s">
        <v>273</v>
      </c>
      <c r="AW3181" s="16" t="s">
        <v>40</v>
      </c>
      <c r="AX3181" s="16" t="s">
        <v>84</v>
      </c>
      <c r="AY3181" s="293" t="s">
        <v>251</v>
      </c>
    </row>
    <row r="3182" s="15" customFormat="1">
      <c r="A3182" s="15"/>
      <c r="B3182" s="272"/>
      <c r="C3182" s="273"/>
      <c r="D3182" s="251" t="s">
        <v>260</v>
      </c>
      <c r="E3182" s="274" t="s">
        <v>1</v>
      </c>
      <c r="F3182" s="275" t="s">
        <v>2997</v>
      </c>
      <c r="G3182" s="273"/>
      <c r="H3182" s="274" t="s">
        <v>1</v>
      </c>
      <c r="I3182" s="276"/>
      <c r="J3182" s="273"/>
      <c r="K3182" s="273"/>
      <c r="L3182" s="277"/>
      <c r="M3182" s="278"/>
      <c r="N3182" s="279"/>
      <c r="O3182" s="279"/>
      <c r="P3182" s="279"/>
      <c r="Q3182" s="279"/>
      <c r="R3182" s="279"/>
      <c r="S3182" s="279"/>
      <c r="T3182" s="280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81" t="s">
        <v>260</v>
      </c>
      <c r="AU3182" s="281" t="s">
        <v>93</v>
      </c>
      <c r="AV3182" s="15" t="s">
        <v>91</v>
      </c>
      <c r="AW3182" s="15" t="s">
        <v>40</v>
      </c>
      <c r="AX3182" s="15" t="s">
        <v>84</v>
      </c>
      <c r="AY3182" s="281" t="s">
        <v>251</v>
      </c>
    </row>
    <row r="3183" s="13" customFormat="1">
      <c r="A3183" s="13"/>
      <c r="B3183" s="249"/>
      <c r="C3183" s="250"/>
      <c r="D3183" s="251" t="s">
        <v>260</v>
      </c>
      <c r="E3183" s="252" t="s">
        <v>1</v>
      </c>
      <c r="F3183" s="253" t="s">
        <v>2998</v>
      </c>
      <c r="G3183" s="250"/>
      <c r="H3183" s="254">
        <v>4</v>
      </c>
      <c r="I3183" s="255"/>
      <c r="J3183" s="250"/>
      <c r="K3183" s="250"/>
      <c r="L3183" s="256"/>
      <c r="M3183" s="257"/>
      <c r="N3183" s="258"/>
      <c r="O3183" s="258"/>
      <c r="P3183" s="258"/>
      <c r="Q3183" s="258"/>
      <c r="R3183" s="258"/>
      <c r="S3183" s="258"/>
      <c r="T3183" s="25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60" t="s">
        <v>260</v>
      </c>
      <c r="AU3183" s="260" t="s">
        <v>93</v>
      </c>
      <c r="AV3183" s="13" t="s">
        <v>93</v>
      </c>
      <c r="AW3183" s="13" t="s">
        <v>40</v>
      </c>
      <c r="AX3183" s="13" t="s">
        <v>84</v>
      </c>
      <c r="AY3183" s="260" t="s">
        <v>251</v>
      </c>
    </row>
    <row r="3184" s="16" customFormat="1">
      <c r="A3184" s="16"/>
      <c r="B3184" s="283"/>
      <c r="C3184" s="284"/>
      <c r="D3184" s="251" t="s">
        <v>260</v>
      </c>
      <c r="E3184" s="285" t="s">
        <v>1</v>
      </c>
      <c r="F3184" s="286" t="s">
        <v>329</v>
      </c>
      <c r="G3184" s="284"/>
      <c r="H3184" s="287">
        <v>4</v>
      </c>
      <c r="I3184" s="288"/>
      <c r="J3184" s="284"/>
      <c r="K3184" s="284"/>
      <c r="L3184" s="289"/>
      <c r="M3184" s="290"/>
      <c r="N3184" s="291"/>
      <c r="O3184" s="291"/>
      <c r="P3184" s="291"/>
      <c r="Q3184" s="291"/>
      <c r="R3184" s="291"/>
      <c r="S3184" s="291"/>
      <c r="T3184" s="292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T3184" s="293" t="s">
        <v>260</v>
      </c>
      <c r="AU3184" s="293" t="s">
        <v>93</v>
      </c>
      <c r="AV3184" s="16" t="s">
        <v>273</v>
      </c>
      <c r="AW3184" s="16" t="s">
        <v>40</v>
      </c>
      <c r="AX3184" s="16" t="s">
        <v>84</v>
      </c>
      <c r="AY3184" s="293" t="s">
        <v>251</v>
      </c>
    </row>
    <row r="3185" s="15" customFormat="1">
      <c r="A3185" s="15"/>
      <c r="B3185" s="272"/>
      <c r="C3185" s="273"/>
      <c r="D3185" s="251" t="s">
        <v>260</v>
      </c>
      <c r="E3185" s="274" t="s">
        <v>1</v>
      </c>
      <c r="F3185" s="275" t="s">
        <v>1028</v>
      </c>
      <c r="G3185" s="273"/>
      <c r="H3185" s="274" t="s">
        <v>1</v>
      </c>
      <c r="I3185" s="276"/>
      <c r="J3185" s="273"/>
      <c r="K3185" s="273"/>
      <c r="L3185" s="277"/>
      <c r="M3185" s="278"/>
      <c r="N3185" s="279"/>
      <c r="O3185" s="279"/>
      <c r="P3185" s="279"/>
      <c r="Q3185" s="279"/>
      <c r="R3185" s="279"/>
      <c r="S3185" s="279"/>
      <c r="T3185" s="280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81" t="s">
        <v>260</v>
      </c>
      <c r="AU3185" s="281" t="s">
        <v>93</v>
      </c>
      <c r="AV3185" s="15" t="s">
        <v>91</v>
      </c>
      <c r="AW3185" s="15" t="s">
        <v>40</v>
      </c>
      <c r="AX3185" s="15" t="s">
        <v>84</v>
      </c>
      <c r="AY3185" s="281" t="s">
        <v>251</v>
      </c>
    </row>
    <row r="3186" s="13" customFormat="1">
      <c r="A3186" s="13"/>
      <c r="B3186" s="249"/>
      <c r="C3186" s="250"/>
      <c r="D3186" s="251" t="s">
        <v>260</v>
      </c>
      <c r="E3186" s="252" t="s">
        <v>1</v>
      </c>
      <c r="F3186" s="253" t="s">
        <v>1029</v>
      </c>
      <c r="G3186" s="250"/>
      <c r="H3186" s="254">
        <v>3</v>
      </c>
      <c r="I3186" s="255"/>
      <c r="J3186" s="250"/>
      <c r="K3186" s="250"/>
      <c r="L3186" s="256"/>
      <c r="M3186" s="257"/>
      <c r="N3186" s="258"/>
      <c r="O3186" s="258"/>
      <c r="P3186" s="258"/>
      <c r="Q3186" s="258"/>
      <c r="R3186" s="258"/>
      <c r="S3186" s="258"/>
      <c r="T3186" s="25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60" t="s">
        <v>260</v>
      </c>
      <c r="AU3186" s="260" t="s">
        <v>93</v>
      </c>
      <c r="AV3186" s="13" t="s">
        <v>93</v>
      </c>
      <c r="AW3186" s="13" t="s">
        <v>40</v>
      </c>
      <c r="AX3186" s="13" t="s">
        <v>84</v>
      </c>
      <c r="AY3186" s="260" t="s">
        <v>251</v>
      </c>
    </row>
    <row r="3187" s="16" customFormat="1">
      <c r="A3187" s="16"/>
      <c r="B3187" s="283"/>
      <c r="C3187" s="284"/>
      <c r="D3187" s="251" t="s">
        <v>260</v>
      </c>
      <c r="E3187" s="285" t="s">
        <v>1</v>
      </c>
      <c r="F3187" s="286" t="s">
        <v>329</v>
      </c>
      <c r="G3187" s="284"/>
      <c r="H3187" s="287">
        <v>3</v>
      </c>
      <c r="I3187" s="288"/>
      <c r="J3187" s="284"/>
      <c r="K3187" s="284"/>
      <c r="L3187" s="289"/>
      <c r="M3187" s="290"/>
      <c r="N3187" s="291"/>
      <c r="O3187" s="291"/>
      <c r="P3187" s="291"/>
      <c r="Q3187" s="291"/>
      <c r="R3187" s="291"/>
      <c r="S3187" s="291"/>
      <c r="T3187" s="292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T3187" s="293" t="s">
        <v>260</v>
      </c>
      <c r="AU3187" s="293" t="s">
        <v>93</v>
      </c>
      <c r="AV3187" s="16" t="s">
        <v>273</v>
      </c>
      <c r="AW3187" s="16" t="s">
        <v>40</v>
      </c>
      <c r="AX3187" s="16" t="s">
        <v>84</v>
      </c>
      <c r="AY3187" s="293" t="s">
        <v>251</v>
      </c>
    </row>
    <row r="3188" s="15" customFormat="1">
      <c r="A3188" s="15"/>
      <c r="B3188" s="272"/>
      <c r="C3188" s="273"/>
      <c r="D3188" s="251" t="s">
        <v>260</v>
      </c>
      <c r="E3188" s="274" t="s">
        <v>1</v>
      </c>
      <c r="F3188" s="275" t="s">
        <v>1030</v>
      </c>
      <c r="G3188" s="273"/>
      <c r="H3188" s="274" t="s">
        <v>1</v>
      </c>
      <c r="I3188" s="276"/>
      <c r="J3188" s="273"/>
      <c r="K3188" s="273"/>
      <c r="L3188" s="277"/>
      <c r="M3188" s="278"/>
      <c r="N3188" s="279"/>
      <c r="O3188" s="279"/>
      <c r="P3188" s="279"/>
      <c r="Q3188" s="279"/>
      <c r="R3188" s="279"/>
      <c r="S3188" s="279"/>
      <c r="T3188" s="280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81" t="s">
        <v>260</v>
      </c>
      <c r="AU3188" s="281" t="s">
        <v>93</v>
      </c>
      <c r="AV3188" s="15" t="s">
        <v>91</v>
      </c>
      <c r="AW3188" s="15" t="s">
        <v>40</v>
      </c>
      <c r="AX3188" s="15" t="s">
        <v>84</v>
      </c>
      <c r="AY3188" s="281" t="s">
        <v>251</v>
      </c>
    </row>
    <row r="3189" s="13" customFormat="1">
      <c r="A3189" s="13"/>
      <c r="B3189" s="249"/>
      <c r="C3189" s="250"/>
      <c r="D3189" s="251" t="s">
        <v>260</v>
      </c>
      <c r="E3189" s="252" t="s">
        <v>1</v>
      </c>
      <c r="F3189" s="253" t="s">
        <v>1031</v>
      </c>
      <c r="G3189" s="250"/>
      <c r="H3189" s="254">
        <v>9</v>
      </c>
      <c r="I3189" s="255"/>
      <c r="J3189" s="250"/>
      <c r="K3189" s="250"/>
      <c r="L3189" s="256"/>
      <c r="M3189" s="257"/>
      <c r="N3189" s="258"/>
      <c r="O3189" s="258"/>
      <c r="P3189" s="258"/>
      <c r="Q3189" s="258"/>
      <c r="R3189" s="258"/>
      <c r="S3189" s="258"/>
      <c r="T3189" s="25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60" t="s">
        <v>260</v>
      </c>
      <c r="AU3189" s="260" t="s">
        <v>93</v>
      </c>
      <c r="AV3189" s="13" t="s">
        <v>93</v>
      </c>
      <c r="AW3189" s="13" t="s">
        <v>40</v>
      </c>
      <c r="AX3189" s="13" t="s">
        <v>84</v>
      </c>
      <c r="AY3189" s="260" t="s">
        <v>251</v>
      </c>
    </row>
    <row r="3190" s="16" customFormat="1">
      <c r="A3190" s="16"/>
      <c r="B3190" s="283"/>
      <c r="C3190" s="284"/>
      <c r="D3190" s="251" t="s">
        <v>260</v>
      </c>
      <c r="E3190" s="285" t="s">
        <v>1</v>
      </c>
      <c r="F3190" s="286" t="s">
        <v>329</v>
      </c>
      <c r="G3190" s="284"/>
      <c r="H3190" s="287">
        <v>9</v>
      </c>
      <c r="I3190" s="288"/>
      <c r="J3190" s="284"/>
      <c r="K3190" s="284"/>
      <c r="L3190" s="289"/>
      <c r="M3190" s="290"/>
      <c r="N3190" s="291"/>
      <c r="O3190" s="291"/>
      <c r="P3190" s="291"/>
      <c r="Q3190" s="291"/>
      <c r="R3190" s="291"/>
      <c r="S3190" s="291"/>
      <c r="T3190" s="292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T3190" s="293" t="s">
        <v>260</v>
      </c>
      <c r="AU3190" s="293" t="s">
        <v>93</v>
      </c>
      <c r="AV3190" s="16" t="s">
        <v>273</v>
      </c>
      <c r="AW3190" s="16" t="s">
        <v>40</v>
      </c>
      <c r="AX3190" s="16" t="s">
        <v>84</v>
      </c>
      <c r="AY3190" s="293" t="s">
        <v>251</v>
      </c>
    </row>
    <row r="3191" s="14" customFormat="1">
      <c r="A3191" s="14"/>
      <c r="B3191" s="261"/>
      <c r="C3191" s="262"/>
      <c r="D3191" s="251" t="s">
        <v>260</v>
      </c>
      <c r="E3191" s="263" t="s">
        <v>1</v>
      </c>
      <c r="F3191" s="264" t="s">
        <v>262</v>
      </c>
      <c r="G3191" s="262"/>
      <c r="H3191" s="265">
        <v>19</v>
      </c>
      <c r="I3191" s="266"/>
      <c r="J3191" s="262"/>
      <c r="K3191" s="262"/>
      <c r="L3191" s="267"/>
      <c r="M3191" s="268"/>
      <c r="N3191" s="269"/>
      <c r="O3191" s="269"/>
      <c r="P3191" s="269"/>
      <c r="Q3191" s="269"/>
      <c r="R3191" s="269"/>
      <c r="S3191" s="269"/>
      <c r="T3191" s="270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71" t="s">
        <v>260</v>
      </c>
      <c r="AU3191" s="271" t="s">
        <v>93</v>
      </c>
      <c r="AV3191" s="14" t="s">
        <v>257</v>
      </c>
      <c r="AW3191" s="14" t="s">
        <v>40</v>
      </c>
      <c r="AX3191" s="14" t="s">
        <v>91</v>
      </c>
      <c r="AY3191" s="271" t="s">
        <v>251</v>
      </c>
    </row>
    <row r="3192" s="2" customFormat="1" ht="16.5" customHeight="1">
      <c r="A3192" s="41"/>
      <c r="B3192" s="42"/>
      <c r="C3192" s="230" t="s">
        <v>3014</v>
      </c>
      <c r="D3192" s="230" t="s">
        <v>253</v>
      </c>
      <c r="E3192" s="231" t="s">
        <v>3015</v>
      </c>
      <c r="F3192" s="232" t="s">
        <v>3016</v>
      </c>
      <c r="G3192" s="233" t="s">
        <v>571</v>
      </c>
      <c r="H3192" s="234">
        <v>122</v>
      </c>
      <c r="I3192" s="235"/>
      <c r="J3192" s="236">
        <f>ROUND(I3192*H3192,2)</f>
        <v>0</v>
      </c>
      <c r="K3192" s="237"/>
      <c r="L3192" s="47"/>
      <c r="M3192" s="238" t="s">
        <v>1</v>
      </c>
      <c r="N3192" s="239" t="s">
        <v>49</v>
      </c>
      <c r="O3192" s="94"/>
      <c r="P3192" s="240">
        <f>O3192*H3192</f>
        <v>0</v>
      </c>
      <c r="Q3192" s="240">
        <v>0</v>
      </c>
      <c r="R3192" s="240">
        <f>Q3192*H3192</f>
        <v>0</v>
      </c>
      <c r="S3192" s="240">
        <v>0</v>
      </c>
      <c r="T3192" s="241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42" t="s">
        <v>304</v>
      </c>
      <c r="AT3192" s="242" t="s">
        <v>253</v>
      </c>
      <c r="AU3192" s="242" t="s">
        <v>93</v>
      </c>
      <c r="AY3192" s="19" t="s">
        <v>251</v>
      </c>
      <c r="BE3192" s="243">
        <f>IF(N3192="základní",J3192,0)</f>
        <v>0</v>
      </c>
      <c r="BF3192" s="243">
        <f>IF(N3192="snížená",J3192,0)</f>
        <v>0</v>
      </c>
      <c r="BG3192" s="243">
        <f>IF(N3192="zákl. přenesená",J3192,0)</f>
        <v>0</v>
      </c>
      <c r="BH3192" s="243">
        <f>IF(N3192="sníž. přenesená",J3192,0)</f>
        <v>0</v>
      </c>
      <c r="BI3192" s="243">
        <f>IF(N3192="nulová",J3192,0)</f>
        <v>0</v>
      </c>
      <c r="BJ3192" s="19" t="s">
        <v>91</v>
      </c>
      <c r="BK3192" s="243">
        <f>ROUND(I3192*H3192,2)</f>
        <v>0</v>
      </c>
      <c r="BL3192" s="19" t="s">
        <v>304</v>
      </c>
      <c r="BM3192" s="242" t="s">
        <v>3017</v>
      </c>
    </row>
    <row r="3193" s="2" customFormat="1">
      <c r="A3193" s="41"/>
      <c r="B3193" s="42"/>
      <c r="C3193" s="43"/>
      <c r="D3193" s="244" t="s">
        <v>258</v>
      </c>
      <c r="E3193" s="43"/>
      <c r="F3193" s="245" t="s">
        <v>3018</v>
      </c>
      <c r="G3193" s="43"/>
      <c r="H3193" s="43"/>
      <c r="I3193" s="246"/>
      <c r="J3193" s="43"/>
      <c r="K3193" s="43"/>
      <c r="L3193" s="47"/>
      <c r="M3193" s="247"/>
      <c r="N3193" s="248"/>
      <c r="O3193" s="94"/>
      <c r="P3193" s="94"/>
      <c r="Q3193" s="94"/>
      <c r="R3193" s="94"/>
      <c r="S3193" s="94"/>
      <c r="T3193" s="95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19" t="s">
        <v>258</v>
      </c>
      <c r="AU3193" s="19" t="s">
        <v>93</v>
      </c>
    </row>
    <row r="3194" s="15" customFormat="1">
      <c r="A3194" s="15"/>
      <c r="B3194" s="272"/>
      <c r="C3194" s="273"/>
      <c r="D3194" s="251" t="s">
        <v>260</v>
      </c>
      <c r="E3194" s="274" t="s">
        <v>1</v>
      </c>
      <c r="F3194" s="275" t="s">
        <v>2281</v>
      </c>
      <c r="G3194" s="273"/>
      <c r="H3194" s="274" t="s">
        <v>1</v>
      </c>
      <c r="I3194" s="276"/>
      <c r="J3194" s="273"/>
      <c r="K3194" s="273"/>
      <c r="L3194" s="277"/>
      <c r="M3194" s="278"/>
      <c r="N3194" s="279"/>
      <c r="O3194" s="279"/>
      <c r="P3194" s="279"/>
      <c r="Q3194" s="279"/>
      <c r="R3194" s="279"/>
      <c r="S3194" s="279"/>
      <c r="T3194" s="280"/>
      <c r="U3194" s="15"/>
      <c r="V3194" s="15"/>
      <c r="W3194" s="15"/>
      <c r="X3194" s="15"/>
      <c r="Y3194" s="15"/>
      <c r="Z3194" s="15"/>
      <c r="AA3194" s="15"/>
      <c r="AB3194" s="15"/>
      <c r="AC3194" s="15"/>
      <c r="AD3194" s="15"/>
      <c r="AE3194" s="15"/>
      <c r="AT3194" s="281" t="s">
        <v>260</v>
      </c>
      <c r="AU3194" s="281" t="s">
        <v>93</v>
      </c>
      <c r="AV3194" s="15" t="s">
        <v>91</v>
      </c>
      <c r="AW3194" s="15" t="s">
        <v>40</v>
      </c>
      <c r="AX3194" s="15" t="s">
        <v>84</v>
      </c>
      <c r="AY3194" s="281" t="s">
        <v>251</v>
      </c>
    </row>
    <row r="3195" s="15" customFormat="1">
      <c r="A3195" s="15"/>
      <c r="B3195" s="272"/>
      <c r="C3195" s="273"/>
      <c r="D3195" s="251" t="s">
        <v>260</v>
      </c>
      <c r="E3195" s="274" t="s">
        <v>1</v>
      </c>
      <c r="F3195" s="275" t="s">
        <v>2919</v>
      </c>
      <c r="G3195" s="273"/>
      <c r="H3195" s="274" t="s">
        <v>1</v>
      </c>
      <c r="I3195" s="276"/>
      <c r="J3195" s="273"/>
      <c r="K3195" s="273"/>
      <c r="L3195" s="277"/>
      <c r="M3195" s="278"/>
      <c r="N3195" s="279"/>
      <c r="O3195" s="279"/>
      <c r="P3195" s="279"/>
      <c r="Q3195" s="279"/>
      <c r="R3195" s="279"/>
      <c r="S3195" s="279"/>
      <c r="T3195" s="280"/>
      <c r="U3195" s="15"/>
      <c r="V3195" s="15"/>
      <c r="W3195" s="15"/>
      <c r="X3195" s="15"/>
      <c r="Y3195" s="15"/>
      <c r="Z3195" s="15"/>
      <c r="AA3195" s="15"/>
      <c r="AB3195" s="15"/>
      <c r="AC3195" s="15"/>
      <c r="AD3195" s="15"/>
      <c r="AE3195" s="15"/>
      <c r="AT3195" s="281" t="s">
        <v>260</v>
      </c>
      <c r="AU3195" s="281" t="s">
        <v>93</v>
      </c>
      <c r="AV3195" s="15" t="s">
        <v>91</v>
      </c>
      <c r="AW3195" s="15" t="s">
        <v>40</v>
      </c>
      <c r="AX3195" s="15" t="s">
        <v>84</v>
      </c>
      <c r="AY3195" s="281" t="s">
        <v>251</v>
      </c>
    </row>
    <row r="3196" s="13" customFormat="1">
      <c r="A3196" s="13"/>
      <c r="B3196" s="249"/>
      <c r="C3196" s="250"/>
      <c r="D3196" s="251" t="s">
        <v>260</v>
      </c>
      <c r="E3196" s="252" t="s">
        <v>1</v>
      </c>
      <c r="F3196" s="253" t="s">
        <v>2127</v>
      </c>
      <c r="G3196" s="250"/>
      <c r="H3196" s="254">
        <v>20</v>
      </c>
      <c r="I3196" s="255"/>
      <c r="J3196" s="250"/>
      <c r="K3196" s="250"/>
      <c r="L3196" s="256"/>
      <c r="M3196" s="257"/>
      <c r="N3196" s="258"/>
      <c r="O3196" s="258"/>
      <c r="P3196" s="258"/>
      <c r="Q3196" s="258"/>
      <c r="R3196" s="258"/>
      <c r="S3196" s="258"/>
      <c r="T3196" s="25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60" t="s">
        <v>260</v>
      </c>
      <c r="AU3196" s="260" t="s">
        <v>93</v>
      </c>
      <c r="AV3196" s="13" t="s">
        <v>93</v>
      </c>
      <c r="AW3196" s="13" t="s">
        <v>40</v>
      </c>
      <c r="AX3196" s="13" t="s">
        <v>84</v>
      </c>
      <c r="AY3196" s="260" t="s">
        <v>251</v>
      </c>
    </row>
    <row r="3197" s="13" customFormat="1">
      <c r="A3197" s="13"/>
      <c r="B3197" s="249"/>
      <c r="C3197" s="250"/>
      <c r="D3197" s="251" t="s">
        <v>260</v>
      </c>
      <c r="E3197" s="252" t="s">
        <v>1</v>
      </c>
      <c r="F3197" s="253" t="s">
        <v>2950</v>
      </c>
      <c r="G3197" s="250"/>
      <c r="H3197" s="254">
        <v>20</v>
      </c>
      <c r="I3197" s="255"/>
      <c r="J3197" s="250"/>
      <c r="K3197" s="250"/>
      <c r="L3197" s="256"/>
      <c r="M3197" s="257"/>
      <c r="N3197" s="258"/>
      <c r="O3197" s="258"/>
      <c r="P3197" s="258"/>
      <c r="Q3197" s="258"/>
      <c r="R3197" s="258"/>
      <c r="S3197" s="258"/>
      <c r="T3197" s="25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60" t="s">
        <v>260</v>
      </c>
      <c r="AU3197" s="260" t="s">
        <v>93</v>
      </c>
      <c r="AV3197" s="13" t="s">
        <v>93</v>
      </c>
      <c r="AW3197" s="13" t="s">
        <v>40</v>
      </c>
      <c r="AX3197" s="13" t="s">
        <v>84</v>
      </c>
      <c r="AY3197" s="260" t="s">
        <v>251</v>
      </c>
    </row>
    <row r="3198" s="13" customFormat="1">
      <c r="A3198" s="13"/>
      <c r="B3198" s="249"/>
      <c r="C3198" s="250"/>
      <c r="D3198" s="251" t="s">
        <v>260</v>
      </c>
      <c r="E3198" s="252" t="s">
        <v>1</v>
      </c>
      <c r="F3198" s="253" t="s">
        <v>2951</v>
      </c>
      <c r="G3198" s="250"/>
      <c r="H3198" s="254">
        <v>20</v>
      </c>
      <c r="I3198" s="255"/>
      <c r="J3198" s="250"/>
      <c r="K3198" s="250"/>
      <c r="L3198" s="256"/>
      <c r="M3198" s="257"/>
      <c r="N3198" s="258"/>
      <c r="O3198" s="258"/>
      <c r="P3198" s="258"/>
      <c r="Q3198" s="258"/>
      <c r="R3198" s="258"/>
      <c r="S3198" s="258"/>
      <c r="T3198" s="25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60" t="s">
        <v>260</v>
      </c>
      <c r="AU3198" s="260" t="s">
        <v>93</v>
      </c>
      <c r="AV3198" s="13" t="s">
        <v>93</v>
      </c>
      <c r="AW3198" s="13" t="s">
        <v>40</v>
      </c>
      <c r="AX3198" s="13" t="s">
        <v>84</v>
      </c>
      <c r="AY3198" s="260" t="s">
        <v>251</v>
      </c>
    </row>
    <row r="3199" s="13" customFormat="1">
      <c r="A3199" s="13"/>
      <c r="B3199" s="249"/>
      <c r="C3199" s="250"/>
      <c r="D3199" s="251" t="s">
        <v>260</v>
      </c>
      <c r="E3199" s="252" t="s">
        <v>1</v>
      </c>
      <c r="F3199" s="253" t="s">
        <v>1586</v>
      </c>
      <c r="G3199" s="250"/>
      <c r="H3199" s="254">
        <v>20</v>
      </c>
      <c r="I3199" s="255"/>
      <c r="J3199" s="250"/>
      <c r="K3199" s="250"/>
      <c r="L3199" s="256"/>
      <c r="M3199" s="257"/>
      <c r="N3199" s="258"/>
      <c r="O3199" s="258"/>
      <c r="P3199" s="258"/>
      <c r="Q3199" s="258"/>
      <c r="R3199" s="258"/>
      <c r="S3199" s="258"/>
      <c r="T3199" s="25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60" t="s">
        <v>260</v>
      </c>
      <c r="AU3199" s="260" t="s">
        <v>93</v>
      </c>
      <c r="AV3199" s="13" t="s">
        <v>93</v>
      </c>
      <c r="AW3199" s="13" t="s">
        <v>40</v>
      </c>
      <c r="AX3199" s="13" t="s">
        <v>84</v>
      </c>
      <c r="AY3199" s="260" t="s">
        <v>251</v>
      </c>
    </row>
    <row r="3200" s="13" customFormat="1">
      <c r="A3200" s="13"/>
      <c r="B3200" s="249"/>
      <c r="C3200" s="250"/>
      <c r="D3200" s="251" t="s">
        <v>260</v>
      </c>
      <c r="E3200" s="252" t="s">
        <v>1</v>
      </c>
      <c r="F3200" s="253" t="s">
        <v>1587</v>
      </c>
      <c r="G3200" s="250"/>
      <c r="H3200" s="254">
        <v>20</v>
      </c>
      <c r="I3200" s="255"/>
      <c r="J3200" s="250"/>
      <c r="K3200" s="250"/>
      <c r="L3200" s="256"/>
      <c r="M3200" s="257"/>
      <c r="N3200" s="258"/>
      <c r="O3200" s="258"/>
      <c r="P3200" s="258"/>
      <c r="Q3200" s="258"/>
      <c r="R3200" s="258"/>
      <c r="S3200" s="258"/>
      <c r="T3200" s="25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60" t="s">
        <v>260</v>
      </c>
      <c r="AU3200" s="260" t="s">
        <v>93</v>
      </c>
      <c r="AV3200" s="13" t="s">
        <v>93</v>
      </c>
      <c r="AW3200" s="13" t="s">
        <v>40</v>
      </c>
      <c r="AX3200" s="13" t="s">
        <v>84</v>
      </c>
      <c r="AY3200" s="260" t="s">
        <v>251</v>
      </c>
    </row>
    <row r="3201" s="16" customFormat="1">
      <c r="A3201" s="16"/>
      <c r="B3201" s="283"/>
      <c r="C3201" s="284"/>
      <c r="D3201" s="251" t="s">
        <v>260</v>
      </c>
      <c r="E3201" s="285" t="s">
        <v>1</v>
      </c>
      <c r="F3201" s="286" t="s">
        <v>329</v>
      </c>
      <c r="G3201" s="284"/>
      <c r="H3201" s="287">
        <v>100</v>
      </c>
      <c r="I3201" s="288"/>
      <c r="J3201" s="284"/>
      <c r="K3201" s="284"/>
      <c r="L3201" s="289"/>
      <c r="M3201" s="290"/>
      <c r="N3201" s="291"/>
      <c r="O3201" s="291"/>
      <c r="P3201" s="291"/>
      <c r="Q3201" s="291"/>
      <c r="R3201" s="291"/>
      <c r="S3201" s="291"/>
      <c r="T3201" s="292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T3201" s="293" t="s">
        <v>260</v>
      </c>
      <c r="AU3201" s="293" t="s">
        <v>93</v>
      </c>
      <c r="AV3201" s="16" t="s">
        <v>273</v>
      </c>
      <c r="AW3201" s="16" t="s">
        <v>40</v>
      </c>
      <c r="AX3201" s="16" t="s">
        <v>84</v>
      </c>
      <c r="AY3201" s="293" t="s">
        <v>251</v>
      </c>
    </row>
    <row r="3202" s="15" customFormat="1">
      <c r="A3202" s="15"/>
      <c r="B3202" s="272"/>
      <c r="C3202" s="273"/>
      <c r="D3202" s="251" t="s">
        <v>260</v>
      </c>
      <c r="E3202" s="274" t="s">
        <v>1</v>
      </c>
      <c r="F3202" s="275" t="s">
        <v>2936</v>
      </c>
      <c r="G3202" s="273"/>
      <c r="H3202" s="274" t="s">
        <v>1</v>
      </c>
      <c r="I3202" s="276"/>
      <c r="J3202" s="273"/>
      <c r="K3202" s="273"/>
      <c r="L3202" s="277"/>
      <c r="M3202" s="278"/>
      <c r="N3202" s="279"/>
      <c r="O3202" s="279"/>
      <c r="P3202" s="279"/>
      <c r="Q3202" s="279"/>
      <c r="R3202" s="279"/>
      <c r="S3202" s="279"/>
      <c r="T3202" s="280"/>
      <c r="U3202" s="15"/>
      <c r="V3202" s="15"/>
      <c r="W3202" s="15"/>
      <c r="X3202" s="15"/>
      <c r="Y3202" s="15"/>
      <c r="Z3202" s="15"/>
      <c r="AA3202" s="15"/>
      <c r="AB3202" s="15"/>
      <c r="AC3202" s="15"/>
      <c r="AD3202" s="15"/>
      <c r="AE3202" s="15"/>
      <c r="AT3202" s="281" t="s">
        <v>260</v>
      </c>
      <c r="AU3202" s="281" t="s">
        <v>93</v>
      </c>
      <c r="AV3202" s="15" t="s">
        <v>91</v>
      </c>
      <c r="AW3202" s="15" t="s">
        <v>40</v>
      </c>
      <c r="AX3202" s="15" t="s">
        <v>84</v>
      </c>
      <c r="AY3202" s="281" t="s">
        <v>251</v>
      </c>
    </row>
    <row r="3203" s="13" customFormat="1">
      <c r="A3203" s="13"/>
      <c r="B3203" s="249"/>
      <c r="C3203" s="250"/>
      <c r="D3203" s="251" t="s">
        <v>260</v>
      </c>
      <c r="E3203" s="252" t="s">
        <v>1</v>
      </c>
      <c r="F3203" s="253" t="s">
        <v>2761</v>
      </c>
      <c r="G3203" s="250"/>
      <c r="H3203" s="254">
        <v>2</v>
      </c>
      <c r="I3203" s="255"/>
      <c r="J3203" s="250"/>
      <c r="K3203" s="250"/>
      <c r="L3203" s="256"/>
      <c r="M3203" s="257"/>
      <c r="N3203" s="258"/>
      <c r="O3203" s="258"/>
      <c r="P3203" s="258"/>
      <c r="Q3203" s="258"/>
      <c r="R3203" s="258"/>
      <c r="S3203" s="258"/>
      <c r="T3203" s="25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60" t="s">
        <v>260</v>
      </c>
      <c r="AU3203" s="260" t="s">
        <v>93</v>
      </c>
      <c r="AV3203" s="13" t="s">
        <v>93</v>
      </c>
      <c r="AW3203" s="13" t="s">
        <v>40</v>
      </c>
      <c r="AX3203" s="13" t="s">
        <v>84</v>
      </c>
      <c r="AY3203" s="260" t="s">
        <v>251</v>
      </c>
    </row>
    <row r="3204" s="16" customFormat="1">
      <c r="A3204" s="16"/>
      <c r="B3204" s="283"/>
      <c r="C3204" s="284"/>
      <c r="D3204" s="251" t="s">
        <v>260</v>
      </c>
      <c r="E3204" s="285" t="s">
        <v>1</v>
      </c>
      <c r="F3204" s="286" t="s">
        <v>329</v>
      </c>
      <c r="G3204" s="284"/>
      <c r="H3204" s="287">
        <v>2</v>
      </c>
      <c r="I3204" s="288"/>
      <c r="J3204" s="284"/>
      <c r="K3204" s="284"/>
      <c r="L3204" s="289"/>
      <c r="M3204" s="290"/>
      <c r="N3204" s="291"/>
      <c r="O3204" s="291"/>
      <c r="P3204" s="291"/>
      <c r="Q3204" s="291"/>
      <c r="R3204" s="291"/>
      <c r="S3204" s="291"/>
      <c r="T3204" s="292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T3204" s="293" t="s">
        <v>260</v>
      </c>
      <c r="AU3204" s="293" t="s">
        <v>93</v>
      </c>
      <c r="AV3204" s="16" t="s">
        <v>273</v>
      </c>
      <c r="AW3204" s="16" t="s">
        <v>40</v>
      </c>
      <c r="AX3204" s="16" t="s">
        <v>84</v>
      </c>
      <c r="AY3204" s="293" t="s">
        <v>251</v>
      </c>
    </row>
    <row r="3205" s="15" customFormat="1">
      <c r="A3205" s="15"/>
      <c r="B3205" s="272"/>
      <c r="C3205" s="273"/>
      <c r="D3205" s="251" t="s">
        <v>260</v>
      </c>
      <c r="E3205" s="274" t="s">
        <v>1</v>
      </c>
      <c r="F3205" s="275" t="s">
        <v>2938</v>
      </c>
      <c r="G3205" s="273"/>
      <c r="H3205" s="274" t="s">
        <v>1</v>
      </c>
      <c r="I3205" s="276"/>
      <c r="J3205" s="273"/>
      <c r="K3205" s="273"/>
      <c r="L3205" s="277"/>
      <c r="M3205" s="278"/>
      <c r="N3205" s="279"/>
      <c r="O3205" s="279"/>
      <c r="P3205" s="279"/>
      <c r="Q3205" s="279"/>
      <c r="R3205" s="279"/>
      <c r="S3205" s="279"/>
      <c r="T3205" s="280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81" t="s">
        <v>260</v>
      </c>
      <c r="AU3205" s="281" t="s">
        <v>93</v>
      </c>
      <c r="AV3205" s="15" t="s">
        <v>91</v>
      </c>
      <c r="AW3205" s="15" t="s">
        <v>40</v>
      </c>
      <c r="AX3205" s="15" t="s">
        <v>84</v>
      </c>
      <c r="AY3205" s="281" t="s">
        <v>251</v>
      </c>
    </row>
    <row r="3206" s="13" customFormat="1">
      <c r="A3206" s="13"/>
      <c r="B3206" s="249"/>
      <c r="C3206" s="250"/>
      <c r="D3206" s="251" t="s">
        <v>260</v>
      </c>
      <c r="E3206" s="252" t="s">
        <v>1</v>
      </c>
      <c r="F3206" s="253" t="s">
        <v>2772</v>
      </c>
      <c r="G3206" s="250"/>
      <c r="H3206" s="254">
        <v>1</v>
      </c>
      <c r="I3206" s="255"/>
      <c r="J3206" s="250"/>
      <c r="K3206" s="250"/>
      <c r="L3206" s="256"/>
      <c r="M3206" s="257"/>
      <c r="N3206" s="258"/>
      <c r="O3206" s="258"/>
      <c r="P3206" s="258"/>
      <c r="Q3206" s="258"/>
      <c r="R3206" s="258"/>
      <c r="S3206" s="258"/>
      <c r="T3206" s="25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60" t="s">
        <v>260</v>
      </c>
      <c r="AU3206" s="260" t="s">
        <v>93</v>
      </c>
      <c r="AV3206" s="13" t="s">
        <v>93</v>
      </c>
      <c r="AW3206" s="13" t="s">
        <v>40</v>
      </c>
      <c r="AX3206" s="13" t="s">
        <v>84</v>
      </c>
      <c r="AY3206" s="260" t="s">
        <v>251</v>
      </c>
    </row>
    <row r="3207" s="16" customFormat="1">
      <c r="A3207" s="16"/>
      <c r="B3207" s="283"/>
      <c r="C3207" s="284"/>
      <c r="D3207" s="251" t="s">
        <v>260</v>
      </c>
      <c r="E3207" s="285" t="s">
        <v>1</v>
      </c>
      <c r="F3207" s="286" t="s">
        <v>329</v>
      </c>
      <c r="G3207" s="284"/>
      <c r="H3207" s="287">
        <v>1</v>
      </c>
      <c r="I3207" s="288"/>
      <c r="J3207" s="284"/>
      <c r="K3207" s="284"/>
      <c r="L3207" s="289"/>
      <c r="M3207" s="290"/>
      <c r="N3207" s="291"/>
      <c r="O3207" s="291"/>
      <c r="P3207" s="291"/>
      <c r="Q3207" s="291"/>
      <c r="R3207" s="291"/>
      <c r="S3207" s="291"/>
      <c r="T3207" s="292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T3207" s="293" t="s">
        <v>260</v>
      </c>
      <c r="AU3207" s="293" t="s">
        <v>93</v>
      </c>
      <c r="AV3207" s="16" t="s">
        <v>273</v>
      </c>
      <c r="AW3207" s="16" t="s">
        <v>40</v>
      </c>
      <c r="AX3207" s="16" t="s">
        <v>84</v>
      </c>
      <c r="AY3207" s="293" t="s">
        <v>251</v>
      </c>
    </row>
    <row r="3208" s="15" customFormat="1">
      <c r="A3208" s="15"/>
      <c r="B3208" s="272"/>
      <c r="C3208" s="273"/>
      <c r="D3208" s="251" t="s">
        <v>260</v>
      </c>
      <c r="E3208" s="274" t="s">
        <v>1</v>
      </c>
      <c r="F3208" s="275" t="s">
        <v>1027</v>
      </c>
      <c r="G3208" s="273"/>
      <c r="H3208" s="274" t="s">
        <v>1</v>
      </c>
      <c r="I3208" s="276"/>
      <c r="J3208" s="273"/>
      <c r="K3208" s="273"/>
      <c r="L3208" s="277"/>
      <c r="M3208" s="278"/>
      <c r="N3208" s="279"/>
      <c r="O3208" s="279"/>
      <c r="P3208" s="279"/>
      <c r="Q3208" s="279"/>
      <c r="R3208" s="279"/>
      <c r="S3208" s="279"/>
      <c r="T3208" s="280"/>
      <c r="U3208" s="15"/>
      <c r="V3208" s="15"/>
      <c r="W3208" s="15"/>
      <c r="X3208" s="15"/>
      <c r="Y3208" s="15"/>
      <c r="Z3208" s="15"/>
      <c r="AA3208" s="15"/>
      <c r="AB3208" s="15"/>
      <c r="AC3208" s="15"/>
      <c r="AD3208" s="15"/>
      <c r="AE3208" s="15"/>
      <c r="AT3208" s="281" t="s">
        <v>260</v>
      </c>
      <c r="AU3208" s="281" t="s">
        <v>93</v>
      </c>
      <c r="AV3208" s="15" t="s">
        <v>91</v>
      </c>
      <c r="AW3208" s="15" t="s">
        <v>40</v>
      </c>
      <c r="AX3208" s="15" t="s">
        <v>84</v>
      </c>
      <c r="AY3208" s="281" t="s">
        <v>251</v>
      </c>
    </row>
    <row r="3209" s="15" customFormat="1">
      <c r="A3209" s="15"/>
      <c r="B3209" s="272"/>
      <c r="C3209" s="273"/>
      <c r="D3209" s="251" t="s">
        <v>260</v>
      </c>
      <c r="E3209" s="274" t="s">
        <v>1</v>
      </c>
      <c r="F3209" s="275" t="s">
        <v>2996</v>
      </c>
      <c r="G3209" s="273"/>
      <c r="H3209" s="274" t="s">
        <v>1</v>
      </c>
      <c r="I3209" s="276"/>
      <c r="J3209" s="273"/>
      <c r="K3209" s="273"/>
      <c r="L3209" s="277"/>
      <c r="M3209" s="278"/>
      <c r="N3209" s="279"/>
      <c r="O3209" s="279"/>
      <c r="P3209" s="279"/>
      <c r="Q3209" s="279"/>
      <c r="R3209" s="279"/>
      <c r="S3209" s="279"/>
      <c r="T3209" s="280"/>
      <c r="U3209" s="15"/>
      <c r="V3209" s="15"/>
      <c r="W3209" s="15"/>
      <c r="X3209" s="15"/>
      <c r="Y3209" s="15"/>
      <c r="Z3209" s="15"/>
      <c r="AA3209" s="15"/>
      <c r="AB3209" s="15"/>
      <c r="AC3209" s="15"/>
      <c r="AD3209" s="15"/>
      <c r="AE3209" s="15"/>
      <c r="AT3209" s="281" t="s">
        <v>260</v>
      </c>
      <c r="AU3209" s="281" t="s">
        <v>93</v>
      </c>
      <c r="AV3209" s="15" t="s">
        <v>91</v>
      </c>
      <c r="AW3209" s="15" t="s">
        <v>40</v>
      </c>
      <c r="AX3209" s="15" t="s">
        <v>84</v>
      </c>
      <c r="AY3209" s="281" t="s">
        <v>251</v>
      </c>
    </row>
    <row r="3210" s="13" customFormat="1">
      <c r="A3210" s="13"/>
      <c r="B3210" s="249"/>
      <c r="C3210" s="250"/>
      <c r="D3210" s="251" t="s">
        <v>260</v>
      </c>
      <c r="E3210" s="252" t="s">
        <v>1</v>
      </c>
      <c r="F3210" s="253" t="s">
        <v>1029</v>
      </c>
      <c r="G3210" s="250"/>
      <c r="H3210" s="254">
        <v>3</v>
      </c>
      <c r="I3210" s="255"/>
      <c r="J3210" s="250"/>
      <c r="K3210" s="250"/>
      <c r="L3210" s="256"/>
      <c r="M3210" s="257"/>
      <c r="N3210" s="258"/>
      <c r="O3210" s="258"/>
      <c r="P3210" s="258"/>
      <c r="Q3210" s="258"/>
      <c r="R3210" s="258"/>
      <c r="S3210" s="258"/>
      <c r="T3210" s="259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60" t="s">
        <v>260</v>
      </c>
      <c r="AU3210" s="260" t="s">
        <v>93</v>
      </c>
      <c r="AV3210" s="13" t="s">
        <v>93</v>
      </c>
      <c r="AW3210" s="13" t="s">
        <v>40</v>
      </c>
      <c r="AX3210" s="13" t="s">
        <v>84</v>
      </c>
      <c r="AY3210" s="260" t="s">
        <v>251</v>
      </c>
    </row>
    <row r="3211" s="16" customFormat="1">
      <c r="A3211" s="16"/>
      <c r="B3211" s="283"/>
      <c r="C3211" s="284"/>
      <c r="D3211" s="251" t="s">
        <v>260</v>
      </c>
      <c r="E3211" s="285" t="s">
        <v>1</v>
      </c>
      <c r="F3211" s="286" t="s">
        <v>329</v>
      </c>
      <c r="G3211" s="284"/>
      <c r="H3211" s="287">
        <v>3</v>
      </c>
      <c r="I3211" s="288"/>
      <c r="J3211" s="284"/>
      <c r="K3211" s="284"/>
      <c r="L3211" s="289"/>
      <c r="M3211" s="290"/>
      <c r="N3211" s="291"/>
      <c r="O3211" s="291"/>
      <c r="P3211" s="291"/>
      <c r="Q3211" s="291"/>
      <c r="R3211" s="291"/>
      <c r="S3211" s="291"/>
      <c r="T3211" s="292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T3211" s="293" t="s">
        <v>260</v>
      </c>
      <c r="AU3211" s="293" t="s">
        <v>93</v>
      </c>
      <c r="AV3211" s="16" t="s">
        <v>273</v>
      </c>
      <c r="AW3211" s="16" t="s">
        <v>40</v>
      </c>
      <c r="AX3211" s="16" t="s">
        <v>84</v>
      </c>
      <c r="AY3211" s="293" t="s">
        <v>251</v>
      </c>
    </row>
    <row r="3212" s="15" customFormat="1">
      <c r="A3212" s="15"/>
      <c r="B3212" s="272"/>
      <c r="C3212" s="273"/>
      <c r="D3212" s="251" t="s">
        <v>260</v>
      </c>
      <c r="E3212" s="274" t="s">
        <v>1</v>
      </c>
      <c r="F3212" s="275" t="s">
        <v>2997</v>
      </c>
      <c r="G3212" s="273"/>
      <c r="H3212" s="274" t="s">
        <v>1</v>
      </c>
      <c r="I3212" s="276"/>
      <c r="J3212" s="273"/>
      <c r="K3212" s="273"/>
      <c r="L3212" s="277"/>
      <c r="M3212" s="278"/>
      <c r="N3212" s="279"/>
      <c r="O3212" s="279"/>
      <c r="P3212" s="279"/>
      <c r="Q3212" s="279"/>
      <c r="R3212" s="279"/>
      <c r="S3212" s="279"/>
      <c r="T3212" s="280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81" t="s">
        <v>260</v>
      </c>
      <c r="AU3212" s="281" t="s">
        <v>93</v>
      </c>
      <c r="AV3212" s="15" t="s">
        <v>91</v>
      </c>
      <c r="AW3212" s="15" t="s">
        <v>40</v>
      </c>
      <c r="AX3212" s="15" t="s">
        <v>84</v>
      </c>
      <c r="AY3212" s="281" t="s">
        <v>251</v>
      </c>
    </row>
    <row r="3213" s="13" customFormat="1">
      <c r="A3213" s="13"/>
      <c r="B3213" s="249"/>
      <c r="C3213" s="250"/>
      <c r="D3213" s="251" t="s">
        <v>260</v>
      </c>
      <c r="E3213" s="252" t="s">
        <v>1</v>
      </c>
      <c r="F3213" s="253" t="s">
        <v>2998</v>
      </c>
      <c r="G3213" s="250"/>
      <c r="H3213" s="254">
        <v>4</v>
      </c>
      <c r="I3213" s="255"/>
      <c r="J3213" s="250"/>
      <c r="K3213" s="250"/>
      <c r="L3213" s="256"/>
      <c r="M3213" s="257"/>
      <c r="N3213" s="258"/>
      <c r="O3213" s="258"/>
      <c r="P3213" s="258"/>
      <c r="Q3213" s="258"/>
      <c r="R3213" s="258"/>
      <c r="S3213" s="258"/>
      <c r="T3213" s="259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60" t="s">
        <v>260</v>
      </c>
      <c r="AU3213" s="260" t="s">
        <v>93</v>
      </c>
      <c r="AV3213" s="13" t="s">
        <v>93</v>
      </c>
      <c r="AW3213" s="13" t="s">
        <v>40</v>
      </c>
      <c r="AX3213" s="13" t="s">
        <v>84</v>
      </c>
      <c r="AY3213" s="260" t="s">
        <v>251</v>
      </c>
    </row>
    <row r="3214" s="16" customFormat="1">
      <c r="A3214" s="16"/>
      <c r="B3214" s="283"/>
      <c r="C3214" s="284"/>
      <c r="D3214" s="251" t="s">
        <v>260</v>
      </c>
      <c r="E3214" s="285" t="s">
        <v>1</v>
      </c>
      <c r="F3214" s="286" t="s">
        <v>329</v>
      </c>
      <c r="G3214" s="284"/>
      <c r="H3214" s="287">
        <v>4</v>
      </c>
      <c r="I3214" s="288"/>
      <c r="J3214" s="284"/>
      <c r="K3214" s="284"/>
      <c r="L3214" s="289"/>
      <c r="M3214" s="290"/>
      <c r="N3214" s="291"/>
      <c r="O3214" s="291"/>
      <c r="P3214" s="291"/>
      <c r="Q3214" s="291"/>
      <c r="R3214" s="291"/>
      <c r="S3214" s="291"/>
      <c r="T3214" s="292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T3214" s="293" t="s">
        <v>260</v>
      </c>
      <c r="AU3214" s="293" t="s">
        <v>93</v>
      </c>
      <c r="AV3214" s="16" t="s">
        <v>273</v>
      </c>
      <c r="AW3214" s="16" t="s">
        <v>40</v>
      </c>
      <c r="AX3214" s="16" t="s">
        <v>84</v>
      </c>
      <c r="AY3214" s="293" t="s">
        <v>251</v>
      </c>
    </row>
    <row r="3215" s="15" customFormat="1">
      <c r="A3215" s="15"/>
      <c r="B3215" s="272"/>
      <c r="C3215" s="273"/>
      <c r="D3215" s="251" t="s">
        <v>260</v>
      </c>
      <c r="E3215" s="274" t="s">
        <v>1</v>
      </c>
      <c r="F3215" s="275" t="s">
        <v>1028</v>
      </c>
      <c r="G3215" s="273"/>
      <c r="H3215" s="274" t="s">
        <v>1</v>
      </c>
      <c r="I3215" s="276"/>
      <c r="J3215" s="273"/>
      <c r="K3215" s="273"/>
      <c r="L3215" s="277"/>
      <c r="M3215" s="278"/>
      <c r="N3215" s="279"/>
      <c r="O3215" s="279"/>
      <c r="P3215" s="279"/>
      <c r="Q3215" s="279"/>
      <c r="R3215" s="279"/>
      <c r="S3215" s="279"/>
      <c r="T3215" s="280"/>
      <c r="U3215" s="15"/>
      <c r="V3215" s="15"/>
      <c r="W3215" s="15"/>
      <c r="X3215" s="15"/>
      <c r="Y3215" s="15"/>
      <c r="Z3215" s="15"/>
      <c r="AA3215" s="15"/>
      <c r="AB3215" s="15"/>
      <c r="AC3215" s="15"/>
      <c r="AD3215" s="15"/>
      <c r="AE3215" s="15"/>
      <c r="AT3215" s="281" t="s">
        <v>260</v>
      </c>
      <c r="AU3215" s="281" t="s">
        <v>93</v>
      </c>
      <c r="AV3215" s="15" t="s">
        <v>91</v>
      </c>
      <c r="AW3215" s="15" t="s">
        <v>40</v>
      </c>
      <c r="AX3215" s="15" t="s">
        <v>84</v>
      </c>
      <c r="AY3215" s="281" t="s">
        <v>251</v>
      </c>
    </row>
    <row r="3216" s="13" customFormat="1">
      <c r="A3216" s="13"/>
      <c r="B3216" s="249"/>
      <c r="C3216" s="250"/>
      <c r="D3216" s="251" t="s">
        <v>260</v>
      </c>
      <c r="E3216" s="252" t="s">
        <v>1</v>
      </c>
      <c r="F3216" s="253" t="s">
        <v>1029</v>
      </c>
      <c r="G3216" s="250"/>
      <c r="H3216" s="254">
        <v>3</v>
      </c>
      <c r="I3216" s="255"/>
      <c r="J3216" s="250"/>
      <c r="K3216" s="250"/>
      <c r="L3216" s="256"/>
      <c r="M3216" s="257"/>
      <c r="N3216" s="258"/>
      <c r="O3216" s="258"/>
      <c r="P3216" s="258"/>
      <c r="Q3216" s="258"/>
      <c r="R3216" s="258"/>
      <c r="S3216" s="258"/>
      <c r="T3216" s="259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60" t="s">
        <v>260</v>
      </c>
      <c r="AU3216" s="260" t="s">
        <v>93</v>
      </c>
      <c r="AV3216" s="13" t="s">
        <v>93</v>
      </c>
      <c r="AW3216" s="13" t="s">
        <v>40</v>
      </c>
      <c r="AX3216" s="13" t="s">
        <v>84</v>
      </c>
      <c r="AY3216" s="260" t="s">
        <v>251</v>
      </c>
    </row>
    <row r="3217" s="16" customFormat="1">
      <c r="A3217" s="16"/>
      <c r="B3217" s="283"/>
      <c r="C3217" s="284"/>
      <c r="D3217" s="251" t="s">
        <v>260</v>
      </c>
      <c r="E3217" s="285" t="s">
        <v>1</v>
      </c>
      <c r="F3217" s="286" t="s">
        <v>329</v>
      </c>
      <c r="G3217" s="284"/>
      <c r="H3217" s="287">
        <v>3</v>
      </c>
      <c r="I3217" s="288"/>
      <c r="J3217" s="284"/>
      <c r="K3217" s="284"/>
      <c r="L3217" s="289"/>
      <c r="M3217" s="290"/>
      <c r="N3217" s="291"/>
      <c r="O3217" s="291"/>
      <c r="P3217" s="291"/>
      <c r="Q3217" s="291"/>
      <c r="R3217" s="291"/>
      <c r="S3217" s="291"/>
      <c r="T3217" s="292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T3217" s="293" t="s">
        <v>260</v>
      </c>
      <c r="AU3217" s="293" t="s">
        <v>93</v>
      </c>
      <c r="AV3217" s="16" t="s">
        <v>273</v>
      </c>
      <c r="AW3217" s="16" t="s">
        <v>40</v>
      </c>
      <c r="AX3217" s="16" t="s">
        <v>84</v>
      </c>
      <c r="AY3217" s="293" t="s">
        <v>251</v>
      </c>
    </row>
    <row r="3218" s="15" customFormat="1">
      <c r="A3218" s="15"/>
      <c r="B3218" s="272"/>
      <c r="C3218" s="273"/>
      <c r="D3218" s="251" t="s">
        <v>260</v>
      </c>
      <c r="E3218" s="274" t="s">
        <v>1</v>
      </c>
      <c r="F3218" s="275" t="s">
        <v>1030</v>
      </c>
      <c r="G3218" s="273"/>
      <c r="H3218" s="274" t="s">
        <v>1</v>
      </c>
      <c r="I3218" s="276"/>
      <c r="J3218" s="273"/>
      <c r="K3218" s="273"/>
      <c r="L3218" s="277"/>
      <c r="M3218" s="278"/>
      <c r="N3218" s="279"/>
      <c r="O3218" s="279"/>
      <c r="P3218" s="279"/>
      <c r="Q3218" s="279"/>
      <c r="R3218" s="279"/>
      <c r="S3218" s="279"/>
      <c r="T3218" s="280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81" t="s">
        <v>260</v>
      </c>
      <c r="AU3218" s="281" t="s">
        <v>93</v>
      </c>
      <c r="AV3218" s="15" t="s">
        <v>91</v>
      </c>
      <c r="AW3218" s="15" t="s">
        <v>40</v>
      </c>
      <c r="AX3218" s="15" t="s">
        <v>84</v>
      </c>
      <c r="AY3218" s="281" t="s">
        <v>251</v>
      </c>
    </row>
    <row r="3219" s="13" customFormat="1">
      <c r="A3219" s="13"/>
      <c r="B3219" s="249"/>
      <c r="C3219" s="250"/>
      <c r="D3219" s="251" t="s">
        <v>260</v>
      </c>
      <c r="E3219" s="252" t="s">
        <v>1</v>
      </c>
      <c r="F3219" s="253" t="s">
        <v>1031</v>
      </c>
      <c r="G3219" s="250"/>
      <c r="H3219" s="254">
        <v>9</v>
      </c>
      <c r="I3219" s="255"/>
      <c r="J3219" s="250"/>
      <c r="K3219" s="250"/>
      <c r="L3219" s="256"/>
      <c r="M3219" s="257"/>
      <c r="N3219" s="258"/>
      <c r="O3219" s="258"/>
      <c r="P3219" s="258"/>
      <c r="Q3219" s="258"/>
      <c r="R3219" s="258"/>
      <c r="S3219" s="258"/>
      <c r="T3219" s="25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60" t="s">
        <v>260</v>
      </c>
      <c r="AU3219" s="260" t="s">
        <v>93</v>
      </c>
      <c r="AV3219" s="13" t="s">
        <v>93</v>
      </c>
      <c r="AW3219" s="13" t="s">
        <v>40</v>
      </c>
      <c r="AX3219" s="13" t="s">
        <v>84</v>
      </c>
      <c r="AY3219" s="260" t="s">
        <v>251</v>
      </c>
    </row>
    <row r="3220" s="16" customFormat="1">
      <c r="A3220" s="16"/>
      <c r="B3220" s="283"/>
      <c r="C3220" s="284"/>
      <c r="D3220" s="251" t="s">
        <v>260</v>
      </c>
      <c r="E3220" s="285" t="s">
        <v>1</v>
      </c>
      <c r="F3220" s="286" t="s">
        <v>329</v>
      </c>
      <c r="G3220" s="284"/>
      <c r="H3220" s="287">
        <v>9</v>
      </c>
      <c r="I3220" s="288"/>
      <c r="J3220" s="284"/>
      <c r="K3220" s="284"/>
      <c r="L3220" s="289"/>
      <c r="M3220" s="290"/>
      <c r="N3220" s="291"/>
      <c r="O3220" s="291"/>
      <c r="P3220" s="291"/>
      <c r="Q3220" s="291"/>
      <c r="R3220" s="291"/>
      <c r="S3220" s="291"/>
      <c r="T3220" s="292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T3220" s="293" t="s">
        <v>260</v>
      </c>
      <c r="AU3220" s="293" t="s">
        <v>93</v>
      </c>
      <c r="AV3220" s="16" t="s">
        <v>273</v>
      </c>
      <c r="AW3220" s="16" t="s">
        <v>40</v>
      </c>
      <c r="AX3220" s="16" t="s">
        <v>84</v>
      </c>
      <c r="AY3220" s="293" t="s">
        <v>251</v>
      </c>
    </row>
    <row r="3221" s="14" customFormat="1">
      <c r="A3221" s="14"/>
      <c r="B3221" s="261"/>
      <c r="C3221" s="262"/>
      <c r="D3221" s="251" t="s">
        <v>260</v>
      </c>
      <c r="E3221" s="263" t="s">
        <v>1</v>
      </c>
      <c r="F3221" s="264" t="s">
        <v>262</v>
      </c>
      <c r="G3221" s="262"/>
      <c r="H3221" s="265">
        <v>122</v>
      </c>
      <c r="I3221" s="266"/>
      <c r="J3221" s="262"/>
      <c r="K3221" s="262"/>
      <c r="L3221" s="267"/>
      <c r="M3221" s="268"/>
      <c r="N3221" s="269"/>
      <c r="O3221" s="269"/>
      <c r="P3221" s="269"/>
      <c r="Q3221" s="269"/>
      <c r="R3221" s="269"/>
      <c r="S3221" s="269"/>
      <c r="T3221" s="270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71" t="s">
        <v>260</v>
      </c>
      <c r="AU3221" s="271" t="s">
        <v>93</v>
      </c>
      <c r="AV3221" s="14" t="s">
        <v>257</v>
      </c>
      <c r="AW3221" s="14" t="s">
        <v>40</v>
      </c>
      <c r="AX3221" s="14" t="s">
        <v>91</v>
      </c>
      <c r="AY3221" s="271" t="s">
        <v>251</v>
      </c>
    </row>
    <row r="3222" s="2" customFormat="1" ht="16.5" customHeight="1">
      <c r="A3222" s="41"/>
      <c r="B3222" s="42"/>
      <c r="C3222" s="294" t="s">
        <v>3019</v>
      </c>
      <c r="D3222" s="294" t="s">
        <v>338</v>
      </c>
      <c r="E3222" s="295" t="s">
        <v>3020</v>
      </c>
      <c r="F3222" s="296" t="s">
        <v>3021</v>
      </c>
      <c r="G3222" s="297" t="s">
        <v>571</v>
      </c>
      <c r="H3222" s="298">
        <v>122</v>
      </c>
      <c r="I3222" s="299"/>
      <c r="J3222" s="300">
        <f>ROUND(I3222*H3222,2)</f>
        <v>0</v>
      </c>
      <c r="K3222" s="301"/>
      <c r="L3222" s="302"/>
      <c r="M3222" s="303" t="s">
        <v>1</v>
      </c>
      <c r="N3222" s="304" t="s">
        <v>49</v>
      </c>
      <c r="O3222" s="94"/>
      <c r="P3222" s="240">
        <f>O3222*H3222</f>
        <v>0</v>
      </c>
      <c r="Q3222" s="240">
        <v>0.0023999999999999998</v>
      </c>
      <c r="R3222" s="240">
        <f>Q3222*H3222</f>
        <v>0.29279999999999995</v>
      </c>
      <c r="S3222" s="240">
        <v>0</v>
      </c>
      <c r="T3222" s="241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42" t="s">
        <v>364</v>
      </c>
      <c r="AT3222" s="242" t="s">
        <v>338</v>
      </c>
      <c r="AU3222" s="242" t="s">
        <v>93</v>
      </c>
      <c r="AY3222" s="19" t="s">
        <v>251</v>
      </c>
      <c r="BE3222" s="243">
        <f>IF(N3222="základní",J3222,0)</f>
        <v>0</v>
      </c>
      <c r="BF3222" s="243">
        <f>IF(N3222="snížená",J3222,0)</f>
        <v>0</v>
      </c>
      <c r="BG3222" s="243">
        <f>IF(N3222="zákl. přenesená",J3222,0)</f>
        <v>0</v>
      </c>
      <c r="BH3222" s="243">
        <f>IF(N3222="sníž. přenesená",J3222,0)</f>
        <v>0</v>
      </c>
      <c r="BI3222" s="243">
        <f>IF(N3222="nulová",J3222,0)</f>
        <v>0</v>
      </c>
      <c r="BJ3222" s="19" t="s">
        <v>91</v>
      </c>
      <c r="BK3222" s="243">
        <f>ROUND(I3222*H3222,2)</f>
        <v>0</v>
      </c>
      <c r="BL3222" s="19" t="s">
        <v>304</v>
      </c>
      <c r="BM3222" s="242" t="s">
        <v>3022</v>
      </c>
    </row>
    <row r="3223" s="15" customFormat="1">
      <c r="A3223" s="15"/>
      <c r="B3223" s="272"/>
      <c r="C3223" s="273"/>
      <c r="D3223" s="251" t="s">
        <v>260</v>
      </c>
      <c r="E3223" s="274" t="s">
        <v>1</v>
      </c>
      <c r="F3223" s="275" t="s">
        <v>2281</v>
      </c>
      <c r="G3223" s="273"/>
      <c r="H3223" s="274" t="s">
        <v>1</v>
      </c>
      <c r="I3223" s="276"/>
      <c r="J3223" s="273"/>
      <c r="K3223" s="273"/>
      <c r="L3223" s="277"/>
      <c r="M3223" s="278"/>
      <c r="N3223" s="279"/>
      <c r="O3223" s="279"/>
      <c r="P3223" s="279"/>
      <c r="Q3223" s="279"/>
      <c r="R3223" s="279"/>
      <c r="S3223" s="279"/>
      <c r="T3223" s="280"/>
      <c r="U3223" s="15"/>
      <c r="V3223" s="15"/>
      <c r="W3223" s="15"/>
      <c r="X3223" s="15"/>
      <c r="Y3223" s="15"/>
      <c r="Z3223" s="15"/>
      <c r="AA3223" s="15"/>
      <c r="AB3223" s="15"/>
      <c r="AC3223" s="15"/>
      <c r="AD3223" s="15"/>
      <c r="AE3223" s="15"/>
      <c r="AT3223" s="281" t="s">
        <v>260</v>
      </c>
      <c r="AU3223" s="281" t="s">
        <v>93</v>
      </c>
      <c r="AV3223" s="15" t="s">
        <v>91</v>
      </c>
      <c r="AW3223" s="15" t="s">
        <v>40</v>
      </c>
      <c r="AX3223" s="15" t="s">
        <v>84</v>
      </c>
      <c r="AY3223" s="281" t="s">
        <v>251</v>
      </c>
    </row>
    <row r="3224" s="15" customFormat="1">
      <c r="A3224" s="15"/>
      <c r="B3224" s="272"/>
      <c r="C3224" s="273"/>
      <c r="D3224" s="251" t="s">
        <v>260</v>
      </c>
      <c r="E3224" s="274" t="s">
        <v>1</v>
      </c>
      <c r="F3224" s="275" t="s">
        <v>2919</v>
      </c>
      <c r="G3224" s="273"/>
      <c r="H3224" s="274" t="s">
        <v>1</v>
      </c>
      <c r="I3224" s="276"/>
      <c r="J3224" s="273"/>
      <c r="K3224" s="273"/>
      <c r="L3224" s="277"/>
      <c r="M3224" s="278"/>
      <c r="N3224" s="279"/>
      <c r="O3224" s="279"/>
      <c r="P3224" s="279"/>
      <c r="Q3224" s="279"/>
      <c r="R3224" s="279"/>
      <c r="S3224" s="279"/>
      <c r="T3224" s="280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81" t="s">
        <v>260</v>
      </c>
      <c r="AU3224" s="281" t="s">
        <v>93</v>
      </c>
      <c r="AV3224" s="15" t="s">
        <v>91</v>
      </c>
      <c r="AW3224" s="15" t="s">
        <v>40</v>
      </c>
      <c r="AX3224" s="15" t="s">
        <v>84</v>
      </c>
      <c r="AY3224" s="281" t="s">
        <v>251</v>
      </c>
    </row>
    <row r="3225" s="13" customFormat="1">
      <c r="A3225" s="13"/>
      <c r="B3225" s="249"/>
      <c r="C3225" s="250"/>
      <c r="D3225" s="251" t="s">
        <v>260</v>
      </c>
      <c r="E3225" s="252" t="s">
        <v>1</v>
      </c>
      <c r="F3225" s="253" t="s">
        <v>2127</v>
      </c>
      <c r="G3225" s="250"/>
      <c r="H3225" s="254">
        <v>20</v>
      </c>
      <c r="I3225" s="255"/>
      <c r="J3225" s="250"/>
      <c r="K3225" s="250"/>
      <c r="L3225" s="256"/>
      <c r="M3225" s="257"/>
      <c r="N3225" s="258"/>
      <c r="O3225" s="258"/>
      <c r="P3225" s="258"/>
      <c r="Q3225" s="258"/>
      <c r="R3225" s="258"/>
      <c r="S3225" s="258"/>
      <c r="T3225" s="25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60" t="s">
        <v>260</v>
      </c>
      <c r="AU3225" s="260" t="s">
        <v>93</v>
      </c>
      <c r="AV3225" s="13" t="s">
        <v>93</v>
      </c>
      <c r="AW3225" s="13" t="s">
        <v>40</v>
      </c>
      <c r="AX3225" s="13" t="s">
        <v>84</v>
      </c>
      <c r="AY3225" s="260" t="s">
        <v>251</v>
      </c>
    </row>
    <row r="3226" s="13" customFormat="1">
      <c r="A3226" s="13"/>
      <c r="B3226" s="249"/>
      <c r="C3226" s="250"/>
      <c r="D3226" s="251" t="s">
        <v>260</v>
      </c>
      <c r="E3226" s="252" t="s">
        <v>1</v>
      </c>
      <c r="F3226" s="253" t="s">
        <v>2950</v>
      </c>
      <c r="G3226" s="250"/>
      <c r="H3226" s="254">
        <v>20</v>
      </c>
      <c r="I3226" s="255"/>
      <c r="J3226" s="250"/>
      <c r="K3226" s="250"/>
      <c r="L3226" s="256"/>
      <c r="M3226" s="257"/>
      <c r="N3226" s="258"/>
      <c r="O3226" s="258"/>
      <c r="P3226" s="258"/>
      <c r="Q3226" s="258"/>
      <c r="R3226" s="258"/>
      <c r="S3226" s="258"/>
      <c r="T3226" s="259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60" t="s">
        <v>260</v>
      </c>
      <c r="AU3226" s="260" t="s">
        <v>93</v>
      </c>
      <c r="AV3226" s="13" t="s">
        <v>93</v>
      </c>
      <c r="AW3226" s="13" t="s">
        <v>40</v>
      </c>
      <c r="AX3226" s="13" t="s">
        <v>84</v>
      </c>
      <c r="AY3226" s="260" t="s">
        <v>251</v>
      </c>
    </row>
    <row r="3227" s="13" customFormat="1">
      <c r="A3227" s="13"/>
      <c r="B3227" s="249"/>
      <c r="C3227" s="250"/>
      <c r="D3227" s="251" t="s">
        <v>260</v>
      </c>
      <c r="E3227" s="252" t="s">
        <v>1</v>
      </c>
      <c r="F3227" s="253" t="s">
        <v>2951</v>
      </c>
      <c r="G3227" s="250"/>
      <c r="H3227" s="254">
        <v>20</v>
      </c>
      <c r="I3227" s="255"/>
      <c r="J3227" s="250"/>
      <c r="K3227" s="250"/>
      <c r="L3227" s="256"/>
      <c r="M3227" s="257"/>
      <c r="N3227" s="258"/>
      <c r="O3227" s="258"/>
      <c r="P3227" s="258"/>
      <c r="Q3227" s="258"/>
      <c r="R3227" s="258"/>
      <c r="S3227" s="258"/>
      <c r="T3227" s="25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60" t="s">
        <v>260</v>
      </c>
      <c r="AU3227" s="260" t="s">
        <v>93</v>
      </c>
      <c r="AV3227" s="13" t="s">
        <v>93</v>
      </c>
      <c r="AW3227" s="13" t="s">
        <v>40</v>
      </c>
      <c r="AX3227" s="13" t="s">
        <v>84</v>
      </c>
      <c r="AY3227" s="260" t="s">
        <v>251</v>
      </c>
    </row>
    <row r="3228" s="13" customFormat="1">
      <c r="A3228" s="13"/>
      <c r="B3228" s="249"/>
      <c r="C3228" s="250"/>
      <c r="D3228" s="251" t="s">
        <v>260</v>
      </c>
      <c r="E3228" s="252" t="s">
        <v>1</v>
      </c>
      <c r="F3228" s="253" t="s">
        <v>1586</v>
      </c>
      <c r="G3228" s="250"/>
      <c r="H3228" s="254">
        <v>20</v>
      </c>
      <c r="I3228" s="255"/>
      <c r="J3228" s="250"/>
      <c r="K3228" s="250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60" t="s">
        <v>260</v>
      </c>
      <c r="AU3228" s="260" t="s">
        <v>93</v>
      </c>
      <c r="AV3228" s="13" t="s">
        <v>93</v>
      </c>
      <c r="AW3228" s="13" t="s">
        <v>40</v>
      </c>
      <c r="AX3228" s="13" t="s">
        <v>84</v>
      </c>
      <c r="AY3228" s="260" t="s">
        <v>251</v>
      </c>
    </row>
    <row r="3229" s="13" customFormat="1">
      <c r="A3229" s="13"/>
      <c r="B3229" s="249"/>
      <c r="C3229" s="250"/>
      <c r="D3229" s="251" t="s">
        <v>260</v>
      </c>
      <c r="E3229" s="252" t="s">
        <v>1</v>
      </c>
      <c r="F3229" s="253" t="s">
        <v>1587</v>
      </c>
      <c r="G3229" s="250"/>
      <c r="H3229" s="254">
        <v>20</v>
      </c>
      <c r="I3229" s="255"/>
      <c r="J3229" s="250"/>
      <c r="K3229" s="250"/>
      <c r="L3229" s="256"/>
      <c r="M3229" s="257"/>
      <c r="N3229" s="258"/>
      <c r="O3229" s="258"/>
      <c r="P3229" s="258"/>
      <c r="Q3229" s="258"/>
      <c r="R3229" s="258"/>
      <c r="S3229" s="258"/>
      <c r="T3229" s="25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60" t="s">
        <v>260</v>
      </c>
      <c r="AU3229" s="260" t="s">
        <v>93</v>
      </c>
      <c r="AV3229" s="13" t="s">
        <v>93</v>
      </c>
      <c r="AW3229" s="13" t="s">
        <v>40</v>
      </c>
      <c r="AX3229" s="13" t="s">
        <v>84</v>
      </c>
      <c r="AY3229" s="260" t="s">
        <v>251</v>
      </c>
    </row>
    <row r="3230" s="16" customFormat="1">
      <c r="A3230" s="16"/>
      <c r="B3230" s="283"/>
      <c r="C3230" s="284"/>
      <c r="D3230" s="251" t="s">
        <v>260</v>
      </c>
      <c r="E3230" s="285" t="s">
        <v>1</v>
      </c>
      <c r="F3230" s="286" t="s">
        <v>329</v>
      </c>
      <c r="G3230" s="284"/>
      <c r="H3230" s="287">
        <v>100</v>
      </c>
      <c r="I3230" s="288"/>
      <c r="J3230" s="284"/>
      <c r="K3230" s="284"/>
      <c r="L3230" s="289"/>
      <c r="M3230" s="290"/>
      <c r="N3230" s="291"/>
      <c r="O3230" s="291"/>
      <c r="P3230" s="291"/>
      <c r="Q3230" s="291"/>
      <c r="R3230" s="291"/>
      <c r="S3230" s="291"/>
      <c r="T3230" s="292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T3230" s="293" t="s">
        <v>260</v>
      </c>
      <c r="AU3230" s="293" t="s">
        <v>93</v>
      </c>
      <c r="AV3230" s="16" t="s">
        <v>273</v>
      </c>
      <c r="AW3230" s="16" t="s">
        <v>40</v>
      </c>
      <c r="AX3230" s="16" t="s">
        <v>84</v>
      </c>
      <c r="AY3230" s="293" t="s">
        <v>251</v>
      </c>
    </row>
    <row r="3231" s="15" customFormat="1">
      <c r="A3231" s="15"/>
      <c r="B3231" s="272"/>
      <c r="C3231" s="273"/>
      <c r="D3231" s="251" t="s">
        <v>260</v>
      </c>
      <c r="E3231" s="274" t="s">
        <v>1</v>
      </c>
      <c r="F3231" s="275" t="s">
        <v>2936</v>
      </c>
      <c r="G3231" s="273"/>
      <c r="H3231" s="274" t="s">
        <v>1</v>
      </c>
      <c r="I3231" s="276"/>
      <c r="J3231" s="273"/>
      <c r="K3231" s="273"/>
      <c r="L3231" s="277"/>
      <c r="M3231" s="278"/>
      <c r="N3231" s="279"/>
      <c r="O3231" s="279"/>
      <c r="P3231" s="279"/>
      <c r="Q3231" s="279"/>
      <c r="R3231" s="279"/>
      <c r="S3231" s="279"/>
      <c r="T3231" s="280"/>
      <c r="U3231" s="15"/>
      <c r="V3231" s="15"/>
      <c r="W3231" s="15"/>
      <c r="X3231" s="15"/>
      <c r="Y3231" s="15"/>
      <c r="Z3231" s="15"/>
      <c r="AA3231" s="15"/>
      <c r="AB3231" s="15"/>
      <c r="AC3231" s="15"/>
      <c r="AD3231" s="15"/>
      <c r="AE3231" s="15"/>
      <c r="AT3231" s="281" t="s">
        <v>260</v>
      </c>
      <c r="AU3231" s="281" t="s">
        <v>93</v>
      </c>
      <c r="AV3231" s="15" t="s">
        <v>91</v>
      </c>
      <c r="AW3231" s="15" t="s">
        <v>40</v>
      </c>
      <c r="AX3231" s="15" t="s">
        <v>84</v>
      </c>
      <c r="AY3231" s="281" t="s">
        <v>251</v>
      </c>
    </row>
    <row r="3232" s="13" customFormat="1">
      <c r="A3232" s="13"/>
      <c r="B3232" s="249"/>
      <c r="C3232" s="250"/>
      <c r="D3232" s="251" t="s">
        <v>260</v>
      </c>
      <c r="E3232" s="252" t="s">
        <v>1</v>
      </c>
      <c r="F3232" s="253" t="s">
        <v>2761</v>
      </c>
      <c r="G3232" s="250"/>
      <c r="H3232" s="254">
        <v>2</v>
      </c>
      <c r="I3232" s="255"/>
      <c r="J3232" s="250"/>
      <c r="K3232" s="250"/>
      <c r="L3232" s="256"/>
      <c r="M3232" s="257"/>
      <c r="N3232" s="258"/>
      <c r="O3232" s="258"/>
      <c r="P3232" s="258"/>
      <c r="Q3232" s="258"/>
      <c r="R3232" s="258"/>
      <c r="S3232" s="258"/>
      <c r="T3232" s="25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60" t="s">
        <v>260</v>
      </c>
      <c r="AU3232" s="260" t="s">
        <v>93</v>
      </c>
      <c r="AV3232" s="13" t="s">
        <v>93</v>
      </c>
      <c r="AW3232" s="13" t="s">
        <v>40</v>
      </c>
      <c r="AX3232" s="13" t="s">
        <v>84</v>
      </c>
      <c r="AY3232" s="260" t="s">
        <v>251</v>
      </c>
    </row>
    <row r="3233" s="16" customFormat="1">
      <c r="A3233" s="16"/>
      <c r="B3233" s="283"/>
      <c r="C3233" s="284"/>
      <c r="D3233" s="251" t="s">
        <v>260</v>
      </c>
      <c r="E3233" s="285" t="s">
        <v>1</v>
      </c>
      <c r="F3233" s="286" t="s">
        <v>329</v>
      </c>
      <c r="G3233" s="284"/>
      <c r="H3233" s="287">
        <v>2</v>
      </c>
      <c r="I3233" s="288"/>
      <c r="J3233" s="284"/>
      <c r="K3233" s="284"/>
      <c r="L3233" s="289"/>
      <c r="M3233" s="290"/>
      <c r="N3233" s="291"/>
      <c r="O3233" s="291"/>
      <c r="P3233" s="291"/>
      <c r="Q3233" s="291"/>
      <c r="R3233" s="291"/>
      <c r="S3233" s="291"/>
      <c r="T3233" s="292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T3233" s="293" t="s">
        <v>260</v>
      </c>
      <c r="AU3233" s="293" t="s">
        <v>93</v>
      </c>
      <c r="AV3233" s="16" t="s">
        <v>273</v>
      </c>
      <c r="AW3233" s="16" t="s">
        <v>40</v>
      </c>
      <c r="AX3233" s="16" t="s">
        <v>84</v>
      </c>
      <c r="AY3233" s="293" t="s">
        <v>251</v>
      </c>
    </row>
    <row r="3234" s="15" customFormat="1">
      <c r="A3234" s="15"/>
      <c r="B3234" s="272"/>
      <c r="C3234" s="273"/>
      <c r="D3234" s="251" t="s">
        <v>260</v>
      </c>
      <c r="E3234" s="274" t="s">
        <v>1</v>
      </c>
      <c r="F3234" s="275" t="s">
        <v>2938</v>
      </c>
      <c r="G3234" s="273"/>
      <c r="H3234" s="274" t="s">
        <v>1</v>
      </c>
      <c r="I3234" s="276"/>
      <c r="J3234" s="273"/>
      <c r="K3234" s="273"/>
      <c r="L3234" s="277"/>
      <c r="M3234" s="278"/>
      <c r="N3234" s="279"/>
      <c r="O3234" s="279"/>
      <c r="P3234" s="279"/>
      <c r="Q3234" s="279"/>
      <c r="R3234" s="279"/>
      <c r="S3234" s="279"/>
      <c r="T3234" s="280"/>
      <c r="U3234" s="15"/>
      <c r="V3234" s="15"/>
      <c r="W3234" s="15"/>
      <c r="X3234" s="15"/>
      <c r="Y3234" s="15"/>
      <c r="Z3234" s="15"/>
      <c r="AA3234" s="15"/>
      <c r="AB3234" s="15"/>
      <c r="AC3234" s="15"/>
      <c r="AD3234" s="15"/>
      <c r="AE3234" s="15"/>
      <c r="AT3234" s="281" t="s">
        <v>260</v>
      </c>
      <c r="AU3234" s="281" t="s">
        <v>93</v>
      </c>
      <c r="AV3234" s="15" t="s">
        <v>91</v>
      </c>
      <c r="AW3234" s="15" t="s">
        <v>40</v>
      </c>
      <c r="AX3234" s="15" t="s">
        <v>84</v>
      </c>
      <c r="AY3234" s="281" t="s">
        <v>251</v>
      </c>
    </row>
    <row r="3235" s="13" customFormat="1">
      <c r="A3235" s="13"/>
      <c r="B3235" s="249"/>
      <c r="C3235" s="250"/>
      <c r="D3235" s="251" t="s">
        <v>260</v>
      </c>
      <c r="E3235" s="252" t="s">
        <v>1</v>
      </c>
      <c r="F3235" s="253" t="s">
        <v>2772</v>
      </c>
      <c r="G3235" s="250"/>
      <c r="H3235" s="254">
        <v>1</v>
      </c>
      <c r="I3235" s="255"/>
      <c r="J3235" s="250"/>
      <c r="K3235" s="250"/>
      <c r="L3235" s="256"/>
      <c r="M3235" s="257"/>
      <c r="N3235" s="258"/>
      <c r="O3235" s="258"/>
      <c r="P3235" s="258"/>
      <c r="Q3235" s="258"/>
      <c r="R3235" s="258"/>
      <c r="S3235" s="258"/>
      <c r="T3235" s="25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60" t="s">
        <v>260</v>
      </c>
      <c r="AU3235" s="260" t="s">
        <v>93</v>
      </c>
      <c r="AV3235" s="13" t="s">
        <v>93</v>
      </c>
      <c r="AW3235" s="13" t="s">
        <v>40</v>
      </c>
      <c r="AX3235" s="13" t="s">
        <v>84</v>
      </c>
      <c r="AY3235" s="260" t="s">
        <v>251</v>
      </c>
    </row>
    <row r="3236" s="16" customFormat="1">
      <c r="A3236" s="16"/>
      <c r="B3236" s="283"/>
      <c r="C3236" s="284"/>
      <c r="D3236" s="251" t="s">
        <v>260</v>
      </c>
      <c r="E3236" s="285" t="s">
        <v>1</v>
      </c>
      <c r="F3236" s="286" t="s">
        <v>329</v>
      </c>
      <c r="G3236" s="284"/>
      <c r="H3236" s="287">
        <v>1</v>
      </c>
      <c r="I3236" s="288"/>
      <c r="J3236" s="284"/>
      <c r="K3236" s="284"/>
      <c r="L3236" s="289"/>
      <c r="M3236" s="290"/>
      <c r="N3236" s="291"/>
      <c r="O3236" s="291"/>
      <c r="P3236" s="291"/>
      <c r="Q3236" s="291"/>
      <c r="R3236" s="291"/>
      <c r="S3236" s="291"/>
      <c r="T3236" s="292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T3236" s="293" t="s">
        <v>260</v>
      </c>
      <c r="AU3236" s="293" t="s">
        <v>93</v>
      </c>
      <c r="AV3236" s="16" t="s">
        <v>273</v>
      </c>
      <c r="AW3236" s="16" t="s">
        <v>40</v>
      </c>
      <c r="AX3236" s="16" t="s">
        <v>84</v>
      </c>
      <c r="AY3236" s="293" t="s">
        <v>251</v>
      </c>
    </row>
    <row r="3237" s="15" customFormat="1">
      <c r="A3237" s="15"/>
      <c r="B3237" s="272"/>
      <c r="C3237" s="273"/>
      <c r="D3237" s="251" t="s">
        <v>260</v>
      </c>
      <c r="E3237" s="274" t="s">
        <v>1</v>
      </c>
      <c r="F3237" s="275" t="s">
        <v>1027</v>
      </c>
      <c r="G3237" s="273"/>
      <c r="H3237" s="274" t="s">
        <v>1</v>
      </c>
      <c r="I3237" s="276"/>
      <c r="J3237" s="273"/>
      <c r="K3237" s="273"/>
      <c r="L3237" s="277"/>
      <c r="M3237" s="278"/>
      <c r="N3237" s="279"/>
      <c r="O3237" s="279"/>
      <c r="P3237" s="279"/>
      <c r="Q3237" s="279"/>
      <c r="R3237" s="279"/>
      <c r="S3237" s="279"/>
      <c r="T3237" s="280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81" t="s">
        <v>260</v>
      </c>
      <c r="AU3237" s="281" t="s">
        <v>93</v>
      </c>
      <c r="AV3237" s="15" t="s">
        <v>91</v>
      </c>
      <c r="AW3237" s="15" t="s">
        <v>40</v>
      </c>
      <c r="AX3237" s="15" t="s">
        <v>84</v>
      </c>
      <c r="AY3237" s="281" t="s">
        <v>251</v>
      </c>
    </row>
    <row r="3238" s="15" customFormat="1">
      <c r="A3238" s="15"/>
      <c r="B3238" s="272"/>
      <c r="C3238" s="273"/>
      <c r="D3238" s="251" t="s">
        <v>260</v>
      </c>
      <c r="E3238" s="274" t="s">
        <v>1</v>
      </c>
      <c r="F3238" s="275" t="s">
        <v>2996</v>
      </c>
      <c r="G3238" s="273"/>
      <c r="H3238" s="274" t="s">
        <v>1</v>
      </c>
      <c r="I3238" s="276"/>
      <c r="J3238" s="273"/>
      <c r="K3238" s="273"/>
      <c r="L3238" s="277"/>
      <c r="M3238" s="278"/>
      <c r="N3238" s="279"/>
      <c r="O3238" s="279"/>
      <c r="P3238" s="279"/>
      <c r="Q3238" s="279"/>
      <c r="R3238" s="279"/>
      <c r="S3238" s="279"/>
      <c r="T3238" s="280"/>
      <c r="U3238" s="15"/>
      <c r="V3238" s="15"/>
      <c r="W3238" s="15"/>
      <c r="X3238" s="15"/>
      <c r="Y3238" s="15"/>
      <c r="Z3238" s="15"/>
      <c r="AA3238" s="15"/>
      <c r="AB3238" s="15"/>
      <c r="AC3238" s="15"/>
      <c r="AD3238" s="15"/>
      <c r="AE3238" s="15"/>
      <c r="AT3238" s="281" t="s">
        <v>260</v>
      </c>
      <c r="AU3238" s="281" t="s">
        <v>93</v>
      </c>
      <c r="AV3238" s="15" t="s">
        <v>91</v>
      </c>
      <c r="AW3238" s="15" t="s">
        <v>40</v>
      </c>
      <c r="AX3238" s="15" t="s">
        <v>84</v>
      </c>
      <c r="AY3238" s="281" t="s">
        <v>251</v>
      </c>
    </row>
    <row r="3239" s="13" customFormat="1">
      <c r="A3239" s="13"/>
      <c r="B3239" s="249"/>
      <c r="C3239" s="250"/>
      <c r="D3239" s="251" t="s">
        <v>260</v>
      </c>
      <c r="E3239" s="252" t="s">
        <v>1</v>
      </c>
      <c r="F3239" s="253" t="s">
        <v>1029</v>
      </c>
      <c r="G3239" s="250"/>
      <c r="H3239" s="254">
        <v>3</v>
      </c>
      <c r="I3239" s="255"/>
      <c r="J3239" s="250"/>
      <c r="K3239" s="250"/>
      <c r="L3239" s="256"/>
      <c r="M3239" s="257"/>
      <c r="N3239" s="258"/>
      <c r="O3239" s="258"/>
      <c r="P3239" s="258"/>
      <c r="Q3239" s="258"/>
      <c r="R3239" s="258"/>
      <c r="S3239" s="258"/>
      <c r="T3239" s="25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60" t="s">
        <v>260</v>
      </c>
      <c r="AU3239" s="260" t="s">
        <v>93</v>
      </c>
      <c r="AV3239" s="13" t="s">
        <v>93</v>
      </c>
      <c r="AW3239" s="13" t="s">
        <v>40</v>
      </c>
      <c r="AX3239" s="13" t="s">
        <v>84</v>
      </c>
      <c r="AY3239" s="260" t="s">
        <v>251</v>
      </c>
    </row>
    <row r="3240" s="16" customFormat="1">
      <c r="A3240" s="16"/>
      <c r="B3240" s="283"/>
      <c r="C3240" s="284"/>
      <c r="D3240" s="251" t="s">
        <v>260</v>
      </c>
      <c r="E3240" s="285" t="s">
        <v>1</v>
      </c>
      <c r="F3240" s="286" t="s">
        <v>329</v>
      </c>
      <c r="G3240" s="284"/>
      <c r="H3240" s="287">
        <v>3</v>
      </c>
      <c r="I3240" s="288"/>
      <c r="J3240" s="284"/>
      <c r="K3240" s="284"/>
      <c r="L3240" s="289"/>
      <c r="M3240" s="290"/>
      <c r="N3240" s="291"/>
      <c r="O3240" s="291"/>
      <c r="P3240" s="291"/>
      <c r="Q3240" s="291"/>
      <c r="R3240" s="291"/>
      <c r="S3240" s="291"/>
      <c r="T3240" s="292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T3240" s="293" t="s">
        <v>260</v>
      </c>
      <c r="AU3240" s="293" t="s">
        <v>93</v>
      </c>
      <c r="AV3240" s="16" t="s">
        <v>273</v>
      </c>
      <c r="AW3240" s="16" t="s">
        <v>40</v>
      </c>
      <c r="AX3240" s="16" t="s">
        <v>84</v>
      </c>
      <c r="AY3240" s="293" t="s">
        <v>251</v>
      </c>
    </row>
    <row r="3241" s="15" customFormat="1">
      <c r="A3241" s="15"/>
      <c r="B3241" s="272"/>
      <c r="C3241" s="273"/>
      <c r="D3241" s="251" t="s">
        <v>260</v>
      </c>
      <c r="E3241" s="274" t="s">
        <v>1</v>
      </c>
      <c r="F3241" s="275" t="s">
        <v>2997</v>
      </c>
      <c r="G3241" s="273"/>
      <c r="H3241" s="274" t="s">
        <v>1</v>
      </c>
      <c r="I3241" s="276"/>
      <c r="J3241" s="273"/>
      <c r="K3241" s="273"/>
      <c r="L3241" s="277"/>
      <c r="M3241" s="278"/>
      <c r="N3241" s="279"/>
      <c r="O3241" s="279"/>
      <c r="P3241" s="279"/>
      <c r="Q3241" s="279"/>
      <c r="R3241" s="279"/>
      <c r="S3241" s="279"/>
      <c r="T3241" s="280"/>
      <c r="U3241" s="15"/>
      <c r="V3241" s="15"/>
      <c r="W3241" s="15"/>
      <c r="X3241" s="15"/>
      <c r="Y3241" s="15"/>
      <c r="Z3241" s="15"/>
      <c r="AA3241" s="15"/>
      <c r="AB3241" s="15"/>
      <c r="AC3241" s="15"/>
      <c r="AD3241" s="15"/>
      <c r="AE3241" s="15"/>
      <c r="AT3241" s="281" t="s">
        <v>260</v>
      </c>
      <c r="AU3241" s="281" t="s">
        <v>93</v>
      </c>
      <c r="AV3241" s="15" t="s">
        <v>91</v>
      </c>
      <c r="AW3241" s="15" t="s">
        <v>40</v>
      </c>
      <c r="AX3241" s="15" t="s">
        <v>84</v>
      </c>
      <c r="AY3241" s="281" t="s">
        <v>251</v>
      </c>
    </row>
    <row r="3242" s="13" customFormat="1">
      <c r="A3242" s="13"/>
      <c r="B3242" s="249"/>
      <c r="C3242" s="250"/>
      <c r="D3242" s="251" t="s">
        <v>260</v>
      </c>
      <c r="E3242" s="252" t="s">
        <v>1</v>
      </c>
      <c r="F3242" s="253" t="s">
        <v>2998</v>
      </c>
      <c r="G3242" s="250"/>
      <c r="H3242" s="254">
        <v>4</v>
      </c>
      <c r="I3242" s="255"/>
      <c r="J3242" s="250"/>
      <c r="K3242" s="250"/>
      <c r="L3242" s="256"/>
      <c r="M3242" s="257"/>
      <c r="N3242" s="258"/>
      <c r="O3242" s="258"/>
      <c r="P3242" s="258"/>
      <c r="Q3242" s="258"/>
      <c r="R3242" s="258"/>
      <c r="S3242" s="258"/>
      <c r="T3242" s="25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60" t="s">
        <v>260</v>
      </c>
      <c r="AU3242" s="260" t="s">
        <v>93</v>
      </c>
      <c r="AV3242" s="13" t="s">
        <v>93</v>
      </c>
      <c r="AW3242" s="13" t="s">
        <v>40</v>
      </c>
      <c r="AX3242" s="13" t="s">
        <v>84</v>
      </c>
      <c r="AY3242" s="260" t="s">
        <v>251</v>
      </c>
    </row>
    <row r="3243" s="16" customFormat="1">
      <c r="A3243" s="16"/>
      <c r="B3243" s="283"/>
      <c r="C3243" s="284"/>
      <c r="D3243" s="251" t="s">
        <v>260</v>
      </c>
      <c r="E3243" s="285" t="s">
        <v>1</v>
      </c>
      <c r="F3243" s="286" t="s">
        <v>329</v>
      </c>
      <c r="G3243" s="284"/>
      <c r="H3243" s="287">
        <v>4</v>
      </c>
      <c r="I3243" s="288"/>
      <c r="J3243" s="284"/>
      <c r="K3243" s="284"/>
      <c r="L3243" s="289"/>
      <c r="M3243" s="290"/>
      <c r="N3243" s="291"/>
      <c r="O3243" s="291"/>
      <c r="P3243" s="291"/>
      <c r="Q3243" s="291"/>
      <c r="R3243" s="291"/>
      <c r="S3243" s="291"/>
      <c r="T3243" s="292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T3243" s="293" t="s">
        <v>260</v>
      </c>
      <c r="AU3243" s="293" t="s">
        <v>93</v>
      </c>
      <c r="AV3243" s="16" t="s">
        <v>273</v>
      </c>
      <c r="AW3243" s="16" t="s">
        <v>40</v>
      </c>
      <c r="AX3243" s="16" t="s">
        <v>84</v>
      </c>
      <c r="AY3243" s="293" t="s">
        <v>251</v>
      </c>
    </row>
    <row r="3244" s="15" customFormat="1">
      <c r="A3244" s="15"/>
      <c r="B3244" s="272"/>
      <c r="C3244" s="273"/>
      <c r="D3244" s="251" t="s">
        <v>260</v>
      </c>
      <c r="E3244" s="274" t="s">
        <v>1</v>
      </c>
      <c r="F3244" s="275" t="s">
        <v>1028</v>
      </c>
      <c r="G3244" s="273"/>
      <c r="H3244" s="274" t="s">
        <v>1</v>
      </c>
      <c r="I3244" s="276"/>
      <c r="J3244" s="273"/>
      <c r="K3244" s="273"/>
      <c r="L3244" s="277"/>
      <c r="M3244" s="278"/>
      <c r="N3244" s="279"/>
      <c r="O3244" s="279"/>
      <c r="P3244" s="279"/>
      <c r="Q3244" s="279"/>
      <c r="R3244" s="279"/>
      <c r="S3244" s="279"/>
      <c r="T3244" s="280"/>
      <c r="U3244" s="15"/>
      <c r="V3244" s="15"/>
      <c r="W3244" s="15"/>
      <c r="X3244" s="15"/>
      <c r="Y3244" s="15"/>
      <c r="Z3244" s="15"/>
      <c r="AA3244" s="15"/>
      <c r="AB3244" s="15"/>
      <c r="AC3244" s="15"/>
      <c r="AD3244" s="15"/>
      <c r="AE3244" s="15"/>
      <c r="AT3244" s="281" t="s">
        <v>260</v>
      </c>
      <c r="AU3244" s="281" t="s">
        <v>93</v>
      </c>
      <c r="AV3244" s="15" t="s">
        <v>91</v>
      </c>
      <c r="AW3244" s="15" t="s">
        <v>40</v>
      </c>
      <c r="AX3244" s="15" t="s">
        <v>84</v>
      </c>
      <c r="AY3244" s="281" t="s">
        <v>251</v>
      </c>
    </row>
    <row r="3245" s="13" customFormat="1">
      <c r="A3245" s="13"/>
      <c r="B3245" s="249"/>
      <c r="C3245" s="250"/>
      <c r="D3245" s="251" t="s">
        <v>260</v>
      </c>
      <c r="E3245" s="252" t="s">
        <v>1</v>
      </c>
      <c r="F3245" s="253" t="s">
        <v>1029</v>
      </c>
      <c r="G3245" s="250"/>
      <c r="H3245" s="254">
        <v>3</v>
      </c>
      <c r="I3245" s="255"/>
      <c r="J3245" s="250"/>
      <c r="K3245" s="250"/>
      <c r="L3245" s="256"/>
      <c r="M3245" s="257"/>
      <c r="N3245" s="258"/>
      <c r="O3245" s="258"/>
      <c r="P3245" s="258"/>
      <c r="Q3245" s="258"/>
      <c r="R3245" s="258"/>
      <c r="S3245" s="258"/>
      <c r="T3245" s="25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60" t="s">
        <v>260</v>
      </c>
      <c r="AU3245" s="260" t="s">
        <v>93</v>
      </c>
      <c r="AV3245" s="13" t="s">
        <v>93</v>
      </c>
      <c r="AW3245" s="13" t="s">
        <v>40</v>
      </c>
      <c r="AX3245" s="13" t="s">
        <v>84</v>
      </c>
      <c r="AY3245" s="260" t="s">
        <v>251</v>
      </c>
    </row>
    <row r="3246" s="16" customFormat="1">
      <c r="A3246" s="16"/>
      <c r="B3246" s="283"/>
      <c r="C3246" s="284"/>
      <c r="D3246" s="251" t="s">
        <v>260</v>
      </c>
      <c r="E3246" s="285" t="s">
        <v>1</v>
      </c>
      <c r="F3246" s="286" t="s">
        <v>329</v>
      </c>
      <c r="G3246" s="284"/>
      <c r="H3246" s="287">
        <v>3</v>
      </c>
      <c r="I3246" s="288"/>
      <c r="J3246" s="284"/>
      <c r="K3246" s="284"/>
      <c r="L3246" s="289"/>
      <c r="M3246" s="290"/>
      <c r="N3246" s="291"/>
      <c r="O3246" s="291"/>
      <c r="P3246" s="291"/>
      <c r="Q3246" s="291"/>
      <c r="R3246" s="291"/>
      <c r="S3246" s="291"/>
      <c r="T3246" s="292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93" t="s">
        <v>260</v>
      </c>
      <c r="AU3246" s="293" t="s">
        <v>93</v>
      </c>
      <c r="AV3246" s="16" t="s">
        <v>273</v>
      </c>
      <c r="AW3246" s="16" t="s">
        <v>40</v>
      </c>
      <c r="AX3246" s="16" t="s">
        <v>84</v>
      </c>
      <c r="AY3246" s="293" t="s">
        <v>251</v>
      </c>
    </row>
    <row r="3247" s="15" customFormat="1">
      <c r="A3247" s="15"/>
      <c r="B3247" s="272"/>
      <c r="C3247" s="273"/>
      <c r="D3247" s="251" t="s">
        <v>260</v>
      </c>
      <c r="E3247" s="274" t="s">
        <v>1</v>
      </c>
      <c r="F3247" s="275" t="s">
        <v>1030</v>
      </c>
      <c r="G3247" s="273"/>
      <c r="H3247" s="274" t="s">
        <v>1</v>
      </c>
      <c r="I3247" s="276"/>
      <c r="J3247" s="273"/>
      <c r="K3247" s="273"/>
      <c r="L3247" s="277"/>
      <c r="M3247" s="278"/>
      <c r="N3247" s="279"/>
      <c r="O3247" s="279"/>
      <c r="P3247" s="279"/>
      <c r="Q3247" s="279"/>
      <c r="R3247" s="279"/>
      <c r="S3247" s="279"/>
      <c r="T3247" s="280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81" t="s">
        <v>260</v>
      </c>
      <c r="AU3247" s="281" t="s">
        <v>93</v>
      </c>
      <c r="AV3247" s="15" t="s">
        <v>91</v>
      </c>
      <c r="AW3247" s="15" t="s">
        <v>40</v>
      </c>
      <c r="AX3247" s="15" t="s">
        <v>84</v>
      </c>
      <c r="AY3247" s="281" t="s">
        <v>251</v>
      </c>
    </row>
    <row r="3248" s="13" customFormat="1">
      <c r="A3248" s="13"/>
      <c r="B3248" s="249"/>
      <c r="C3248" s="250"/>
      <c r="D3248" s="251" t="s">
        <v>260</v>
      </c>
      <c r="E3248" s="252" t="s">
        <v>1</v>
      </c>
      <c r="F3248" s="253" t="s">
        <v>1031</v>
      </c>
      <c r="G3248" s="250"/>
      <c r="H3248" s="254">
        <v>9</v>
      </c>
      <c r="I3248" s="255"/>
      <c r="J3248" s="250"/>
      <c r="K3248" s="250"/>
      <c r="L3248" s="256"/>
      <c r="M3248" s="257"/>
      <c r="N3248" s="258"/>
      <c r="O3248" s="258"/>
      <c r="P3248" s="258"/>
      <c r="Q3248" s="258"/>
      <c r="R3248" s="258"/>
      <c r="S3248" s="258"/>
      <c r="T3248" s="25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60" t="s">
        <v>260</v>
      </c>
      <c r="AU3248" s="260" t="s">
        <v>93</v>
      </c>
      <c r="AV3248" s="13" t="s">
        <v>93</v>
      </c>
      <c r="AW3248" s="13" t="s">
        <v>40</v>
      </c>
      <c r="AX3248" s="13" t="s">
        <v>84</v>
      </c>
      <c r="AY3248" s="260" t="s">
        <v>251</v>
      </c>
    </row>
    <row r="3249" s="16" customFormat="1">
      <c r="A3249" s="16"/>
      <c r="B3249" s="283"/>
      <c r="C3249" s="284"/>
      <c r="D3249" s="251" t="s">
        <v>260</v>
      </c>
      <c r="E3249" s="285" t="s">
        <v>1</v>
      </c>
      <c r="F3249" s="286" t="s">
        <v>329</v>
      </c>
      <c r="G3249" s="284"/>
      <c r="H3249" s="287">
        <v>9</v>
      </c>
      <c r="I3249" s="288"/>
      <c r="J3249" s="284"/>
      <c r="K3249" s="284"/>
      <c r="L3249" s="289"/>
      <c r="M3249" s="290"/>
      <c r="N3249" s="291"/>
      <c r="O3249" s="291"/>
      <c r="P3249" s="291"/>
      <c r="Q3249" s="291"/>
      <c r="R3249" s="291"/>
      <c r="S3249" s="291"/>
      <c r="T3249" s="292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T3249" s="293" t="s">
        <v>260</v>
      </c>
      <c r="AU3249" s="293" t="s">
        <v>93</v>
      </c>
      <c r="AV3249" s="16" t="s">
        <v>273</v>
      </c>
      <c r="AW3249" s="16" t="s">
        <v>40</v>
      </c>
      <c r="AX3249" s="16" t="s">
        <v>84</v>
      </c>
      <c r="AY3249" s="293" t="s">
        <v>251</v>
      </c>
    </row>
    <row r="3250" s="14" customFormat="1">
      <c r="A3250" s="14"/>
      <c r="B3250" s="261"/>
      <c r="C3250" s="262"/>
      <c r="D3250" s="251" t="s">
        <v>260</v>
      </c>
      <c r="E3250" s="263" t="s">
        <v>1</v>
      </c>
      <c r="F3250" s="264" t="s">
        <v>262</v>
      </c>
      <c r="G3250" s="262"/>
      <c r="H3250" s="265">
        <v>122</v>
      </c>
      <c r="I3250" s="266"/>
      <c r="J3250" s="262"/>
      <c r="K3250" s="262"/>
      <c r="L3250" s="267"/>
      <c r="M3250" s="268"/>
      <c r="N3250" s="269"/>
      <c r="O3250" s="269"/>
      <c r="P3250" s="269"/>
      <c r="Q3250" s="269"/>
      <c r="R3250" s="269"/>
      <c r="S3250" s="269"/>
      <c r="T3250" s="270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71" t="s">
        <v>260</v>
      </c>
      <c r="AU3250" s="271" t="s">
        <v>93</v>
      </c>
      <c r="AV3250" s="14" t="s">
        <v>257</v>
      </c>
      <c r="AW3250" s="14" t="s">
        <v>40</v>
      </c>
      <c r="AX3250" s="14" t="s">
        <v>91</v>
      </c>
      <c r="AY3250" s="271" t="s">
        <v>251</v>
      </c>
    </row>
    <row r="3251" s="2" customFormat="1" ht="24.15" customHeight="1">
      <c r="A3251" s="41"/>
      <c r="B3251" s="42"/>
      <c r="C3251" s="230" t="s">
        <v>3023</v>
      </c>
      <c r="D3251" s="230" t="s">
        <v>253</v>
      </c>
      <c r="E3251" s="231" t="s">
        <v>3024</v>
      </c>
      <c r="F3251" s="232" t="s">
        <v>3025</v>
      </c>
      <c r="G3251" s="233" t="s">
        <v>571</v>
      </c>
      <c r="H3251" s="234">
        <v>1</v>
      </c>
      <c r="I3251" s="235"/>
      <c r="J3251" s="236">
        <f>ROUND(I3251*H3251,2)</f>
        <v>0</v>
      </c>
      <c r="K3251" s="237"/>
      <c r="L3251" s="47"/>
      <c r="M3251" s="238" t="s">
        <v>1</v>
      </c>
      <c r="N3251" s="239" t="s">
        <v>49</v>
      </c>
      <c r="O3251" s="94"/>
      <c r="P3251" s="240">
        <f>O3251*H3251</f>
        <v>0</v>
      </c>
      <c r="Q3251" s="240">
        <v>0</v>
      </c>
      <c r="R3251" s="240">
        <f>Q3251*H3251</f>
        <v>0</v>
      </c>
      <c r="S3251" s="240">
        <v>0</v>
      </c>
      <c r="T3251" s="241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42" t="s">
        <v>304</v>
      </c>
      <c r="AT3251" s="242" t="s">
        <v>253</v>
      </c>
      <c r="AU3251" s="242" t="s">
        <v>93</v>
      </c>
      <c r="AY3251" s="19" t="s">
        <v>251</v>
      </c>
      <c r="BE3251" s="243">
        <f>IF(N3251="základní",J3251,0)</f>
        <v>0</v>
      </c>
      <c r="BF3251" s="243">
        <f>IF(N3251="snížená",J3251,0)</f>
        <v>0</v>
      </c>
      <c r="BG3251" s="243">
        <f>IF(N3251="zákl. přenesená",J3251,0)</f>
        <v>0</v>
      </c>
      <c r="BH3251" s="243">
        <f>IF(N3251="sníž. přenesená",J3251,0)</f>
        <v>0</v>
      </c>
      <c r="BI3251" s="243">
        <f>IF(N3251="nulová",J3251,0)</f>
        <v>0</v>
      </c>
      <c r="BJ3251" s="19" t="s">
        <v>91</v>
      </c>
      <c r="BK3251" s="243">
        <f>ROUND(I3251*H3251,2)</f>
        <v>0</v>
      </c>
      <c r="BL3251" s="19" t="s">
        <v>304</v>
      </c>
      <c r="BM3251" s="242" t="s">
        <v>3026</v>
      </c>
    </row>
    <row r="3252" s="2" customFormat="1">
      <c r="A3252" s="41"/>
      <c r="B3252" s="42"/>
      <c r="C3252" s="43"/>
      <c r="D3252" s="244" t="s">
        <v>258</v>
      </c>
      <c r="E3252" s="43"/>
      <c r="F3252" s="245" t="s">
        <v>3027</v>
      </c>
      <c r="G3252" s="43"/>
      <c r="H3252" s="43"/>
      <c r="I3252" s="246"/>
      <c r="J3252" s="43"/>
      <c r="K3252" s="43"/>
      <c r="L3252" s="47"/>
      <c r="M3252" s="247"/>
      <c r="N3252" s="248"/>
      <c r="O3252" s="94"/>
      <c r="P3252" s="94"/>
      <c r="Q3252" s="94"/>
      <c r="R3252" s="94"/>
      <c r="S3252" s="94"/>
      <c r="T3252" s="95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19" t="s">
        <v>258</v>
      </c>
      <c r="AU3252" s="19" t="s">
        <v>93</v>
      </c>
    </row>
    <row r="3253" s="15" customFormat="1">
      <c r="A3253" s="15"/>
      <c r="B3253" s="272"/>
      <c r="C3253" s="273"/>
      <c r="D3253" s="251" t="s">
        <v>260</v>
      </c>
      <c r="E3253" s="274" t="s">
        <v>1</v>
      </c>
      <c r="F3253" s="275" t="s">
        <v>1027</v>
      </c>
      <c r="G3253" s="273"/>
      <c r="H3253" s="274" t="s">
        <v>1</v>
      </c>
      <c r="I3253" s="276"/>
      <c r="J3253" s="273"/>
      <c r="K3253" s="273"/>
      <c r="L3253" s="277"/>
      <c r="M3253" s="278"/>
      <c r="N3253" s="279"/>
      <c r="O3253" s="279"/>
      <c r="P3253" s="279"/>
      <c r="Q3253" s="279"/>
      <c r="R3253" s="279"/>
      <c r="S3253" s="279"/>
      <c r="T3253" s="280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81" t="s">
        <v>260</v>
      </c>
      <c r="AU3253" s="281" t="s">
        <v>93</v>
      </c>
      <c r="AV3253" s="15" t="s">
        <v>91</v>
      </c>
      <c r="AW3253" s="15" t="s">
        <v>40</v>
      </c>
      <c r="AX3253" s="15" t="s">
        <v>84</v>
      </c>
      <c r="AY3253" s="281" t="s">
        <v>251</v>
      </c>
    </row>
    <row r="3254" s="15" customFormat="1">
      <c r="A3254" s="15"/>
      <c r="B3254" s="272"/>
      <c r="C3254" s="273"/>
      <c r="D3254" s="251" t="s">
        <v>260</v>
      </c>
      <c r="E3254" s="274" t="s">
        <v>1</v>
      </c>
      <c r="F3254" s="275" t="s">
        <v>3028</v>
      </c>
      <c r="G3254" s="273"/>
      <c r="H3254" s="274" t="s">
        <v>1</v>
      </c>
      <c r="I3254" s="276"/>
      <c r="J3254" s="273"/>
      <c r="K3254" s="273"/>
      <c r="L3254" s="277"/>
      <c r="M3254" s="278"/>
      <c r="N3254" s="279"/>
      <c r="O3254" s="279"/>
      <c r="P3254" s="279"/>
      <c r="Q3254" s="279"/>
      <c r="R3254" s="279"/>
      <c r="S3254" s="279"/>
      <c r="T3254" s="280"/>
      <c r="U3254" s="15"/>
      <c r="V3254" s="15"/>
      <c r="W3254" s="15"/>
      <c r="X3254" s="15"/>
      <c r="Y3254" s="15"/>
      <c r="Z3254" s="15"/>
      <c r="AA3254" s="15"/>
      <c r="AB3254" s="15"/>
      <c r="AC3254" s="15"/>
      <c r="AD3254" s="15"/>
      <c r="AE3254" s="15"/>
      <c r="AT3254" s="281" t="s">
        <v>260</v>
      </c>
      <c r="AU3254" s="281" t="s">
        <v>93</v>
      </c>
      <c r="AV3254" s="15" t="s">
        <v>91</v>
      </c>
      <c r="AW3254" s="15" t="s">
        <v>40</v>
      </c>
      <c r="AX3254" s="15" t="s">
        <v>84</v>
      </c>
      <c r="AY3254" s="281" t="s">
        <v>251</v>
      </c>
    </row>
    <row r="3255" s="13" customFormat="1">
      <c r="A3255" s="13"/>
      <c r="B3255" s="249"/>
      <c r="C3255" s="250"/>
      <c r="D3255" s="251" t="s">
        <v>260</v>
      </c>
      <c r="E3255" s="252" t="s">
        <v>1</v>
      </c>
      <c r="F3255" s="253" t="s">
        <v>1787</v>
      </c>
      <c r="G3255" s="250"/>
      <c r="H3255" s="254">
        <v>1</v>
      </c>
      <c r="I3255" s="255"/>
      <c r="J3255" s="250"/>
      <c r="K3255" s="250"/>
      <c r="L3255" s="256"/>
      <c r="M3255" s="257"/>
      <c r="N3255" s="258"/>
      <c r="O3255" s="258"/>
      <c r="P3255" s="258"/>
      <c r="Q3255" s="258"/>
      <c r="R3255" s="258"/>
      <c r="S3255" s="258"/>
      <c r="T3255" s="25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60" t="s">
        <v>260</v>
      </c>
      <c r="AU3255" s="260" t="s">
        <v>93</v>
      </c>
      <c r="AV3255" s="13" t="s">
        <v>93</v>
      </c>
      <c r="AW3255" s="13" t="s">
        <v>40</v>
      </c>
      <c r="AX3255" s="13" t="s">
        <v>91</v>
      </c>
      <c r="AY3255" s="260" t="s">
        <v>251</v>
      </c>
    </row>
    <row r="3256" s="2" customFormat="1" ht="24.15" customHeight="1">
      <c r="A3256" s="41"/>
      <c r="B3256" s="42"/>
      <c r="C3256" s="294" t="s">
        <v>3029</v>
      </c>
      <c r="D3256" s="294" t="s">
        <v>338</v>
      </c>
      <c r="E3256" s="295" t="s">
        <v>3030</v>
      </c>
      <c r="F3256" s="296" t="s">
        <v>3031</v>
      </c>
      <c r="G3256" s="297" t="s">
        <v>571</v>
      </c>
      <c r="H3256" s="298">
        <v>1</v>
      </c>
      <c r="I3256" s="299"/>
      <c r="J3256" s="300">
        <f>ROUND(I3256*H3256,2)</f>
        <v>0</v>
      </c>
      <c r="K3256" s="301"/>
      <c r="L3256" s="302"/>
      <c r="M3256" s="303" t="s">
        <v>1</v>
      </c>
      <c r="N3256" s="304" t="s">
        <v>49</v>
      </c>
      <c r="O3256" s="94"/>
      <c r="P3256" s="240">
        <f>O3256*H3256</f>
        <v>0</v>
      </c>
      <c r="Q3256" s="240">
        <v>0.029999999999999999</v>
      </c>
      <c r="R3256" s="240">
        <f>Q3256*H3256</f>
        <v>0.029999999999999999</v>
      </c>
      <c r="S3256" s="240">
        <v>0</v>
      </c>
      <c r="T3256" s="241">
        <f>S3256*H3256</f>
        <v>0</v>
      </c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R3256" s="242" t="s">
        <v>364</v>
      </c>
      <c r="AT3256" s="242" t="s">
        <v>338</v>
      </c>
      <c r="AU3256" s="242" t="s">
        <v>93</v>
      </c>
      <c r="AY3256" s="19" t="s">
        <v>251</v>
      </c>
      <c r="BE3256" s="243">
        <f>IF(N3256="základní",J3256,0)</f>
        <v>0</v>
      </c>
      <c r="BF3256" s="243">
        <f>IF(N3256="snížená",J3256,0)</f>
        <v>0</v>
      </c>
      <c r="BG3256" s="243">
        <f>IF(N3256="zákl. přenesená",J3256,0)</f>
        <v>0</v>
      </c>
      <c r="BH3256" s="243">
        <f>IF(N3256="sníž. přenesená",J3256,0)</f>
        <v>0</v>
      </c>
      <c r="BI3256" s="243">
        <f>IF(N3256="nulová",J3256,0)</f>
        <v>0</v>
      </c>
      <c r="BJ3256" s="19" t="s">
        <v>91</v>
      </c>
      <c r="BK3256" s="243">
        <f>ROUND(I3256*H3256,2)</f>
        <v>0</v>
      </c>
      <c r="BL3256" s="19" t="s">
        <v>304</v>
      </c>
      <c r="BM3256" s="242" t="s">
        <v>3032</v>
      </c>
    </row>
    <row r="3257" s="15" customFormat="1">
      <c r="A3257" s="15"/>
      <c r="B3257" s="272"/>
      <c r="C3257" s="273"/>
      <c r="D3257" s="251" t="s">
        <v>260</v>
      </c>
      <c r="E3257" s="274" t="s">
        <v>1</v>
      </c>
      <c r="F3257" s="275" t="s">
        <v>1027</v>
      </c>
      <c r="G3257" s="273"/>
      <c r="H3257" s="274" t="s">
        <v>1</v>
      </c>
      <c r="I3257" s="276"/>
      <c r="J3257" s="273"/>
      <c r="K3257" s="273"/>
      <c r="L3257" s="277"/>
      <c r="M3257" s="278"/>
      <c r="N3257" s="279"/>
      <c r="O3257" s="279"/>
      <c r="P3257" s="279"/>
      <c r="Q3257" s="279"/>
      <c r="R3257" s="279"/>
      <c r="S3257" s="279"/>
      <c r="T3257" s="280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81" t="s">
        <v>260</v>
      </c>
      <c r="AU3257" s="281" t="s">
        <v>93</v>
      </c>
      <c r="AV3257" s="15" t="s">
        <v>91</v>
      </c>
      <c r="AW3257" s="15" t="s">
        <v>40</v>
      </c>
      <c r="AX3257" s="15" t="s">
        <v>84</v>
      </c>
      <c r="AY3257" s="281" t="s">
        <v>251</v>
      </c>
    </row>
    <row r="3258" s="15" customFormat="1">
      <c r="A3258" s="15"/>
      <c r="B3258" s="272"/>
      <c r="C3258" s="273"/>
      <c r="D3258" s="251" t="s">
        <v>260</v>
      </c>
      <c r="E3258" s="274" t="s">
        <v>1</v>
      </c>
      <c r="F3258" s="275" t="s">
        <v>3028</v>
      </c>
      <c r="G3258" s="273"/>
      <c r="H3258" s="274" t="s">
        <v>1</v>
      </c>
      <c r="I3258" s="276"/>
      <c r="J3258" s="273"/>
      <c r="K3258" s="273"/>
      <c r="L3258" s="277"/>
      <c r="M3258" s="278"/>
      <c r="N3258" s="279"/>
      <c r="O3258" s="279"/>
      <c r="P3258" s="279"/>
      <c r="Q3258" s="279"/>
      <c r="R3258" s="279"/>
      <c r="S3258" s="279"/>
      <c r="T3258" s="280"/>
      <c r="U3258" s="15"/>
      <c r="V3258" s="15"/>
      <c r="W3258" s="15"/>
      <c r="X3258" s="15"/>
      <c r="Y3258" s="15"/>
      <c r="Z3258" s="15"/>
      <c r="AA3258" s="15"/>
      <c r="AB3258" s="15"/>
      <c r="AC3258" s="15"/>
      <c r="AD3258" s="15"/>
      <c r="AE3258" s="15"/>
      <c r="AT3258" s="281" t="s">
        <v>260</v>
      </c>
      <c r="AU3258" s="281" t="s">
        <v>93</v>
      </c>
      <c r="AV3258" s="15" t="s">
        <v>91</v>
      </c>
      <c r="AW3258" s="15" t="s">
        <v>40</v>
      </c>
      <c r="AX3258" s="15" t="s">
        <v>84</v>
      </c>
      <c r="AY3258" s="281" t="s">
        <v>251</v>
      </c>
    </row>
    <row r="3259" s="13" customFormat="1">
      <c r="A3259" s="13"/>
      <c r="B3259" s="249"/>
      <c r="C3259" s="250"/>
      <c r="D3259" s="251" t="s">
        <v>260</v>
      </c>
      <c r="E3259" s="252" t="s">
        <v>1</v>
      </c>
      <c r="F3259" s="253" t="s">
        <v>1787</v>
      </c>
      <c r="G3259" s="250"/>
      <c r="H3259" s="254">
        <v>1</v>
      </c>
      <c r="I3259" s="255"/>
      <c r="J3259" s="250"/>
      <c r="K3259" s="250"/>
      <c r="L3259" s="256"/>
      <c r="M3259" s="257"/>
      <c r="N3259" s="258"/>
      <c r="O3259" s="258"/>
      <c r="P3259" s="258"/>
      <c r="Q3259" s="258"/>
      <c r="R3259" s="258"/>
      <c r="S3259" s="258"/>
      <c r="T3259" s="25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60" t="s">
        <v>260</v>
      </c>
      <c r="AU3259" s="260" t="s">
        <v>93</v>
      </c>
      <c r="AV3259" s="13" t="s">
        <v>93</v>
      </c>
      <c r="AW3259" s="13" t="s">
        <v>40</v>
      </c>
      <c r="AX3259" s="13" t="s">
        <v>91</v>
      </c>
      <c r="AY3259" s="260" t="s">
        <v>251</v>
      </c>
    </row>
    <row r="3260" s="2" customFormat="1" ht="24.15" customHeight="1">
      <c r="A3260" s="41"/>
      <c r="B3260" s="42"/>
      <c r="C3260" s="230" t="s">
        <v>3033</v>
      </c>
      <c r="D3260" s="230" t="s">
        <v>253</v>
      </c>
      <c r="E3260" s="231" t="s">
        <v>3034</v>
      </c>
      <c r="F3260" s="232" t="s">
        <v>3035</v>
      </c>
      <c r="G3260" s="233" t="s">
        <v>571</v>
      </c>
      <c r="H3260" s="234">
        <v>2</v>
      </c>
      <c r="I3260" s="235"/>
      <c r="J3260" s="236">
        <f>ROUND(I3260*H3260,2)</f>
        <v>0</v>
      </c>
      <c r="K3260" s="237"/>
      <c r="L3260" s="47"/>
      <c r="M3260" s="238" t="s">
        <v>1</v>
      </c>
      <c r="N3260" s="239" t="s">
        <v>49</v>
      </c>
      <c r="O3260" s="94"/>
      <c r="P3260" s="240">
        <f>O3260*H3260</f>
        <v>0</v>
      </c>
      <c r="Q3260" s="240">
        <v>0</v>
      </c>
      <c r="R3260" s="240">
        <f>Q3260*H3260</f>
        <v>0</v>
      </c>
      <c r="S3260" s="240">
        <v>0</v>
      </c>
      <c r="T3260" s="241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42" t="s">
        <v>304</v>
      </c>
      <c r="AT3260" s="242" t="s">
        <v>253</v>
      </c>
      <c r="AU3260" s="242" t="s">
        <v>93</v>
      </c>
      <c r="AY3260" s="19" t="s">
        <v>251</v>
      </c>
      <c r="BE3260" s="243">
        <f>IF(N3260="základní",J3260,0)</f>
        <v>0</v>
      </c>
      <c r="BF3260" s="243">
        <f>IF(N3260="snížená",J3260,0)</f>
        <v>0</v>
      </c>
      <c r="BG3260" s="243">
        <f>IF(N3260="zákl. přenesená",J3260,0)</f>
        <v>0</v>
      </c>
      <c r="BH3260" s="243">
        <f>IF(N3260="sníž. přenesená",J3260,0)</f>
        <v>0</v>
      </c>
      <c r="BI3260" s="243">
        <f>IF(N3260="nulová",J3260,0)</f>
        <v>0</v>
      </c>
      <c r="BJ3260" s="19" t="s">
        <v>91</v>
      </c>
      <c r="BK3260" s="243">
        <f>ROUND(I3260*H3260,2)</f>
        <v>0</v>
      </c>
      <c r="BL3260" s="19" t="s">
        <v>304</v>
      </c>
      <c r="BM3260" s="242" t="s">
        <v>3036</v>
      </c>
    </row>
    <row r="3261" s="2" customFormat="1">
      <c r="A3261" s="41"/>
      <c r="B3261" s="42"/>
      <c r="C3261" s="43"/>
      <c r="D3261" s="244" t="s">
        <v>258</v>
      </c>
      <c r="E3261" s="43"/>
      <c r="F3261" s="245" t="s">
        <v>3037</v>
      </c>
      <c r="G3261" s="43"/>
      <c r="H3261" s="43"/>
      <c r="I3261" s="246"/>
      <c r="J3261" s="43"/>
      <c r="K3261" s="43"/>
      <c r="L3261" s="47"/>
      <c r="M3261" s="247"/>
      <c r="N3261" s="248"/>
      <c r="O3261" s="94"/>
      <c r="P3261" s="94"/>
      <c r="Q3261" s="94"/>
      <c r="R3261" s="94"/>
      <c r="S3261" s="94"/>
      <c r="T3261" s="95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19" t="s">
        <v>258</v>
      </c>
      <c r="AU3261" s="19" t="s">
        <v>93</v>
      </c>
    </row>
    <row r="3262" s="13" customFormat="1">
      <c r="A3262" s="13"/>
      <c r="B3262" s="249"/>
      <c r="C3262" s="250"/>
      <c r="D3262" s="251" t="s">
        <v>260</v>
      </c>
      <c r="E3262" s="252" t="s">
        <v>1</v>
      </c>
      <c r="F3262" s="253" t="s">
        <v>3038</v>
      </c>
      <c r="G3262" s="250"/>
      <c r="H3262" s="254">
        <v>2</v>
      </c>
      <c r="I3262" s="255"/>
      <c r="J3262" s="250"/>
      <c r="K3262" s="250"/>
      <c r="L3262" s="256"/>
      <c r="M3262" s="257"/>
      <c r="N3262" s="258"/>
      <c r="O3262" s="258"/>
      <c r="P3262" s="258"/>
      <c r="Q3262" s="258"/>
      <c r="R3262" s="258"/>
      <c r="S3262" s="258"/>
      <c r="T3262" s="25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60" t="s">
        <v>260</v>
      </c>
      <c r="AU3262" s="260" t="s">
        <v>93</v>
      </c>
      <c r="AV3262" s="13" t="s">
        <v>93</v>
      </c>
      <c r="AW3262" s="13" t="s">
        <v>40</v>
      </c>
      <c r="AX3262" s="13" t="s">
        <v>91</v>
      </c>
      <c r="AY3262" s="260" t="s">
        <v>251</v>
      </c>
    </row>
    <row r="3263" s="2" customFormat="1" ht="16.5" customHeight="1">
      <c r="A3263" s="41"/>
      <c r="B3263" s="42"/>
      <c r="C3263" s="294" t="s">
        <v>3039</v>
      </c>
      <c r="D3263" s="294" t="s">
        <v>338</v>
      </c>
      <c r="E3263" s="295" t="s">
        <v>3040</v>
      </c>
      <c r="F3263" s="296" t="s">
        <v>3041</v>
      </c>
      <c r="G3263" s="297" t="s">
        <v>571</v>
      </c>
      <c r="H3263" s="298">
        <v>2</v>
      </c>
      <c r="I3263" s="299"/>
      <c r="J3263" s="300">
        <f>ROUND(I3263*H3263,2)</f>
        <v>0</v>
      </c>
      <c r="K3263" s="301"/>
      <c r="L3263" s="302"/>
      <c r="M3263" s="303" t="s">
        <v>1</v>
      </c>
      <c r="N3263" s="304" t="s">
        <v>49</v>
      </c>
      <c r="O3263" s="94"/>
      <c r="P3263" s="240">
        <f>O3263*H3263</f>
        <v>0</v>
      </c>
      <c r="Q3263" s="240">
        <v>0.0025999999999999999</v>
      </c>
      <c r="R3263" s="240">
        <f>Q3263*H3263</f>
        <v>0.0051999999999999998</v>
      </c>
      <c r="S3263" s="240">
        <v>0</v>
      </c>
      <c r="T3263" s="241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42" t="s">
        <v>364</v>
      </c>
      <c r="AT3263" s="242" t="s">
        <v>338</v>
      </c>
      <c r="AU3263" s="242" t="s">
        <v>93</v>
      </c>
      <c r="AY3263" s="19" t="s">
        <v>251</v>
      </c>
      <c r="BE3263" s="243">
        <f>IF(N3263="základní",J3263,0)</f>
        <v>0</v>
      </c>
      <c r="BF3263" s="243">
        <f>IF(N3263="snížená",J3263,0)</f>
        <v>0</v>
      </c>
      <c r="BG3263" s="243">
        <f>IF(N3263="zákl. přenesená",J3263,0)</f>
        <v>0</v>
      </c>
      <c r="BH3263" s="243">
        <f>IF(N3263="sníž. přenesená",J3263,0)</f>
        <v>0</v>
      </c>
      <c r="BI3263" s="243">
        <f>IF(N3263="nulová",J3263,0)</f>
        <v>0</v>
      </c>
      <c r="BJ3263" s="19" t="s">
        <v>91</v>
      </c>
      <c r="BK3263" s="243">
        <f>ROUND(I3263*H3263,2)</f>
        <v>0</v>
      </c>
      <c r="BL3263" s="19" t="s">
        <v>304</v>
      </c>
      <c r="BM3263" s="242" t="s">
        <v>3042</v>
      </c>
    </row>
    <row r="3264" s="13" customFormat="1">
      <c r="A3264" s="13"/>
      <c r="B3264" s="249"/>
      <c r="C3264" s="250"/>
      <c r="D3264" s="251" t="s">
        <v>260</v>
      </c>
      <c r="E3264" s="252" t="s">
        <v>1</v>
      </c>
      <c r="F3264" s="253" t="s">
        <v>3038</v>
      </c>
      <c r="G3264" s="250"/>
      <c r="H3264" s="254">
        <v>2</v>
      </c>
      <c r="I3264" s="255"/>
      <c r="J3264" s="250"/>
      <c r="K3264" s="250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60" t="s">
        <v>260</v>
      </c>
      <c r="AU3264" s="260" t="s">
        <v>93</v>
      </c>
      <c r="AV3264" s="13" t="s">
        <v>93</v>
      </c>
      <c r="AW3264" s="13" t="s">
        <v>40</v>
      </c>
      <c r="AX3264" s="13" t="s">
        <v>91</v>
      </c>
      <c r="AY3264" s="260" t="s">
        <v>251</v>
      </c>
    </row>
    <row r="3265" s="2" customFormat="1" ht="24.15" customHeight="1">
      <c r="A3265" s="41"/>
      <c r="B3265" s="42"/>
      <c r="C3265" s="230" t="s">
        <v>3043</v>
      </c>
      <c r="D3265" s="230" t="s">
        <v>253</v>
      </c>
      <c r="E3265" s="231" t="s">
        <v>3044</v>
      </c>
      <c r="F3265" s="232" t="s">
        <v>3045</v>
      </c>
      <c r="G3265" s="233" t="s">
        <v>571</v>
      </c>
      <c r="H3265" s="234">
        <v>2</v>
      </c>
      <c r="I3265" s="235"/>
      <c r="J3265" s="236">
        <f>ROUND(I3265*H3265,2)</f>
        <v>0</v>
      </c>
      <c r="K3265" s="237"/>
      <c r="L3265" s="47"/>
      <c r="M3265" s="238" t="s">
        <v>1</v>
      </c>
      <c r="N3265" s="239" t="s">
        <v>49</v>
      </c>
      <c r="O3265" s="94"/>
      <c r="P3265" s="240">
        <f>O3265*H3265</f>
        <v>0</v>
      </c>
      <c r="Q3265" s="240">
        <v>0</v>
      </c>
      <c r="R3265" s="240">
        <f>Q3265*H3265</f>
        <v>0</v>
      </c>
      <c r="S3265" s="240">
        <v>0</v>
      </c>
      <c r="T3265" s="241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42" t="s">
        <v>304</v>
      </c>
      <c r="AT3265" s="242" t="s">
        <v>253</v>
      </c>
      <c r="AU3265" s="242" t="s">
        <v>93</v>
      </c>
      <c r="AY3265" s="19" t="s">
        <v>251</v>
      </c>
      <c r="BE3265" s="243">
        <f>IF(N3265="základní",J3265,0)</f>
        <v>0</v>
      </c>
      <c r="BF3265" s="243">
        <f>IF(N3265="snížená",J3265,0)</f>
        <v>0</v>
      </c>
      <c r="BG3265" s="243">
        <f>IF(N3265="zákl. přenesená",J3265,0)</f>
        <v>0</v>
      </c>
      <c r="BH3265" s="243">
        <f>IF(N3265="sníž. přenesená",J3265,0)</f>
        <v>0</v>
      </c>
      <c r="BI3265" s="243">
        <f>IF(N3265="nulová",J3265,0)</f>
        <v>0</v>
      </c>
      <c r="BJ3265" s="19" t="s">
        <v>91</v>
      </c>
      <c r="BK3265" s="243">
        <f>ROUND(I3265*H3265,2)</f>
        <v>0</v>
      </c>
      <c r="BL3265" s="19" t="s">
        <v>304</v>
      </c>
      <c r="BM3265" s="242" t="s">
        <v>3046</v>
      </c>
    </row>
    <row r="3266" s="15" customFormat="1">
      <c r="A3266" s="15"/>
      <c r="B3266" s="272"/>
      <c r="C3266" s="273"/>
      <c r="D3266" s="251" t="s">
        <v>260</v>
      </c>
      <c r="E3266" s="274" t="s">
        <v>1</v>
      </c>
      <c r="F3266" s="275" t="s">
        <v>1306</v>
      </c>
      <c r="G3266" s="273"/>
      <c r="H3266" s="274" t="s">
        <v>1</v>
      </c>
      <c r="I3266" s="276"/>
      <c r="J3266" s="273"/>
      <c r="K3266" s="273"/>
      <c r="L3266" s="277"/>
      <c r="M3266" s="278"/>
      <c r="N3266" s="279"/>
      <c r="O3266" s="279"/>
      <c r="P3266" s="279"/>
      <c r="Q3266" s="279"/>
      <c r="R3266" s="279"/>
      <c r="S3266" s="279"/>
      <c r="T3266" s="280"/>
      <c r="U3266" s="15"/>
      <c r="V3266" s="15"/>
      <c r="W3266" s="15"/>
      <c r="X3266" s="15"/>
      <c r="Y3266" s="15"/>
      <c r="Z3266" s="15"/>
      <c r="AA3266" s="15"/>
      <c r="AB3266" s="15"/>
      <c r="AC3266" s="15"/>
      <c r="AD3266" s="15"/>
      <c r="AE3266" s="15"/>
      <c r="AT3266" s="281" t="s">
        <v>260</v>
      </c>
      <c r="AU3266" s="281" t="s">
        <v>93</v>
      </c>
      <c r="AV3266" s="15" t="s">
        <v>91</v>
      </c>
      <c r="AW3266" s="15" t="s">
        <v>40</v>
      </c>
      <c r="AX3266" s="15" t="s">
        <v>84</v>
      </c>
      <c r="AY3266" s="281" t="s">
        <v>251</v>
      </c>
    </row>
    <row r="3267" s="13" customFormat="1">
      <c r="A3267" s="13"/>
      <c r="B3267" s="249"/>
      <c r="C3267" s="250"/>
      <c r="D3267" s="251" t="s">
        <v>260</v>
      </c>
      <c r="E3267" s="252" t="s">
        <v>1</v>
      </c>
      <c r="F3267" s="253" t="s">
        <v>3047</v>
      </c>
      <c r="G3267" s="250"/>
      <c r="H3267" s="254">
        <v>2</v>
      </c>
      <c r="I3267" s="255"/>
      <c r="J3267" s="250"/>
      <c r="K3267" s="250"/>
      <c r="L3267" s="256"/>
      <c r="M3267" s="257"/>
      <c r="N3267" s="258"/>
      <c r="O3267" s="258"/>
      <c r="P3267" s="258"/>
      <c r="Q3267" s="258"/>
      <c r="R3267" s="258"/>
      <c r="S3267" s="258"/>
      <c r="T3267" s="259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60" t="s">
        <v>260</v>
      </c>
      <c r="AU3267" s="260" t="s">
        <v>93</v>
      </c>
      <c r="AV3267" s="13" t="s">
        <v>93</v>
      </c>
      <c r="AW3267" s="13" t="s">
        <v>40</v>
      </c>
      <c r="AX3267" s="13" t="s">
        <v>91</v>
      </c>
      <c r="AY3267" s="260" t="s">
        <v>251</v>
      </c>
    </row>
    <row r="3268" s="2" customFormat="1" ht="44.25" customHeight="1">
      <c r="A3268" s="41"/>
      <c r="B3268" s="42"/>
      <c r="C3268" s="294" t="s">
        <v>3048</v>
      </c>
      <c r="D3268" s="294" t="s">
        <v>338</v>
      </c>
      <c r="E3268" s="295" t="s">
        <v>3049</v>
      </c>
      <c r="F3268" s="296" t="s">
        <v>3050</v>
      </c>
      <c r="G3268" s="297" t="s">
        <v>571</v>
      </c>
      <c r="H3268" s="298">
        <v>2</v>
      </c>
      <c r="I3268" s="299"/>
      <c r="J3268" s="300">
        <f>ROUND(I3268*H3268,2)</f>
        <v>0</v>
      </c>
      <c r="K3268" s="301"/>
      <c r="L3268" s="302"/>
      <c r="M3268" s="303" t="s">
        <v>1</v>
      </c>
      <c r="N3268" s="304" t="s">
        <v>49</v>
      </c>
      <c r="O3268" s="94"/>
      <c r="P3268" s="240">
        <f>O3268*H3268</f>
        <v>0</v>
      </c>
      <c r="Q3268" s="240">
        <v>0.0172</v>
      </c>
      <c r="R3268" s="240">
        <f>Q3268*H3268</f>
        <v>0.0344</v>
      </c>
      <c r="S3268" s="240">
        <v>0</v>
      </c>
      <c r="T3268" s="241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42" t="s">
        <v>364</v>
      </c>
      <c r="AT3268" s="242" t="s">
        <v>338</v>
      </c>
      <c r="AU3268" s="242" t="s">
        <v>93</v>
      </c>
      <c r="AY3268" s="19" t="s">
        <v>251</v>
      </c>
      <c r="BE3268" s="243">
        <f>IF(N3268="základní",J3268,0)</f>
        <v>0</v>
      </c>
      <c r="BF3268" s="243">
        <f>IF(N3268="snížená",J3268,0)</f>
        <v>0</v>
      </c>
      <c r="BG3268" s="243">
        <f>IF(N3268="zákl. přenesená",J3268,0)</f>
        <v>0</v>
      </c>
      <c r="BH3268" s="243">
        <f>IF(N3268="sníž. přenesená",J3268,0)</f>
        <v>0</v>
      </c>
      <c r="BI3268" s="243">
        <f>IF(N3268="nulová",J3268,0)</f>
        <v>0</v>
      </c>
      <c r="BJ3268" s="19" t="s">
        <v>91</v>
      </c>
      <c r="BK3268" s="243">
        <f>ROUND(I3268*H3268,2)</f>
        <v>0</v>
      </c>
      <c r="BL3268" s="19" t="s">
        <v>304</v>
      </c>
      <c r="BM3268" s="242" t="s">
        <v>3051</v>
      </c>
    </row>
    <row r="3269" s="2" customFormat="1">
      <c r="A3269" s="41"/>
      <c r="B3269" s="42"/>
      <c r="C3269" s="43"/>
      <c r="D3269" s="251" t="s">
        <v>289</v>
      </c>
      <c r="E3269" s="43"/>
      <c r="F3269" s="282" t="s">
        <v>3052</v>
      </c>
      <c r="G3269" s="43"/>
      <c r="H3269" s="43"/>
      <c r="I3269" s="246"/>
      <c r="J3269" s="43"/>
      <c r="K3269" s="43"/>
      <c r="L3269" s="47"/>
      <c r="M3269" s="247"/>
      <c r="N3269" s="248"/>
      <c r="O3269" s="94"/>
      <c r="P3269" s="94"/>
      <c r="Q3269" s="94"/>
      <c r="R3269" s="94"/>
      <c r="S3269" s="94"/>
      <c r="T3269" s="95"/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T3269" s="19" t="s">
        <v>289</v>
      </c>
      <c r="AU3269" s="19" t="s">
        <v>93</v>
      </c>
    </row>
    <row r="3270" s="15" customFormat="1">
      <c r="A3270" s="15"/>
      <c r="B3270" s="272"/>
      <c r="C3270" s="273"/>
      <c r="D3270" s="251" t="s">
        <v>260</v>
      </c>
      <c r="E3270" s="274" t="s">
        <v>1</v>
      </c>
      <c r="F3270" s="275" t="s">
        <v>1306</v>
      </c>
      <c r="G3270" s="273"/>
      <c r="H3270" s="274" t="s">
        <v>1</v>
      </c>
      <c r="I3270" s="276"/>
      <c r="J3270" s="273"/>
      <c r="K3270" s="273"/>
      <c r="L3270" s="277"/>
      <c r="M3270" s="278"/>
      <c r="N3270" s="279"/>
      <c r="O3270" s="279"/>
      <c r="P3270" s="279"/>
      <c r="Q3270" s="279"/>
      <c r="R3270" s="279"/>
      <c r="S3270" s="279"/>
      <c r="T3270" s="280"/>
      <c r="U3270" s="15"/>
      <c r="V3270" s="15"/>
      <c r="W3270" s="15"/>
      <c r="X3270" s="15"/>
      <c r="Y3270" s="15"/>
      <c r="Z3270" s="15"/>
      <c r="AA3270" s="15"/>
      <c r="AB3270" s="15"/>
      <c r="AC3270" s="15"/>
      <c r="AD3270" s="15"/>
      <c r="AE3270" s="15"/>
      <c r="AT3270" s="281" t="s">
        <v>260</v>
      </c>
      <c r="AU3270" s="281" t="s">
        <v>93</v>
      </c>
      <c r="AV3270" s="15" t="s">
        <v>91</v>
      </c>
      <c r="AW3270" s="15" t="s">
        <v>40</v>
      </c>
      <c r="AX3270" s="15" t="s">
        <v>84</v>
      </c>
      <c r="AY3270" s="281" t="s">
        <v>251</v>
      </c>
    </row>
    <row r="3271" s="13" customFormat="1">
      <c r="A3271" s="13"/>
      <c r="B3271" s="249"/>
      <c r="C3271" s="250"/>
      <c r="D3271" s="251" t="s">
        <v>260</v>
      </c>
      <c r="E3271" s="252" t="s">
        <v>1</v>
      </c>
      <c r="F3271" s="253" t="s">
        <v>2125</v>
      </c>
      <c r="G3271" s="250"/>
      <c r="H3271" s="254">
        <v>2</v>
      </c>
      <c r="I3271" s="255"/>
      <c r="J3271" s="250"/>
      <c r="K3271" s="250"/>
      <c r="L3271" s="256"/>
      <c r="M3271" s="257"/>
      <c r="N3271" s="258"/>
      <c r="O3271" s="258"/>
      <c r="P3271" s="258"/>
      <c r="Q3271" s="258"/>
      <c r="R3271" s="258"/>
      <c r="S3271" s="258"/>
      <c r="T3271" s="25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60" t="s">
        <v>260</v>
      </c>
      <c r="AU3271" s="260" t="s">
        <v>93</v>
      </c>
      <c r="AV3271" s="13" t="s">
        <v>93</v>
      </c>
      <c r="AW3271" s="13" t="s">
        <v>40</v>
      </c>
      <c r="AX3271" s="13" t="s">
        <v>91</v>
      </c>
      <c r="AY3271" s="260" t="s">
        <v>251</v>
      </c>
    </row>
    <row r="3272" s="2" customFormat="1" ht="37.8" customHeight="1">
      <c r="A3272" s="41"/>
      <c r="B3272" s="42"/>
      <c r="C3272" s="230" t="s">
        <v>3053</v>
      </c>
      <c r="D3272" s="230" t="s">
        <v>253</v>
      </c>
      <c r="E3272" s="231" t="s">
        <v>3054</v>
      </c>
      <c r="F3272" s="232" t="s">
        <v>3055</v>
      </c>
      <c r="G3272" s="233" t="s">
        <v>1163</v>
      </c>
      <c r="H3272" s="234">
        <v>1</v>
      </c>
      <c r="I3272" s="235"/>
      <c r="J3272" s="236">
        <f>ROUND(I3272*H3272,2)</f>
        <v>0</v>
      </c>
      <c r="K3272" s="237"/>
      <c r="L3272" s="47"/>
      <c r="M3272" s="238" t="s">
        <v>1</v>
      </c>
      <c r="N3272" s="239" t="s">
        <v>49</v>
      </c>
      <c r="O3272" s="94"/>
      <c r="P3272" s="240">
        <f>O3272*H3272</f>
        <v>0</v>
      </c>
      <c r="Q3272" s="240">
        <v>0</v>
      </c>
      <c r="R3272" s="240">
        <f>Q3272*H3272</f>
        <v>0</v>
      </c>
      <c r="S3272" s="240">
        <v>0</v>
      </c>
      <c r="T3272" s="241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42" t="s">
        <v>304</v>
      </c>
      <c r="AT3272" s="242" t="s">
        <v>253</v>
      </c>
      <c r="AU3272" s="242" t="s">
        <v>93</v>
      </c>
      <c r="AY3272" s="19" t="s">
        <v>251</v>
      </c>
      <c r="BE3272" s="243">
        <f>IF(N3272="základní",J3272,0)</f>
        <v>0</v>
      </c>
      <c r="BF3272" s="243">
        <f>IF(N3272="snížená",J3272,0)</f>
        <v>0</v>
      </c>
      <c r="BG3272" s="243">
        <f>IF(N3272="zákl. přenesená",J3272,0)</f>
        <v>0</v>
      </c>
      <c r="BH3272" s="243">
        <f>IF(N3272="sníž. přenesená",J3272,0)</f>
        <v>0</v>
      </c>
      <c r="BI3272" s="243">
        <f>IF(N3272="nulová",J3272,0)</f>
        <v>0</v>
      </c>
      <c r="BJ3272" s="19" t="s">
        <v>91</v>
      </c>
      <c r="BK3272" s="243">
        <f>ROUND(I3272*H3272,2)</f>
        <v>0</v>
      </c>
      <c r="BL3272" s="19" t="s">
        <v>304</v>
      </c>
      <c r="BM3272" s="242" t="s">
        <v>3056</v>
      </c>
    </row>
    <row r="3273" s="2" customFormat="1">
      <c r="A3273" s="41"/>
      <c r="B3273" s="42"/>
      <c r="C3273" s="43"/>
      <c r="D3273" s="251" t="s">
        <v>289</v>
      </c>
      <c r="E3273" s="43"/>
      <c r="F3273" s="282" t="s">
        <v>3057</v>
      </c>
      <c r="G3273" s="43"/>
      <c r="H3273" s="43"/>
      <c r="I3273" s="246"/>
      <c r="J3273" s="43"/>
      <c r="K3273" s="43"/>
      <c r="L3273" s="47"/>
      <c r="M3273" s="247"/>
      <c r="N3273" s="248"/>
      <c r="O3273" s="94"/>
      <c r="P3273" s="94"/>
      <c r="Q3273" s="94"/>
      <c r="R3273" s="94"/>
      <c r="S3273" s="94"/>
      <c r="T3273" s="95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19" t="s">
        <v>289</v>
      </c>
      <c r="AU3273" s="19" t="s">
        <v>93</v>
      </c>
    </row>
    <row r="3274" s="15" customFormat="1">
      <c r="A3274" s="15"/>
      <c r="B3274" s="272"/>
      <c r="C3274" s="273"/>
      <c r="D3274" s="251" t="s">
        <v>260</v>
      </c>
      <c r="E3274" s="274" t="s">
        <v>1</v>
      </c>
      <c r="F3274" s="275" t="s">
        <v>1306</v>
      </c>
      <c r="G3274" s="273"/>
      <c r="H3274" s="274" t="s">
        <v>1</v>
      </c>
      <c r="I3274" s="276"/>
      <c r="J3274" s="273"/>
      <c r="K3274" s="273"/>
      <c r="L3274" s="277"/>
      <c r="M3274" s="278"/>
      <c r="N3274" s="279"/>
      <c r="O3274" s="279"/>
      <c r="P3274" s="279"/>
      <c r="Q3274" s="279"/>
      <c r="R3274" s="279"/>
      <c r="S3274" s="279"/>
      <c r="T3274" s="280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T3274" s="281" t="s">
        <v>260</v>
      </c>
      <c r="AU3274" s="281" t="s">
        <v>93</v>
      </c>
      <c r="AV3274" s="15" t="s">
        <v>91</v>
      </c>
      <c r="AW3274" s="15" t="s">
        <v>40</v>
      </c>
      <c r="AX3274" s="15" t="s">
        <v>84</v>
      </c>
      <c r="AY3274" s="281" t="s">
        <v>251</v>
      </c>
    </row>
    <row r="3275" s="13" customFormat="1">
      <c r="A3275" s="13"/>
      <c r="B3275" s="249"/>
      <c r="C3275" s="250"/>
      <c r="D3275" s="251" t="s">
        <v>260</v>
      </c>
      <c r="E3275" s="252" t="s">
        <v>1</v>
      </c>
      <c r="F3275" s="253" t="s">
        <v>2772</v>
      </c>
      <c r="G3275" s="250"/>
      <c r="H3275" s="254">
        <v>1</v>
      </c>
      <c r="I3275" s="255"/>
      <c r="J3275" s="250"/>
      <c r="K3275" s="250"/>
      <c r="L3275" s="256"/>
      <c r="M3275" s="257"/>
      <c r="N3275" s="258"/>
      <c r="O3275" s="258"/>
      <c r="P3275" s="258"/>
      <c r="Q3275" s="258"/>
      <c r="R3275" s="258"/>
      <c r="S3275" s="258"/>
      <c r="T3275" s="25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60" t="s">
        <v>260</v>
      </c>
      <c r="AU3275" s="260" t="s">
        <v>93</v>
      </c>
      <c r="AV3275" s="13" t="s">
        <v>93</v>
      </c>
      <c r="AW3275" s="13" t="s">
        <v>40</v>
      </c>
      <c r="AX3275" s="13" t="s">
        <v>91</v>
      </c>
      <c r="AY3275" s="260" t="s">
        <v>251</v>
      </c>
    </row>
    <row r="3276" s="2" customFormat="1" ht="49.05" customHeight="1">
      <c r="A3276" s="41"/>
      <c r="B3276" s="42"/>
      <c r="C3276" s="230" t="s">
        <v>3058</v>
      </c>
      <c r="D3276" s="230" t="s">
        <v>253</v>
      </c>
      <c r="E3276" s="231" t="s">
        <v>3059</v>
      </c>
      <c r="F3276" s="232" t="s">
        <v>3060</v>
      </c>
      <c r="G3276" s="233" t="s">
        <v>1163</v>
      </c>
      <c r="H3276" s="234">
        <v>3</v>
      </c>
      <c r="I3276" s="235"/>
      <c r="J3276" s="236">
        <f>ROUND(I3276*H3276,2)</f>
        <v>0</v>
      </c>
      <c r="K3276" s="237"/>
      <c r="L3276" s="47"/>
      <c r="M3276" s="238" t="s">
        <v>1</v>
      </c>
      <c r="N3276" s="239" t="s">
        <v>49</v>
      </c>
      <c r="O3276" s="94"/>
      <c r="P3276" s="240">
        <f>O3276*H3276</f>
        <v>0</v>
      </c>
      <c r="Q3276" s="240">
        <v>0</v>
      </c>
      <c r="R3276" s="240">
        <f>Q3276*H3276</f>
        <v>0</v>
      </c>
      <c r="S3276" s="240">
        <v>0</v>
      </c>
      <c r="T3276" s="241">
        <f>S3276*H3276</f>
        <v>0</v>
      </c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R3276" s="242" t="s">
        <v>304</v>
      </c>
      <c r="AT3276" s="242" t="s">
        <v>253</v>
      </c>
      <c r="AU3276" s="242" t="s">
        <v>93</v>
      </c>
      <c r="AY3276" s="19" t="s">
        <v>251</v>
      </c>
      <c r="BE3276" s="243">
        <f>IF(N3276="základní",J3276,0)</f>
        <v>0</v>
      </c>
      <c r="BF3276" s="243">
        <f>IF(N3276="snížená",J3276,0)</f>
        <v>0</v>
      </c>
      <c r="BG3276" s="243">
        <f>IF(N3276="zákl. přenesená",J3276,0)</f>
        <v>0</v>
      </c>
      <c r="BH3276" s="243">
        <f>IF(N3276="sníž. přenesená",J3276,0)</f>
        <v>0</v>
      </c>
      <c r="BI3276" s="243">
        <f>IF(N3276="nulová",J3276,0)</f>
        <v>0</v>
      </c>
      <c r="BJ3276" s="19" t="s">
        <v>91</v>
      </c>
      <c r="BK3276" s="243">
        <f>ROUND(I3276*H3276,2)</f>
        <v>0</v>
      </c>
      <c r="BL3276" s="19" t="s">
        <v>304</v>
      </c>
      <c r="BM3276" s="242" t="s">
        <v>3061</v>
      </c>
    </row>
    <row r="3277" s="2" customFormat="1">
      <c r="A3277" s="41"/>
      <c r="B3277" s="42"/>
      <c r="C3277" s="43"/>
      <c r="D3277" s="251" t="s">
        <v>289</v>
      </c>
      <c r="E3277" s="43"/>
      <c r="F3277" s="282" t="s">
        <v>3062</v>
      </c>
      <c r="G3277" s="43"/>
      <c r="H3277" s="43"/>
      <c r="I3277" s="246"/>
      <c r="J3277" s="43"/>
      <c r="K3277" s="43"/>
      <c r="L3277" s="47"/>
      <c r="M3277" s="247"/>
      <c r="N3277" s="248"/>
      <c r="O3277" s="94"/>
      <c r="P3277" s="94"/>
      <c r="Q3277" s="94"/>
      <c r="R3277" s="94"/>
      <c r="S3277" s="94"/>
      <c r="T3277" s="95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T3277" s="19" t="s">
        <v>289</v>
      </c>
      <c r="AU3277" s="19" t="s">
        <v>93</v>
      </c>
    </row>
    <row r="3278" s="15" customFormat="1">
      <c r="A3278" s="15"/>
      <c r="B3278" s="272"/>
      <c r="C3278" s="273"/>
      <c r="D3278" s="251" t="s">
        <v>260</v>
      </c>
      <c r="E3278" s="274" t="s">
        <v>1</v>
      </c>
      <c r="F3278" s="275" t="s">
        <v>1306</v>
      </c>
      <c r="G3278" s="273"/>
      <c r="H3278" s="274" t="s">
        <v>1</v>
      </c>
      <c r="I3278" s="276"/>
      <c r="J3278" s="273"/>
      <c r="K3278" s="273"/>
      <c r="L3278" s="277"/>
      <c r="M3278" s="278"/>
      <c r="N3278" s="279"/>
      <c r="O3278" s="279"/>
      <c r="P3278" s="279"/>
      <c r="Q3278" s="279"/>
      <c r="R3278" s="279"/>
      <c r="S3278" s="279"/>
      <c r="T3278" s="280"/>
      <c r="U3278" s="15"/>
      <c r="V3278" s="15"/>
      <c r="W3278" s="15"/>
      <c r="X3278" s="15"/>
      <c r="Y3278" s="15"/>
      <c r="Z3278" s="15"/>
      <c r="AA3278" s="15"/>
      <c r="AB3278" s="15"/>
      <c r="AC3278" s="15"/>
      <c r="AD3278" s="15"/>
      <c r="AE3278" s="15"/>
      <c r="AT3278" s="281" t="s">
        <v>260</v>
      </c>
      <c r="AU3278" s="281" t="s">
        <v>93</v>
      </c>
      <c r="AV3278" s="15" t="s">
        <v>91</v>
      </c>
      <c r="AW3278" s="15" t="s">
        <v>40</v>
      </c>
      <c r="AX3278" s="15" t="s">
        <v>84</v>
      </c>
      <c r="AY3278" s="281" t="s">
        <v>251</v>
      </c>
    </row>
    <row r="3279" s="13" customFormat="1">
      <c r="A3279" s="13"/>
      <c r="B3279" s="249"/>
      <c r="C3279" s="250"/>
      <c r="D3279" s="251" t="s">
        <v>260</v>
      </c>
      <c r="E3279" s="252" t="s">
        <v>1</v>
      </c>
      <c r="F3279" s="253" t="s">
        <v>3063</v>
      </c>
      <c r="G3279" s="250"/>
      <c r="H3279" s="254">
        <v>3</v>
      </c>
      <c r="I3279" s="255"/>
      <c r="J3279" s="250"/>
      <c r="K3279" s="250"/>
      <c r="L3279" s="256"/>
      <c r="M3279" s="257"/>
      <c r="N3279" s="258"/>
      <c r="O3279" s="258"/>
      <c r="P3279" s="258"/>
      <c r="Q3279" s="258"/>
      <c r="R3279" s="258"/>
      <c r="S3279" s="258"/>
      <c r="T3279" s="25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60" t="s">
        <v>260</v>
      </c>
      <c r="AU3279" s="260" t="s">
        <v>93</v>
      </c>
      <c r="AV3279" s="13" t="s">
        <v>93</v>
      </c>
      <c r="AW3279" s="13" t="s">
        <v>40</v>
      </c>
      <c r="AX3279" s="13" t="s">
        <v>91</v>
      </c>
      <c r="AY3279" s="260" t="s">
        <v>251</v>
      </c>
    </row>
    <row r="3280" s="2" customFormat="1" ht="16.5" customHeight="1">
      <c r="A3280" s="41"/>
      <c r="B3280" s="42"/>
      <c r="C3280" s="230" t="s">
        <v>3064</v>
      </c>
      <c r="D3280" s="230" t="s">
        <v>253</v>
      </c>
      <c r="E3280" s="231" t="s">
        <v>3065</v>
      </c>
      <c r="F3280" s="232" t="s">
        <v>3066</v>
      </c>
      <c r="G3280" s="233" t="s">
        <v>321</v>
      </c>
      <c r="H3280" s="234">
        <v>88</v>
      </c>
      <c r="I3280" s="235"/>
      <c r="J3280" s="236">
        <f>ROUND(I3280*H3280,2)</f>
        <v>0</v>
      </c>
      <c r="K3280" s="237"/>
      <c r="L3280" s="47"/>
      <c r="M3280" s="238" t="s">
        <v>1</v>
      </c>
      <c r="N3280" s="239" t="s">
        <v>49</v>
      </c>
      <c r="O3280" s="94"/>
      <c r="P3280" s="240">
        <f>O3280*H3280</f>
        <v>0</v>
      </c>
      <c r="Q3280" s="240">
        <v>0</v>
      </c>
      <c r="R3280" s="240">
        <f>Q3280*H3280</f>
        <v>0</v>
      </c>
      <c r="S3280" s="240">
        <v>0</v>
      </c>
      <c r="T3280" s="241">
        <f>S3280*H3280</f>
        <v>0</v>
      </c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R3280" s="242" t="s">
        <v>304</v>
      </c>
      <c r="AT3280" s="242" t="s">
        <v>253</v>
      </c>
      <c r="AU3280" s="242" t="s">
        <v>93</v>
      </c>
      <c r="AY3280" s="19" t="s">
        <v>251</v>
      </c>
      <c r="BE3280" s="243">
        <f>IF(N3280="základní",J3280,0)</f>
        <v>0</v>
      </c>
      <c r="BF3280" s="243">
        <f>IF(N3280="snížená",J3280,0)</f>
        <v>0</v>
      </c>
      <c r="BG3280" s="243">
        <f>IF(N3280="zákl. přenesená",J3280,0)</f>
        <v>0</v>
      </c>
      <c r="BH3280" s="243">
        <f>IF(N3280="sníž. přenesená",J3280,0)</f>
        <v>0</v>
      </c>
      <c r="BI3280" s="243">
        <f>IF(N3280="nulová",J3280,0)</f>
        <v>0</v>
      </c>
      <c r="BJ3280" s="19" t="s">
        <v>91</v>
      </c>
      <c r="BK3280" s="243">
        <f>ROUND(I3280*H3280,2)</f>
        <v>0</v>
      </c>
      <c r="BL3280" s="19" t="s">
        <v>304</v>
      </c>
      <c r="BM3280" s="242" t="s">
        <v>3067</v>
      </c>
    </row>
    <row r="3281" s="13" customFormat="1">
      <c r="A3281" s="13"/>
      <c r="B3281" s="249"/>
      <c r="C3281" s="250"/>
      <c r="D3281" s="251" t="s">
        <v>260</v>
      </c>
      <c r="E3281" s="252" t="s">
        <v>1</v>
      </c>
      <c r="F3281" s="253" t="s">
        <v>3068</v>
      </c>
      <c r="G3281" s="250"/>
      <c r="H3281" s="254">
        <v>88</v>
      </c>
      <c r="I3281" s="255"/>
      <c r="J3281" s="250"/>
      <c r="K3281" s="250"/>
      <c r="L3281" s="256"/>
      <c r="M3281" s="257"/>
      <c r="N3281" s="258"/>
      <c r="O3281" s="258"/>
      <c r="P3281" s="258"/>
      <c r="Q3281" s="258"/>
      <c r="R3281" s="258"/>
      <c r="S3281" s="258"/>
      <c r="T3281" s="25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60" t="s">
        <v>260</v>
      </c>
      <c r="AU3281" s="260" t="s">
        <v>93</v>
      </c>
      <c r="AV3281" s="13" t="s">
        <v>93</v>
      </c>
      <c r="AW3281" s="13" t="s">
        <v>40</v>
      </c>
      <c r="AX3281" s="13" t="s">
        <v>84</v>
      </c>
      <c r="AY3281" s="260" t="s">
        <v>251</v>
      </c>
    </row>
    <row r="3282" s="14" customFormat="1">
      <c r="A3282" s="14"/>
      <c r="B3282" s="261"/>
      <c r="C3282" s="262"/>
      <c r="D3282" s="251" t="s">
        <v>260</v>
      </c>
      <c r="E3282" s="263" t="s">
        <v>1</v>
      </c>
      <c r="F3282" s="264" t="s">
        <v>262</v>
      </c>
      <c r="G3282" s="262"/>
      <c r="H3282" s="265">
        <v>88</v>
      </c>
      <c r="I3282" s="266"/>
      <c r="J3282" s="262"/>
      <c r="K3282" s="262"/>
      <c r="L3282" s="267"/>
      <c r="M3282" s="268"/>
      <c r="N3282" s="269"/>
      <c r="O3282" s="269"/>
      <c r="P3282" s="269"/>
      <c r="Q3282" s="269"/>
      <c r="R3282" s="269"/>
      <c r="S3282" s="269"/>
      <c r="T3282" s="270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71" t="s">
        <v>260</v>
      </c>
      <c r="AU3282" s="271" t="s">
        <v>93</v>
      </c>
      <c r="AV3282" s="14" t="s">
        <v>257</v>
      </c>
      <c r="AW3282" s="14" t="s">
        <v>40</v>
      </c>
      <c r="AX3282" s="14" t="s">
        <v>91</v>
      </c>
      <c r="AY3282" s="271" t="s">
        <v>251</v>
      </c>
    </row>
    <row r="3283" s="2" customFormat="1" ht="62.7" customHeight="1">
      <c r="A3283" s="41"/>
      <c r="B3283" s="42"/>
      <c r="C3283" s="230" t="s">
        <v>3069</v>
      </c>
      <c r="D3283" s="230" t="s">
        <v>253</v>
      </c>
      <c r="E3283" s="231" t="s">
        <v>3070</v>
      </c>
      <c r="F3283" s="232" t="s">
        <v>3071</v>
      </c>
      <c r="G3283" s="233" t="s">
        <v>321</v>
      </c>
      <c r="H3283" s="234">
        <v>50.399999999999999</v>
      </c>
      <c r="I3283" s="235"/>
      <c r="J3283" s="236">
        <f>ROUND(I3283*H3283,2)</f>
        <v>0</v>
      </c>
      <c r="K3283" s="237"/>
      <c r="L3283" s="47"/>
      <c r="M3283" s="238" t="s">
        <v>1</v>
      </c>
      <c r="N3283" s="239" t="s">
        <v>49</v>
      </c>
      <c r="O3283" s="94"/>
      <c r="P3283" s="240">
        <f>O3283*H3283</f>
        <v>0</v>
      </c>
      <c r="Q3283" s="240">
        <v>0.017399999999999999</v>
      </c>
      <c r="R3283" s="240">
        <f>Q3283*H3283</f>
        <v>0.87695999999999996</v>
      </c>
      <c r="S3283" s="240">
        <v>0</v>
      </c>
      <c r="T3283" s="241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42" t="s">
        <v>304</v>
      </c>
      <c r="AT3283" s="242" t="s">
        <v>253</v>
      </c>
      <c r="AU3283" s="242" t="s">
        <v>93</v>
      </c>
      <c r="AY3283" s="19" t="s">
        <v>251</v>
      </c>
      <c r="BE3283" s="243">
        <f>IF(N3283="základní",J3283,0)</f>
        <v>0</v>
      </c>
      <c r="BF3283" s="243">
        <f>IF(N3283="snížená",J3283,0)</f>
        <v>0</v>
      </c>
      <c r="BG3283" s="243">
        <f>IF(N3283="zákl. přenesená",J3283,0)</f>
        <v>0</v>
      </c>
      <c r="BH3283" s="243">
        <f>IF(N3283="sníž. přenesená",J3283,0)</f>
        <v>0</v>
      </c>
      <c r="BI3283" s="243">
        <f>IF(N3283="nulová",J3283,0)</f>
        <v>0</v>
      </c>
      <c r="BJ3283" s="19" t="s">
        <v>91</v>
      </c>
      <c r="BK3283" s="243">
        <f>ROUND(I3283*H3283,2)</f>
        <v>0</v>
      </c>
      <c r="BL3283" s="19" t="s">
        <v>304</v>
      </c>
      <c r="BM3283" s="242" t="s">
        <v>3072</v>
      </c>
    </row>
    <row r="3284" s="2" customFormat="1">
      <c r="A3284" s="41"/>
      <c r="B3284" s="42"/>
      <c r="C3284" s="43"/>
      <c r="D3284" s="251" t="s">
        <v>289</v>
      </c>
      <c r="E3284" s="43"/>
      <c r="F3284" s="282" t="s">
        <v>3073</v>
      </c>
      <c r="G3284" s="43"/>
      <c r="H3284" s="43"/>
      <c r="I3284" s="246"/>
      <c r="J3284" s="43"/>
      <c r="K3284" s="43"/>
      <c r="L3284" s="47"/>
      <c r="M3284" s="247"/>
      <c r="N3284" s="248"/>
      <c r="O3284" s="94"/>
      <c r="P3284" s="94"/>
      <c r="Q3284" s="94"/>
      <c r="R3284" s="94"/>
      <c r="S3284" s="94"/>
      <c r="T3284" s="95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19" t="s">
        <v>289</v>
      </c>
      <c r="AU3284" s="19" t="s">
        <v>93</v>
      </c>
    </row>
    <row r="3285" s="15" customFormat="1">
      <c r="A3285" s="15"/>
      <c r="B3285" s="272"/>
      <c r="C3285" s="273"/>
      <c r="D3285" s="251" t="s">
        <v>260</v>
      </c>
      <c r="E3285" s="274" t="s">
        <v>1</v>
      </c>
      <c r="F3285" s="275" t="s">
        <v>3074</v>
      </c>
      <c r="G3285" s="273"/>
      <c r="H3285" s="274" t="s">
        <v>1</v>
      </c>
      <c r="I3285" s="276"/>
      <c r="J3285" s="273"/>
      <c r="K3285" s="273"/>
      <c r="L3285" s="277"/>
      <c r="M3285" s="278"/>
      <c r="N3285" s="279"/>
      <c r="O3285" s="279"/>
      <c r="P3285" s="279"/>
      <c r="Q3285" s="279"/>
      <c r="R3285" s="279"/>
      <c r="S3285" s="279"/>
      <c r="T3285" s="280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T3285" s="281" t="s">
        <v>260</v>
      </c>
      <c r="AU3285" s="281" t="s">
        <v>93</v>
      </c>
      <c r="AV3285" s="15" t="s">
        <v>91</v>
      </c>
      <c r="AW3285" s="15" t="s">
        <v>40</v>
      </c>
      <c r="AX3285" s="15" t="s">
        <v>84</v>
      </c>
      <c r="AY3285" s="281" t="s">
        <v>251</v>
      </c>
    </row>
    <row r="3286" s="13" customFormat="1">
      <c r="A3286" s="13"/>
      <c r="B3286" s="249"/>
      <c r="C3286" s="250"/>
      <c r="D3286" s="251" t="s">
        <v>260</v>
      </c>
      <c r="E3286" s="252" t="s">
        <v>1</v>
      </c>
      <c r="F3286" s="253" t="s">
        <v>3075</v>
      </c>
      <c r="G3286" s="250"/>
      <c r="H3286" s="254">
        <v>50.399999999999999</v>
      </c>
      <c r="I3286" s="255"/>
      <c r="J3286" s="250"/>
      <c r="K3286" s="250"/>
      <c r="L3286" s="256"/>
      <c r="M3286" s="257"/>
      <c r="N3286" s="258"/>
      <c r="O3286" s="258"/>
      <c r="P3286" s="258"/>
      <c r="Q3286" s="258"/>
      <c r="R3286" s="258"/>
      <c r="S3286" s="258"/>
      <c r="T3286" s="25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60" t="s">
        <v>260</v>
      </c>
      <c r="AU3286" s="260" t="s">
        <v>93</v>
      </c>
      <c r="AV3286" s="13" t="s">
        <v>93</v>
      </c>
      <c r="AW3286" s="13" t="s">
        <v>40</v>
      </c>
      <c r="AX3286" s="13" t="s">
        <v>91</v>
      </c>
      <c r="AY3286" s="260" t="s">
        <v>251</v>
      </c>
    </row>
    <row r="3287" s="2" customFormat="1" ht="62.7" customHeight="1">
      <c r="A3287" s="41"/>
      <c r="B3287" s="42"/>
      <c r="C3287" s="230" t="s">
        <v>3076</v>
      </c>
      <c r="D3287" s="230" t="s">
        <v>253</v>
      </c>
      <c r="E3287" s="231" t="s">
        <v>3077</v>
      </c>
      <c r="F3287" s="232" t="s">
        <v>3078</v>
      </c>
      <c r="G3287" s="233" t="s">
        <v>321</v>
      </c>
      <c r="H3287" s="234">
        <v>75.5</v>
      </c>
      <c r="I3287" s="235"/>
      <c r="J3287" s="236">
        <f>ROUND(I3287*H3287,2)</f>
        <v>0</v>
      </c>
      <c r="K3287" s="237"/>
      <c r="L3287" s="47"/>
      <c r="M3287" s="238" t="s">
        <v>1</v>
      </c>
      <c r="N3287" s="239" t="s">
        <v>49</v>
      </c>
      <c r="O3287" s="94"/>
      <c r="P3287" s="240">
        <f>O3287*H3287</f>
        <v>0</v>
      </c>
      <c r="Q3287" s="240">
        <v>0.019699999999999999</v>
      </c>
      <c r="R3287" s="240">
        <f>Q3287*H3287</f>
        <v>1.48735</v>
      </c>
      <c r="S3287" s="240">
        <v>0</v>
      </c>
      <c r="T3287" s="241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42" t="s">
        <v>304</v>
      </c>
      <c r="AT3287" s="242" t="s">
        <v>253</v>
      </c>
      <c r="AU3287" s="242" t="s">
        <v>93</v>
      </c>
      <c r="AY3287" s="19" t="s">
        <v>251</v>
      </c>
      <c r="BE3287" s="243">
        <f>IF(N3287="základní",J3287,0)</f>
        <v>0</v>
      </c>
      <c r="BF3287" s="243">
        <f>IF(N3287="snížená",J3287,0)</f>
        <v>0</v>
      </c>
      <c r="BG3287" s="243">
        <f>IF(N3287="zákl. přenesená",J3287,0)</f>
        <v>0</v>
      </c>
      <c r="BH3287" s="243">
        <f>IF(N3287="sníž. přenesená",J3287,0)</f>
        <v>0</v>
      </c>
      <c r="BI3287" s="243">
        <f>IF(N3287="nulová",J3287,0)</f>
        <v>0</v>
      </c>
      <c r="BJ3287" s="19" t="s">
        <v>91</v>
      </c>
      <c r="BK3287" s="243">
        <f>ROUND(I3287*H3287,2)</f>
        <v>0</v>
      </c>
      <c r="BL3287" s="19" t="s">
        <v>304</v>
      </c>
      <c r="BM3287" s="242" t="s">
        <v>3079</v>
      </c>
    </row>
    <row r="3288" s="2" customFormat="1">
      <c r="A3288" s="41"/>
      <c r="B3288" s="42"/>
      <c r="C3288" s="43"/>
      <c r="D3288" s="251" t="s">
        <v>289</v>
      </c>
      <c r="E3288" s="43"/>
      <c r="F3288" s="282" t="s">
        <v>3080</v>
      </c>
      <c r="G3288" s="43"/>
      <c r="H3288" s="43"/>
      <c r="I3288" s="246"/>
      <c r="J3288" s="43"/>
      <c r="K3288" s="43"/>
      <c r="L3288" s="47"/>
      <c r="M3288" s="247"/>
      <c r="N3288" s="248"/>
      <c r="O3288" s="94"/>
      <c r="P3288" s="94"/>
      <c r="Q3288" s="94"/>
      <c r="R3288" s="94"/>
      <c r="S3288" s="94"/>
      <c r="T3288" s="95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T3288" s="19" t="s">
        <v>289</v>
      </c>
      <c r="AU3288" s="19" t="s">
        <v>93</v>
      </c>
    </row>
    <row r="3289" s="15" customFormat="1">
      <c r="A3289" s="15"/>
      <c r="B3289" s="272"/>
      <c r="C3289" s="273"/>
      <c r="D3289" s="251" t="s">
        <v>260</v>
      </c>
      <c r="E3289" s="274" t="s">
        <v>1</v>
      </c>
      <c r="F3289" s="275" t="s">
        <v>3081</v>
      </c>
      <c r="G3289" s="273"/>
      <c r="H3289" s="274" t="s">
        <v>1</v>
      </c>
      <c r="I3289" s="276"/>
      <c r="J3289" s="273"/>
      <c r="K3289" s="273"/>
      <c r="L3289" s="277"/>
      <c r="M3289" s="278"/>
      <c r="N3289" s="279"/>
      <c r="O3289" s="279"/>
      <c r="P3289" s="279"/>
      <c r="Q3289" s="279"/>
      <c r="R3289" s="279"/>
      <c r="S3289" s="279"/>
      <c r="T3289" s="280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81" t="s">
        <v>260</v>
      </c>
      <c r="AU3289" s="281" t="s">
        <v>93</v>
      </c>
      <c r="AV3289" s="15" t="s">
        <v>91</v>
      </c>
      <c r="AW3289" s="15" t="s">
        <v>40</v>
      </c>
      <c r="AX3289" s="15" t="s">
        <v>84</v>
      </c>
      <c r="AY3289" s="281" t="s">
        <v>251</v>
      </c>
    </row>
    <row r="3290" s="13" customFormat="1">
      <c r="A3290" s="13"/>
      <c r="B3290" s="249"/>
      <c r="C3290" s="250"/>
      <c r="D3290" s="251" t="s">
        <v>260</v>
      </c>
      <c r="E3290" s="252" t="s">
        <v>1</v>
      </c>
      <c r="F3290" s="253" t="s">
        <v>3082</v>
      </c>
      <c r="G3290" s="250"/>
      <c r="H3290" s="254">
        <v>75.5</v>
      </c>
      <c r="I3290" s="255"/>
      <c r="J3290" s="250"/>
      <c r="K3290" s="250"/>
      <c r="L3290" s="256"/>
      <c r="M3290" s="257"/>
      <c r="N3290" s="258"/>
      <c r="O3290" s="258"/>
      <c r="P3290" s="258"/>
      <c r="Q3290" s="258"/>
      <c r="R3290" s="258"/>
      <c r="S3290" s="258"/>
      <c r="T3290" s="25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60" t="s">
        <v>260</v>
      </c>
      <c r="AU3290" s="260" t="s">
        <v>93</v>
      </c>
      <c r="AV3290" s="13" t="s">
        <v>93</v>
      </c>
      <c r="AW3290" s="13" t="s">
        <v>40</v>
      </c>
      <c r="AX3290" s="13" t="s">
        <v>91</v>
      </c>
      <c r="AY3290" s="260" t="s">
        <v>251</v>
      </c>
    </row>
    <row r="3291" s="2" customFormat="1" ht="62.7" customHeight="1">
      <c r="A3291" s="41"/>
      <c r="B3291" s="42"/>
      <c r="C3291" s="230" t="s">
        <v>3083</v>
      </c>
      <c r="D3291" s="230" t="s">
        <v>253</v>
      </c>
      <c r="E3291" s="231" t="s">
        <v>3084</v>
      </c>
      <c r="F3291" s="232" t="s">
        <v>3085</v>
      </c>
      <c r="G3291" s="233" t="s">
        <v>321</v>
      </c>
      <c r="H3291" s="234">
        <v>79.5</v>
      </c>
      <c r="I3291" s="235"/>
      <c r="J3291" s="236">
        <f>ROUND(I3291*H3291,2)</f>
        <v>0</v>
      </c>
      <c r="K3291" s="237"/>
      <c r="L3291" s="47"/>
      <c r="M3291" s="238" t="s">
        <v>1</v>
      </c>
      <c r="N3291" s="239" t="s">
        <v>49</v>
      </c>
      <c r="O3291" s="94"/>
      <c r="P3291" s="240">
        <f>O3291*H3291</f>
        <v>0</v>
      </c>
      <c r="Q3291" s="240">
        <v>0.013899999999999999</v>
      </c>
      <c r="R3291" s="240">
        <f>Q3291*H3291</f>
        <v>1.1050499999999999</v>
      </c>
      <c r="S3291" s="240">
        <v>0</v>
      </c>
      <c r="T3291" s="241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42" t="s">
        <v>304</v>
      </c>
      <c r="AT3291" s="242" t="s">
        <v>253</v>
      </c>
      <c r="AU3291" s="242" t="s">
        <v>93</v>
      </c>
      <c r="AY3291" s="19" t="s">
        <v>251</v>
      </c>
      <c r="BE3291" s="243">
        <f>IF(N3291="základní",J3291,0)</f>
        <v>0</v>
      </c>
      <c r="BF3291" s="243">
        <f>IF(N3291="snížená",J3291,0)</f>
        <v>0</v>
      </c>
      <c r="BG3291" s="243">
        <f>IF(N3291="zákl. přenesená",J3291,0)</f>
        <v>0</v>
      </c>
      <c r="BH3291" s="243">
        <f>IF(N3291="sníž. přenesená",J3291,0)</f>
        <v>0</v>
      </c>
      <c r="BI3291" s="243">
        <f>IF(N3291="nulová",J3291,0)</f>
        <v>0</v>
      </c>
      <c r="BJ3291" s="19" t="s">
        <v>91</v>
      </c>
      <c r="BK3291" s="243">
        <f>ROUND(I3291*H3291,2)</f>
        <v>0</v>
      </c>
      <c r="BL3291" s="19" t="s">
        <v>304</v>
      </c>
      <c r="BM3291" s="242" t="s">
        <v>3086</v>
      </c>
    </row>
    <row r="3292" s="2" customFormat="1">
      <c r="A3292" s="41"/>
      <c r="B3292" s="42"/>
      <c r="C3292" s="43"/>
      <c r="D3292" s="251" t="s">
        <v>289</v>
      </c>
      <c r="E3292" s="43"/>
      <c r="F3292" s="282" t="s">
        <v>3087</v>
      </c>
      <c r="G3292" s="43"/>
      <c r="H3292" s="43"/>
      <c r="I3292" s="246"/>
      <c r="J3292" s="43"/>
      <c r="K3292" s="43"/>
      <c r="L3292" s="47"/>
      <c r="M3292" s="247"/>
      <c r="N3292" s="248"/>
      <c r="O3292" s="94"/>
      <c r="P3292" s="94"/>
      <c r="Q3292" s="94"/>
      <c r="R3292" s="94"/>
      <c r="S3292" s="94"/>
      <c r="T3292" s="95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T3292" s="19" t="s">
        <v>289</v>
      </c>
      <c r="AU3292" s="19" t="s">
        <v>93</v>
      </c>
    </row>
    <row r="3293" s="15" customFormat="1">
      <c r="A3293" s="15"/>
      <c r="B3293" s="272"/>
      <c r="C3293" s="273"/>
      <c r="D3293" s="251" t="s">
        <v>260</v>
      </c>
      <c r="E3293" s="274" t="s">
        <v>1</v>
      </c>
      <c r="F3293" s="275" t="s">
        <v>3081</v>
      </c>
      <c r="G3293" s="273"/>
      <c r="H3293" s="274" t="s">
        <v>1</v>
      </c>
      <c r="I3293" s="276"/>
      <c r="J3293" s="273"/>
      <c r="K3293" s="273"/>
      <c r="L3293" s="277"/>
      <c r="M3293" s="278"/>
      <c r="N3293" s="279"/>
      <c r="O3293" s="279"/>
      <c r="P3293" s="279"/>
      <c r="Q3293" s="279"/>
      <c r="R3293" s="279"/>
      <c r="S3293" s="279"/>
      <c r="T3293" s="280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81" t="s">
        <v>260</v>
      </c>
      <c r="AU3293" s="281" t="s">
        <v>93</v>
      </c>
      <c r="AV3293" s="15" t="s">
        <v>91</v>
      </c>
      <c r="AW3293" s="15" t="s">
        <v>40</v>
      </c>
      <c r="AX3293" s="15" t="s">
        <v>84</v>
      </c>
      <c r="AY3293" s="281" t="s">
        <v>251</v>
      </c>
    </row>
    <row r="3294" s="13" customFormat="1">
      <c r="A3294" s="13"/>
      <c r="B3294" s="249"/>
      <c r="C3294" s="250"/>
      <c r="D3294" s="251" t="s">
        <v>260</v>
      </c>
      <c r="E3294" s="252" t="s">
        <v>1</v>
      </c>
      <c r="F3294" s="253" t="s">
        <v>3088</v>
      </c>
      <c r="G3294" s="250"/>
      <c r="H3294" s="254">
        <v>79.5</v>
      </c>
      <c r="I3294" s="255"/>
      <c r="J3294" s="250"/>
      <c r="K3294" s="250"/>
      <c r="L3294" s="256"/>
      <c r="M3294" s="257"/>
      <c r="N3294" s="258"/>
      <c r="O3294" s="258"/>
      <c r="P3294" s="258"/>
      <c r="Q3294" s="258"/>
      <c r="R3294" s="258"/>
      <c r="S3294" s="258"/>
      <c r="T3294" s="25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60" t="s">
        <v>260</v>
      </c>
      <c r="AU3294" s="260" t="s">
        <v>93</v>
      </c>
      <c r="AV3294" s="13" t="s">
        <v>93</v>
      </c>
      <c r="AW3294" s="13" t="s">
        <v>40</v>
      </c>
      <c r="AX3294" s="13" t="s">
        <v>91</v>
      </c>
      <c r="AY3294" s="260" t="s">
        <v>251</v>
      </c>
    </row>
    <row r="3295" s="2" customFormat="1" ht="49.05" customHeight="1">
      <c r="A3295" s="41"/>
      <c r="B3295" s="42"/>
      <c r="C3295" s="230" t="s">
        <v>3089</v>
      </c>
      <c r="D3295" s="230" t="s">
        <v>253</v>
      </c>
      <c r="E3295" s="231" t="s">
        <v>3090</v>
      </c>
      <c r="F3295" s="232" t="s">
        <v>3091</v>
      </c>
      <c r="G3295" s="233" t="s">
        <v>571</v>
      </c>
      <c r="H3295" s="234">
        <v>8</v>
      </c>
      <c r="I3295" s="235"/>
      <c r="J3295" s="236">
        <f>ROUND(I3295*H3295,2)</f>
        <v>0</v>
      </c>
      <c r="K3295" s="237"/>
      <c r="L3295" s="47"/>
      <c r="M3295" s="238" t="s">
        <v>1</v>
      </c>
      <c r="N3295" s="239" t="s">
        <v>49</v>
      </c>
      <c r="O3295" s="94"/>
      <c r="P3295" s="240">
        <f>O3295*H3295</f>
        <v>0</v>
      </c>
      <c r="Q3295" s="240">
        <v>0.11700000000000001</v>
      </c>
      <c r="R3295" s="240">
        <f>Q3295*H3295</f>
        <v>0.93600000000000005</v>
      </c>
      <c r="S3295" s="240">
        <v>0</v>
      </c>
      <c r="T3295" s="241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42" t="s">
        <v>304</v>
      </c>
      <c r="AT3295" s="242" t="s">
        <v>253</v>
      </c>
      <c r="AU3295" s="242" t="s">
        <v>93</v>
      </c>
      <c r="AY3295" s="19" t="s">
        <v>251</v>
      </c>
      <c r="BE3295" s="243">
        <f>IF(N3295="základní",J3295,0)</f>
        <v>0</v>
      </c>
      <c r="BF3295" s="243">
        <f>IF(N3295="snížená",J3295,0)</f>
        <v>0</v>
      </c>
      <c r="BG3295" s="243">
        <f>IF(N3295="zákl. přenesená",J3295,0)</f>
        <v>0</v>
      </c>
      <c r="BH3295" s="243">
        <f>IF(N3295="sníž. přenesená",J3295,0)</f>
        <v>0</v>
      </c>
      <c r="BI3295" s="243">
        <f>IF(N3295="nulová",J3295,0)</f>
        <v>0</v>
      </c>
      <c r="BJ3295" s="19" t="s">
        <v>91</v>
      </c>
      <c r="BK3295" s="243">
        <f>ROUND(I3295*H3295,2)</f>
        <v>0</v>
      </c>
      <c r="BL3295" s="19" t="s">
        <v>304</v>
      </c>
      <c r="BM3295" s="242" t="s">
        <v>3092</v>
      </c>
    </row>
    <row r="3296" s="2" customFormat="1">
      <c r="A3296" s="41"/>
      <c r="B3296" s="42"/>
      <c r="C3296" s="43"/>
      <c r="D3296" s="251" t="s">
        <v>289</v>
      </c>
      <c r="E3296" s="43"/>
      <c r="F3296" s="282" t="s">
        <v>3093</v>
      </c>
      <c r="G3296" s="43"/>
      <c r="H3296" s="43"/>
      <c r="I3296" s="246"/>
      <c r="J3296" s="43"/>
      <c r="K3296" s="43"/>
      <c r="L3296" s="47"/>
      <c r="M3296" s="247"/>
      <c r="N3296" s="248"/>
      <c r="O3296" s="94"/>
      <c r="P3296" s="94"/>
      <c r="Q3296" s="94"/>
      <c r="R3296" s="94"/>
      <c r="S3296" s="94"/>
      <c r="T3296" s="95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19" t="s">
        <v>289</v>
      </c>
      <c r="AU3296" s="19" t="s">
        <v>93</v>
      </c>
    </row>
    <row r="3297" s="15" customFormat="1">
      <c r="A3297" s="15"/>
      <c r="B3297" s="272"/>
      <c r="C3297" s="273"/>
      <c r="D3297" s="251" t="s">
        <v>260</v>
      </c>
      <c r="E3297" s="274" t="s">
        <v>1</v>
      </c>
      <c r="F3297" s="275" t="s">
        <v>3094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260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251</v>
      </c>
    </row>
    <row r="3298" s="13" customFormat="1">
      <c r="A3298" s="13"/>
      <c r="B3298" s="249"/>
      <c r="C3298" s="250"/>
      <c r="D3298" s="251" t="s">
        <v>260</v>
      </c>
      <c r="E3298" s="252" t="s">
        <v>1</v>
      </c>
      <c r="F3298" s="253" t="s">
        <v>3095</v>
      </c>
      <c r="G3298" s="250"/>
      <c r="H3298" s="254">
        <v>8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260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251</v>
      </c>
    </row>
    <row r="3299" s="2" customFormat="1" ht="49.05" customHeight="1">
      <c r="A3299" s="41"/>
      <c r="B3299" s="42"/>
      <c r="C3299" s="230" t="s">
        <v>3096</v>
      </c>
      <c r="D3299" s="230" t="s">
        <v>253</v>
      </c>
      <c r="E3299" s="231" t="s">
        <v>3097</v>
      </c>
      <c r="F3299" s="232" t="s">
        <v>3098</v>
      </c>
      <c r="G3299" s="233" t="s">
        <v>571</v>
      </c>
      <c r="H3299" s="234">
        <v>7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0.19400000000000001</v>
      </c>
      <c r="R3299" s="240">
        <f>Q3299*H3299</f>
        <v>1.3580000000000001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304</v>
      </c>
      <c r="AT3299" s="242" t="s">
        <v>253</v>
      </c>
      <c r="AU3299" s="242" t="s">
        <v>93</v>
      </c>
      <c r="AY3299" s="19" t="s">
        <v>251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304</v>
      </c>
      <c r="BM3299" s="242" t="s">
        <v>3099</v>
      </c>
    </row>
    <row r="3300" s="2" customFormat="1">
      <c r="A3300" s="41"/>
      <c r="B3300" s="42"/>
      <c r="C3300" s="43"/>
      <c r="D3300" s="251" t="s">
        <v>289</v>
      </c>
      <c r="E3300" s="43"/>
      <c r="F3300" s="282" t="s">
        <v>3100</v>
      </c>
      <c r="G3300" s="43"/>
      <c r="H3300" s="43"/>
      <c r="I3300" s="246"/>
      <c r="J3300" s="43"/>
      <c r="K3300" s="43"/>
      <c r="L3300" s="47"/>
      <c r="M3300" s="247"/>
      <c r="N3300" s="248"/>
      <c r="O3300" s="94"/>
      <c r="P3300" s="94"/>
      <c r="Q3300" s="94"/>
      <c r="R3300" s="94"/>
      <c r="S3300" s="94"/>
      <c r="T3300" s="95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19" t="s">
        <v>289</v>
      </c>
      <c r="AU3300" s="19" t="s">
        <v>93</v>
      </c>
    </row>
    <row r="3301" s="15" customFormat="1">
      <c r="A3301" s="15"/>
      <c r="B3301" s="272"/>
      <c r="C3301" s="273"/>
      <c r="D3301" s="251" t="s">
        <v>260</v>
      </c>
      <c r="E3301" s="274" t="s">
        <v>1</v>
      </c>
      <c r="F3301" s="275" t="s">
        <v>3094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260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251</v>
      </c>
    </row>
    <row r="3302" s="13" customFormat="1">
      <c r="A3302" s="13"/>
      <c r="B3302" s="249"/>
      <c r="C3302" s="250"/>
      <c r="D3302" s="251" t="s">
        <v>260</v>
      </c>
      <c r="E3302" s="252" t="s">
        <v>1</v>
      </c>
      <c r="F3302" s="253" t="s">
        <v>3101</v>
      </c>
      <c r="G3302" s="250"/>
      <c r="H3302" s="254">
        <v>7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260</v>
      </c>
      <c r="AU3302" s="260" t="s">
        <v>93</v>
      </c>
      <c r="AV3302" s="13" t="s">
        <v>93</v>
      </c>
      <c r="AW3302" s="13" t="s">
        <v>40</v>
      </c>
      <c r="AX3302" s="13" t="s">
        <v>91</v>
      </c>
      <c r="AY3302" s="260" t="s">
        <v>251</v>
      </c>
    </row>
    <row r="3303" s="2" customFormat="1" ht="49.05" customHeight="1">
      <c r="A3303" s="41"/>
      <c r="B3303" s="42"/>
      <c r="C3303" s="230" t="s">
        <v>3102</v>
      </c>
      <c r="D3303" s="230" t="s">
        <v>253</v>
      </c>
      <c r="E3303" s="231" t="s">
        <v>3103</v>
      </c>
      <c r="F3303" s="232" t="s">
        <v>3104</v>
      </c>
      <c r="G3303" s="233" t="s">
        <v>571</v>
      </c>
      <c r="H3303" s="234">
        <v>15</v>
      </c>
      <c r="I3303" s="235"/>
      <c r="J3303" s="236">
        <f>ROUND(I3303*H3303,2)</f>
        <v>0</v>
      </c>
      <c r="K3303" s="237"/>
      <c r="L3303" s="47"/>
      <c r="M3303" s="238" t="s">
        <v>1</v>
      </c>
      <c r="N3303" s="239" t="s">
        <v>49</v>
      </c>
      <c r="O3303" s="94"/>
      <c r="P3303" s="240">
        <f>O3303*H3303</f>
        <v>0</v>
      </c>
      <c r="Q3303" s="240">
        <v>0.11700000000000001</v>
      </c>
      <c r="R3303" s="240">
        <f>Q3303*H3303</f>
        <v>1.7550000000000001</v>
      </c>
      <c r="S3303" s="240">
        <v>0</v>
      </c>
      <c r="T3303" s="241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42" t="s">
        <v>304</v>
      </c>
      <c r="AT3303" s="242" t="s">
        <v>253</v>
      </c>
      <c r="AU3303" s="242" t="s">
        <v>93</v>
      </c>
      <c r="AY3303" s="19" t="s">
        <v>251</v>
      </c>
      <c r="BE3303" s="243">
        <f>IF(N3303="základní",J3303,0)</f>
        <v>0</v>
      </c>
      <c r="BF3303" s="243">
        <f>IF(N3303="snížená",J3303,0)</f>
        <v>0</v>
      </c>
      <c r="BG3303" s="243">
        <f>IF(N3303="zákl. přenesená",J3303,0)</f>
        <v>0</v>
      </c>
      <c r="BH3303" s="243">
        <f>IF(N3303="sníž. přenesená",J3303,0)</f>
        <v>0</v>
      </c>
      <c r="BI3303" s="243">
        <f>IF(N3303="nulová",J3303,0)</f>
        <v>0</v>
      </c>
      <c r="BJ3303" s="19" t="s">
        <v>91</v>
      </c>
      <c r="BK3303" s="243">
        <f>ROUND(I3303*H3303,2)</f>
        <v>0</v>
      </c>
      <c r="BL3303" s="19" t="s">
        <v>304</v>
      </c>
      <c r="BM3303" s="242" t="s">
        <v>3105</v>
      </c>
    </row>
    <row r="3304" s="2" customFormat="1">
      <c r="A3304" s="41"/>
      <c r="B3304" s="42"/>
      <c r="C3304" s="43"/>
      <c r="D3304" s="251" t="s">
        <v>289</v>
      </c>
      <c r="E3304" s="43"/>
      <c r="F3304" s="282" t="s">
        <v>3106</v>
      </c>
      <c r="G3304" s="43"/>
      <c r="H3304" s="43"/>
      <c r="I3304" s="246"/>
      <c r="J3304" s="43"/>
      <c r="K3304" s="43"/>
      <c r="L3304" s="47"/>
      <c r="M3304" s="247"/>
      <c r="N3304" s="248"/>
      <c r="O3304" s="94"/>
      <c r="P3304" s="94"/>
      <c r="Q3304" s="94"/>
      <c r="R3304" s="94"/>
      <c r="S3304" s="94"/>
      <c r="T3304" s="95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19" t="s">
        <v>289</v>
      </c>
      <c r="AU3304" s="19" t="s">
        <v>93</v>
      </c>
    </row>
    <row r="3305" s="15" customFormat="1">
      <c r="A3305" s="15"/>
      <c r="B3305" s="272"/>
      <c r="C3305" s="273"/>
      <c r="D3305" s="251" t="s">
        <v>260</v>
      </c>
      <c r="E3305" s="274" t="s">
        <v>1</v>
      </c>
      <c r="F3305" s="275" t="s">
        <v>3094</v>
      </c>
      <c r="G3305" s="273"/>
      <c r="H3305" s="274" t="s">
        <v>1</v>
      </c>
      <c r="I3305" s="276"/>
      <c r="J3305" s="273"/>
      <c r="K3305" s="273"/>
      <c r="L3305" s="277"/>
      <c r="M3305" s="278"/>
      <c r="N3305" s="279"/>
      <c r="O3305" s="279"/>
      <c r="P3305" s="279"/>
      <c r="Q3305" s="279"/>
      <c r="R3305" s="279"/>
      <c r="S3305" s="279"/>
      <c r="T3305" s="280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81" t="s">
        <v>260</v>
      </c>
      <c r="AU3305" s="281" t="s">
        <v>93</v>
      </c>
      <c r="AV3305" s="15" t="s">
        <v>91</v>
      </c>
      <c r="AW3305" s="15" t="s">
        <v>40</v>
      </c>
      <c r="AX3305" s="15" t="s">
        <v>84</v>
      </c>
      <c r="AY3305" s="281" t="s">
        <v>251</v>
      </c>
    </row>
    <row r="3306" s="13" customFormat="1">
      <c r="A3306" s="13"/>
      <c r="B3306" s="249"/>
      <c r="C3306" s="250"/>
      <c r="D3306" s="251" t="s">
        <v>260</v>
      </c>
      <c r="E3306" s="252" t="s">
        <v>1</v>
      </c>
      <c r="F3306" s="253" t="s">
        <v>3107</v>
      </c>
      <c r="G3306" s="250"/>
      <c r="H3306" s="254">
        <v>5</v>
      </c>
      <c r="I3306" s="255"/>
      <c r="J3306" s="250"/>
      <c r="K3306" s="250"/>
      <c r="L3306" s="256"/>
      <c r="M3306" s="257"/>
      <c r="N3306" s="258"/>
      <c r="O3306" s="258"/>
      <c r="P3306" s="258"/>
      <c r="Q3306" s="258"/>
      <c r="R3306" s="258"/>
      <c r="S3306" s="258"/>
      <c r="T3306" s="25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60" t="s">
        <v>260</v>
      </c>
      <c r="AU3306" s="260" t="s">
        <v>93</v>
      </c>
      <c r="AV3306" s="13" t="s">
        <v>93</v>
      </c>
      <c r="AW3306" s="13" t="s">
        <v>40</v>
      </c>
      <c r="AX3306" s="13" t="s">
        <v>84</v>
      </c>
      <c r="AY3306" s="260" t="s">
        <v>251</v>
      </c>
    </row>
    <row r="3307" s="13" customFormat="1">
      <c r="A3307" s="13"/>
      <c r="B3307" s="249"/>
      <c r="C3307" s="250"/>
      <c r="D3307" s="251" t="s">
        <v>260</v>
      </c>
      <c r="E3307" s="252" t="s">
        <v>1</v>
      </c>
      <c r="F3307" s="253" t="s">
        <v>3108</v>
      </c>
      <c r="G3307" s="250"/>
      <c r="H3307" s="254">
        <v>5</v>
      </c>
      <c r="I3307" s="255"/>
      <c r="J3307" s="250"/>
      <c r="K3307" s="250"/>
      <c r="L3307" s="256"/>
      <c r="M3307" s="257"/>
      <c r="N3307" s="258"/>
      <c r="O3307" s="258"/>
      <c r="P3307" s="258"/>
      <c r="Q3307" s="258"/>
      <c r="R3307" s="258"/>
      <c r="S3307" s="258"/>
      <c r="T3307" s="25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60" t="s">
        <v>260</v>
      </c>
      <c r="AU3307" s="260" t="s">
        <v>93</v>
      </c>
      <c r="AV3307" s="13" t="s">
        <v>93</v>
      </c>
      <c r="AW3307" s="13" t="s">
        <v>40</v>
      </c>
      <c r="AX3307" s="13" t="s">
        <v>84</v>
      </c>
      <c r="AY3307" s="260" t="s">
        <v>251</v>
      </c>
    </row>
    <row r="3308" s="13" customFormat="1">
      <c r="A3308" s="13"/>
      <c r="B3308" s="249"/>
      <c r="C3308" s="250"/>
      <c r="D3308" s="251" t="s">
        <v>260</v>
      </c>
      <c r="E3308" s="252" t="s">
        <v>1</v>
      </c>
      <c r="F3308" s="253" t="s">
        <v>3109</v>
      </c>
      <c r="G3308" s="250"/>
      <c r="H3308" s="254">
        <v>5</v>
      </c>
      <c r="I3308" s="255"/>
      <c r="J3308" s="250"/>
      <c r="K3308" s="250"/>
      <c r="L3308" s="256"/>
      <c r="M3308" s="257"/>
      <c r="N3308" s="258"/>
      <c r="O3308" s="258"/>
      <c r="P3308" s="258"/>
      <c r="Q3308" s="258"/>
      <c r="R3308" s="258"/>
      <c r="S3308" s="258"/>
      <c r="T3308" s="25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60" t="s">
        <v>260</v>
      </c>
      <c r="AU3308" s="260" t="s">
        <v>93</v>
      </c>
      <c r="AV3308" s="13" t="s">
        <v>93</v>
      </c>
      <c r="AW3308" s="13" t="s">
        <v>40</v>
      </c>
      <c r="AX3308" s="13" t="s">
        <v>84</v>
      </c>
      <c r="AY3308" s="260" t="s">
        <v>251</v>
      </c>
    </row>
    <row r="3309" s="14" customFormat="1">
      <c r="A3309" s="14"/>
      <c r="B3309" s="261"/>
      <c r="C3309" s="262"/>
      <c r="D3309" s="251" t="s">
        <v>260</v>
      </c>
      <c r="E3309" s="263" t="s">
        <v>1</v>
      </c>
      <c r="F3309" s="264" t="s">
        <v>262</v>
      </c>
      <c r="G3309" s="262"/>
      <c r="H3309" s="265">
        <v>15</v>
      </c>
      <c r="I3309" s="266"/>
      <c r="J3309" s="262"/>
      <c r="K3309" s="262"/>
      <c r="L3309" s="267"/>
      <c r="M3309" s="268"/>
      <c r="N3309" s="269"/>
      <c r="O3309" s="269"/>
      <c r="P3309" s="269"/>
      <c r="Q3309" s="269"/>
      <c r="R3309" s="269"/>
      <c r="S3309" s="269"/>
      <c r="T3309" s="270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71" t="s">
        <v>260</v>
      </c>
      <c r="AU3309" s="271" t="s">
        <v>93</v>
      </c>
      <c r="AV3309" s="14" t="s">
        <v>257</v>
      </c>
      <c r="AW3309" s="14" t="s">
        <v>40</v>
      </c>
      <c r="AX3309" s="14" t="s">
        <v>91</v>
      </c>
      <c r="AY3309" s="271" t="s">
        <v>251</v>
      </c>
    </row>
    <row r="3310" s="2" customFormat="1" ht="49.05" customHeight="1">
      <c r="A3310" s="41"/>
      <c r="B3310" s="42"/>
      <c r="C3310" s="230" t="s">
        <v>3110</v>
      </c>
      <c r="D3310" s="230" t="s">
        <v>253</v>
      </c>
      <c r="E3310" s="231" t="s">
        <v>3111</v>
      </c>
      <c r="F3310" s="232" t="s">
        <v>3112</v>
      </c>
      <c r="G3310" s="233" t="s">
        <v>571</v>
      </c>
      <c r="H3310" s="234">
        <v>24</v>
      </c>
      <c r="I3310" s="235"/>
      <c r="J3310" s="236">
        <f>ROUND(I3310*H3310,2)</f>
        <v>0</v>
      </c>
      <c r="K3310" s="237"/>
      <c r="L3310" s="47"/>
      <c r="M3310" s="238" t="s">
        <v>1</v>
      </c>
      <c r="N3310" s="239" t="s">
        <v>49</v>
      </c>
      <c r="O3310" s="94"/>
      <c r="P3310" s="240">
        <f>O3310*H3310</f>
        <v>0</v>
      </c>
      <c r="Q3310" s="240">
        <v>0.19400000000000001</v>
      </c>
      <c r="R3310" s="240">
        <f>Q3310*H3310</f>
        <v>4.6560000000000006</v>
      </c>
      <c r="S3310" s="240">
        <v>0</v>
      </c>
      <c r="T3310" s="241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42" t="s">
        <v>304</v>
      </c>
      <c r="AT3310" s="242" t="s">
        <v>253</v>
      </c>
      <c r="AU3310" s="242" t="s">
        <v>93</v>
      </c>
      <c r="AY3310" s="19" t="s">
        <v>251</v>
      </c>
      <c r="BE3310" s="243">
        <f>IF(N3310="základní",J3310,0)</f>
        <v>0</v>
      </c>
      <c r="BF3310" s="243">
        <f>IF(N3310="snížená",J3310,0)</f>
        <v>0</v>
      </c>
      <c r="BG3310" s="243">
        <f>IF(N3310="zákl. přenesená",J3310,0)</f>
        <v>0</v>
      </c>
      <c r="BH3310" s="243">
        <f>IF(N3310="sníž. přenesená",J3310,0)</f>
        <v>0</v>
      </c>
      <c r="BI3310" s="243">
        <f>IF(N3310="nulová",J3310,0)</f>
        <v>0</v>
      </c>
      <c r="BJ3310" s="19" t="s">
        <v>91</v>
      </c>
      <c r="BK3310" s="243">
        <f>ROUND(I3310*H3310,2)</f>
        <v>0</v>
      </c>
      <c r="BL3310" s="19" t="s">
        <v>304</v>
      </c>
      <c r="BM3310" s="242" t="s">
        <v>3113</v>
      </c>
    </row>
    <row r="3311" s="2" customFormat="1">
      <c r="A3311" s="41"/>
      <c r="B3311" s="42"/>
      <c r="C3311" s="43"/>
      <c r="D3311" s="251" t="s">
        <v>289</v>
      </c>
      <c r="E3311" s="43"/>
      <c r="F3311" s="282" t="s">
        <v>3100</v>
      </c>
      <c r="G3311" s="43"/>
      <c r="H3311" s="43"/>
      <c r="I3311" s="246"/>
      <c r="J3311" s="43"/>
      <c r="K3311" s="43"/>
      <c r="L3311" s="47"/>
      <c r="M3311" s="247"/>
      <c r="N3311" s="248"/>
      <c r="O3311" s="94"/>
      <c r="P3311" s="94"/>
      <c r="Q3311" s="94"/>
      <c r="R3311" s="94"/>
      <c r="S3311" s="94"/>
      <c r="T3311" s="95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19" t="s">
        <v>289</v>
      </c>
      <c r="AU3311" s="19" t="s">
        <v>93</v>
      </c>
    </row>
    <row r="3312" s="15" customFormat="1">
      <c r="A3312" s="15"/>
      <c r="B3312" s="272"/>
      <c r="C3312" s="273"/>
      <c r="D3312" s="251" t="s">
        <v>260</v>
      </c>
      <c r="E3312" s="274" t="s">
        <v>1</v>
      </c>
      <c r="F3312" s="275" t="s">
        <v>3094</v>
      </c>
      <c r="G3312" s="273"/>
      <c r="H3312" s="274" t="s">
        <v>1</v>
      </c>
      <c r="I3312" s="276"/>
      <c r="J3312" s="273"/>
      <c r="K3312" s="273"/>
      <c r="L3312" s="277"/>
      <c r="M3312" s="278"/>
      <c r="N3312" s="279"/>
      <c r="O3312" s="279"/>
      <c r="P3312" s="279"/>
      <c r="Q3312" s="279"/>
      <c r="R3312" s="279"/>
      <c r="S3312" s="279"/>
      <c r="T3312" s="280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81" t="s">
        <v>260</v>
      </c>
      <c r="AU3312" s="281" t="s">
        <v>93</v>
      </c>
      <c r="AV3312" s="15" t="s">
        <v>91</v>
      </c>
      <c r="AW3312" s="15" t="s">
        <v>40</v>
      </c>
      <c r="AX3312" s="15" t="s">
        <v>84</v>
      </c>
      <c r="AY3312" s="281" t="s">
        <v>251</v>
      </c>
    </row>
    <row r="3313" s="13" customFormat="1">
      <c r="A3313" s="13"/>
      <c r="B3313" s="249"/>
      <c r="C3313" s="250"/>
      <c r="D3313" s="251" t="s">
        <v>260</v>
      </c>
      <c r="E3313" s="252" t="s">
        <v>1</v>
      </c>
      <c r="F3313" s="253" t="s">
        <v>3114</v>
      </c>
      <c r="G3313" s="250"/>
      <c r="H3313" s="254">
        <v>8</v>
      </c>
      <c r="I3313" s="255"/>
      <c r="J3313" s="250"/>
      <c r="K3313" s="250"/>
      <c r="L3313" s="256"/>
      <c r="M3313" s="257"/>
      <c r="N3313" s="258"/>
      <c r="O3313" s="258"/>
      <c r="P3313" s="258"/>
      <c r="Q3313" s="258"/>
      <c r="R3313" s="258"/>
      <c r="S3313" s="258"/>
      <c r="T3313" s="25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60" t="s">
        <v>260</v>
      </c>
      <c r="AU3313" s="260" t="s">
        <v>93</v>
      </c>
      <c r="AV3313" s="13" t="s">
        <v>93</v>
      </c>
      <c r="AW3313" s="13" t="s">
        <v>40</v>
      </c>
      <c r="AX3313" s="13" t="s">
        <v>84</v>
      </c>
      <c r="AY3313" s="260" t="s">
        <v>251</v>
      </c>
    </row>
    <row r="3314" s="13" customFormat="1">
      <c r="A3314" s="13"/>
      <c r="B3314" s="249"/>
      <c r="C3314" s="250"/>
      <c r="D3314" s="251" t="s">
        <v>260</v>
      </c>
      <c r="E3314" s="252" t="s">
        <v>1</v>
      </c>
      <c r="F3314" s="253" t="s">
        <v>3115</v>
      </c>
      <c r="G3314" s="250"/>
      <c r="H3314" s="254">
        <v>6</v>
      </c>
      <c r="I3314" s="255"/>
      <c r="J3314" s="250"/>
      <c r="K3314" s="250"/>
      <c r="L3314" s="256"/>
      <c r="M3314" s="257"/>
      <c r="N3314" s="258"/>
      <c r="O3314" s="258"/>
      <c r="P3314" s="258"/>
      <c r="Q3314" s="258"/>
      <c r="R3314" s="258"/>
      <c r="S3314" s="258"/>
      <c r="T3314" s="25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60" t="s">
        <v>260</v>
      </c>
      <c r="AU3314" s="260" t="s">
        <v>93</v>
      </c>
      <c r="AV3314" s="13" t="s">
        <v>93</v>
      </c>
      <c r="AW3314" s="13" t="s">
        <v>40</v>
      </c>
      <c r="AX3314" s="13" t="s">
        <v>84</v>
      </c>
      <c r="AY3314" s="260" t="s">
        <v>251</v>
      </c>
    </row>
    <row r="3315" s="13" customFormat="1">
      <c r="A3315" s="13"/>
      <c r="B3315" s="249"/>
      <c r="C3315" s="250"/>
      <c r="D3315" s="251" t="s">
        <v>260</v>
      </c>
      <c r="E3315" s="252" t="s">
        <v>1</v>
      </c>
      <c r="F3315" s="253" t="s">
        <v>3116</v>
      </c>
      <c r="G3315" s="250"/>
      <c r="H3315" s="254">
        <v>10</v>
      </c>
      <c r="I3315" s="255"/>
      <c r="J3315" s="250"/>
      <c r="K3315" s="250"/>
      <c r="L3315" s="256"/>
      <c r="M3315" s="257"/>
      <c r="N3315" s="258"/>
      <c r="O3315" s="258"/>
      <c r="P3315" s="258"/>
      <c r="Q3315" s="258"/>
      <c r="R3315" s="258"/>
      <c r="S3315" s="258"/>
      <c r="T3315" s="259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60" t="s">
        <v>260</v>
      </c>
      <c r="AU3315" s="260" t="s">
        <v>93</v>
      </c>
      <c r="AV3315" s="13" t="s">
        <v>93</v>
      </c>
      <c r="AW3315" s="13" t="s">
        <v>40</v>
      </c>
      <c r="AX3315" s="13" t="s">
        <v>84</v>
      </c>
      <c r="AY3315" s="260" t="s">
        <v>251</v>
      </c>
    </row>
    <row r="3316" s="14" customFormat="1">
      <c r="A3316" s="14"/>
      <c r="B3316" s="261"/>
      <c r="C3316" s="262"/>
      <c r="D3316" s="251" t="s">
        <v>260</v>
      </c>
      <c r="E3316" s="263" t="s">
        <v>1</v>
      </c>
      <c r="F3316" s="264" t="s">
        <v>262</v>
      </c>
      <c r="G3316" s="262"/>
      <c r="H3316" s="265">
        <v>24</v>
      </c>
      <c r="I3316" s="266"/>
      <c r="J3316" s="262"/>
      <c r="K3316" s="262"/>
      <c r="L3316" s="267"/>
      <c r="M3316" s="268"/>
      <c r="N3316" s="269"/>
      <c r="O3316" s="269"/>
      <c r="P3316" s="269"/>
      <c r="Q3316" s="269"/>
      <c r="R3316" s="269"/>
      <c r="S3316" s="269"/>
      <c r="T3316" s="270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71" t="s">
        <v>260</v>
      </c>
      <c r="AU3316" s="271" t="s">
        <v>93</v>
      </c>
      <c r="AV3316" s="14" t="s">
        <v>257</v>
      </c>
      <c r="AW3316" s="14" t="s">
        <v>40</v>
      </c>
      <c r="AX3316" s="14" t="s">
        <v>91</v>
      </c>
      <c r="AY3316" s="271" t="s">
        <v>251</v>
      </c>
    </row>
    <row r="3317" s="2" customFormat="1" ht="49.05" customHeight="1">
      <c r="A3317" s="41"/>
      <c r="B3317" s="42"/>
      <c r="C3317" s="230" t="s">
        <v>3117</v>
      </c>
      <c r="D3317" s="230" t="s">
        <v>253</v>
      </c>
      <c r="E3317" s="231" t="s">
        <v>3118</v>
      </c>
      <c r="F3317" s="232" t="s">
        <v>3119</v>
      </c>
      <c r="G3317" s="233" t="s">
        <v>571</v>
      </c>
      <c r="H3317" s="234">
        <v>5</v>
      </c>
      <c r="I3317" s="235"/>
      <c r="J3317" s="236">
        <f>ROUND(I3317*H3317,2)</f>
        <v>0</v>
      </c>
      <c r="K3317" s="237"/>
      <c r="L3317" s="47"/>
      <c r="M3317" s="238" t="s">
        <v>1</v>
      </c>
      <c r="N3317" s="239" t="s">
        <v>49</v>
      </c>
      <c r="O3317" s="94"/>
      <c r="P3317" s="240">
        <f>O3317*H3317</f>
        <v>0</v>
      </c>
      <c r="Q3317" s="240">
        <v>0.26800000000000002</v>
      </c>
      <c r="R3317" s="240">
        <f>Q3317*H3317</f>
        <v>1.3400000000000001</v>
      </c>
      <c r="S3317" s="240">
        <v>0</v>
      </c>
      <c r="T3317" s="241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42" t="s">
        <v>304</v>
      </c>
      <c r="AT3317" s="242" t="s">
        <v>253</v>
      </c>
      <c r="AU3317" s="242" t="s">
        <v>93</v>
      </c>
      <c r="AY3317" s="19" t="s">
        <v>251</v>
      </c>
      <c r="BE3317" s="243">
        <f>IF(N3317="základní",J3317,0)</f>
        <v>0</v>
      </c>
      <c r="BF3317" s="243">
        <f>IF(N3317="snížená",J3317,0)</f>
        <v>0</v>
      </c>
      <c r="BG3317" s="243">
        <f>IF(N3317="zákl. přenesená",J3317,0)</f>
        <v>0</v>
      </c>
      <c r="BH3317" s="243">
        <f>IF(N3317="sníž. přenesená",J3317,0)</f>
        <v>0</v>
      </c>
      <c r="BI3317" s="243">
        <f>IF(N3317="nulová",J3317,0)</f>
        <v>0</v>
      </c>
      <c r="BJ3317" s="19" t="s">
        <v>91</v>
      </c>
      <c r="BK3317" s="243">
        <f>ROUND(I3317*H3317,2)</f>
        <v>0</v>
      </c>
      <c r="BL3317" s="19" t="s">
        <v>304</v>
      </c>
      <c r="BM3317" s="242" t="s">
        <v>3120</v>
      </c>
    </row>
    <row r="3318" s="2" customFormat="1">
      <c r="A3318" s="41"/>
      <c r="B3318" s="42"/>
      <c r="C3318" s="43"/>
      <c r="D3318" s="251" t="s">
        <v>289</v>
      </c>
      <c r="E3318" s="43"/>
      <c r="F3318" s="282" t="s">
        <v>3121</v>
      </c>
      <c r="G3318" s="43"/>
      <c r="H3318" s="43"/>
      <c r="I3318" s="246"/>
      <c r="J3318" s="43"/>
      <c r="K3318" s="43"/>
      <c r="L3318" s="47"/>
      <c r="M3318" s="247"/>
      <c r="N3318" s="248"/>
      <c r="O3318" s="94"/>
      <c r="P3318" s="94"/>
      <c r="Q3318" s="94"/>
      <c r="R3318" s="94"/>
      <c r="S3318" s="94"/>
      <c r="T3318" s="95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19" t="s">
        <v>289</v>
      </c>
      <c r="AU3318" s="19" t="s">
        <v>93</v>
      </c>
    </row>
    <row r="3319" s="15" customFormat="1">
      <c r="A3319" s="15"/>
      <c r="B3319" s="272"/>
      <c r="C3319" s="273"/>
      <c r="D3319" s="251" t="s">
        <v>260</v>
      </c>
      <c r="E3319" s="274" t="s">
        <v>1</v>
      </c>
      <c r="F3319" s="275" t="s">
        <v>3094</v>
      </c>
      <c r="G3319" s="273"/>
      <c r="H3319" s="274" t="s">
        <v>1</v>
      </c>
      <c r="I3319" s="276"/>
      <c r="J3319" s="273"/>
      <c r="K3319" s="273"/>
      <c r="L3319" s="277"/>
      <c r="M3319" s="278"/>
      <c r="N3319" s="279"/>
      <c r="O3319" s="279"/>
      <c r="P3319" s="279"/>
      <c r="Q3319" s="279"/>
      <c r="R3319" s="279"/>
      <c r="S3319" s="279"/>
      <c r="T3319" s="280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81" t="s">
        <v>260</v>
      </c>
      <c r="AU3319" s="281" t="s">
        <v>93</v>
      </c>
      <c r="AV3319" s="15" t="s">
        <v>91</v>
      </c>
      <c r="AW3319" s="15" t="s">
        <v>40</v>
      </c>
      <c r="AX3319" s="15" t="s">
        <v>84</v>
      </c>
      <c r="AY3319" s="281" t="s">
        <v>251</v>
      </c>
    </row>
    <row r="3320" s="13" customFormat="1">
      <c r="A3320" s="13"/>
      <c r="B3320" s="249"/>
      <c r="C3320" s="250"/>
      <c r="D3320" s="251" t="s">
        <v>260</v>
      </c>
      <c r="E3320" s="252" t="s">
        <v>1</v>
      </c>
      <c r="F3320" s="253" t="s">
        <v>2136</v>
      </c>
      <c r="G3320" s="250"/>
      <c r="H3320" s="254">
        <v>1</v>
      </c>
      <c r="I3320" s="255"/>
      <c r="J3320" s="250"/>
      <c r="K3320" s="250"/>
      <c r="L3320" s="256"/>
      <c r="M3320" s="257"/>
      <c r="N3320" s="258"/>
      <c r="O3320" s="258"/>
      <c r="P3320" s="258"/>
      <c r="Q3320" s="258"/>
      <c r="R3320" s="258"/>
      <c r="S3320" s="258"/>
      <c r="T3320" s="25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60" t="s">
        <v>260</v>
      </c>
      <c r="AU3320" s="260" t="s">
        <v>93</v>
      </c>
      <c r="AV3320" s="13" t="s">
        <v>93</v>
      </c>
      <c r="AW3320" s="13" t="s">
        <v>40</v>
      </c>
      <c r="AX3320" s="13" t="s">
        <v>84</v>
      </c>
      <c r="AY3320" s="260" t="s">
        <v>251</v>
      </c>
    </row>
    <row r="3321" s="13" customFormat="1">
      <c r="A3321" s="13"/>
      <c r="B3321" s="249"/>
      <c r="C3321" s="250"/>
      <c r="D3321" s="251" t="s">
        <v>260</v>
      </c>
      <c r="E3321" s="252" t="s">
        <v>1</v>
      </c>
      <c r="F3321" s="253" t="s">
        <v>3122</v>
      </c>
      <c r="G3321" s="250"/>
      <c r="H3321" s="254">
        <v>3</v>
      </c>
      <c r="I3321" s="255"/>
      <c r="J3321" s="250"/>
      <c r="K3321" s="250"/>
      <c r="L3321" s="256"/>
      <c r="M3321" s="257"/>
      <c r="N3321" s="258"/>
      <c r="O3321" s="258"/>
      <c r="P3321" s="258"/>
      <c r="Q3321" s="258"/>
      <c r="R3321" s="258"/>
      <c r="S3321" s="258"/>
      <c r="T3321" s="259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60" t="s">
        <v>260</v>
      </c>
      <c r="AU3321" s="260" t="s">
        <v>93</v>
      </c>
      <c r="AV3321" s="13" t="s">
        <v>93</v>
      </c>
      <c r="AW3321" s="13" t="s">
        <v>40</v>
      </c>
      <c r="AX3321" s="13" t="s">
        <v>84</v>
      </c>
      <c r="AY3321" s="260" t="s">
        <v>251</v>
      </c>
    </row>
    <row r="3322" s="13" customFormat="1">
      <c r="A3322" s="13"/>
      <c r="B3322" s="249"/>
      <c r="C3322" s="250"/>
      <c r="D3322" s="251" t="s">
        <v>260</v>
      </c>
      <c r="E3322" s="252" t="s">
        <v>1</v>
      </c>
      <c r="F3322" s="253" t="s">
        <v>2138</v>
      </c>
      <c r="G3322" s="250"/>
      <c r="H3322" s="254">
        <v>1</v>
      </c>
      <c r="I3322" s="255"/>
      <c r="J3322" s="250"/>
      <c r="K3322" s="250"/>
      <c r="L3322" s="256"/>
      <c r="M3322" s="257"/>
      <c r="N3322" s="258"/>
      <c r="O3322" s="258"/>
      <c r="P3322" s="258"/>
      <c r="Q3322" s="258"/>
      <c r="R3322" s="258"/>
      <c r="S3322" s="258"/>
      <c r="T3322" s="25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60" t="s">
        <v>260</v>
      </c>
      <c r="AU3322" s="260" t="s">
        <v>93</v>
      </c>
      <c r="AV3322" s="13" t="s">
        <v>93</v>
      </c>
      <c r="AW3322" s="13" t="s">
        <v>40</v>
      </c>
      <c r="AX3322" s="13" t="s">
        <v>84</v>
      </c>
      <c r="AY3322" s="260" t="s">
        <v>251</v>
      </c>
    </row>
    <row r="3323" s="14" customFormat="1">
      <c r="A3323" s="14"/>
      <c r="B3323" s="261"/>
      <c r="C3323" s="262"/>
      <c r="D3323" s="251" t="s">
        <v>260</v>
      </c>
      <c r="E3323" s="263" t="s">
        <v>1</v>
      </c>
      <c r="F3323" s="264" t="s">
        <v>262</v>
      </c>
      <c r="G3323" s="262"/>
      <c r="H3323" s="265">
        <v>5</v>
      </c>
      <c r="I3323" s="266"/>
      <c r="J3323" s="262"/>
      <c r="K3323" s="262"/>
      <c r="L3323" s="267"/>
      <c r="M3323" s="268"/>
      <c r="N3323" s="269"/>
      <c r="O3323" s="269"/>
      <c r="P3323" s="269"/>
      <c r="Q3323" s="269"/>
      <c r="R3323" s="269"/>
      <c r="S3323" s="269"/>
      <c r="T3323" s="270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71" t="s">
        <v>260</v>
      </c>
      <c r="AU3323" s="271" t="s">
        <v>93</v>
      </c>
      <c r="AV3323" s="14" t="s">
        <v>257</v>
      </c>
      <c r="AW3323" s="14" t="s">
        <v>40</v>
      </c>
      <c r="AX3323" s="14" t="s">
        <v>91</v>
      </c>
      <c r="AY3323" s="271" t="s">
        <v>251</v>
      </c>
    </row>
    <row r="3324" s="2" customFormat="1" ht="49.05" customHeight="1">
      <c r="A3324" s="41"/>
      <c r="B3324" s="42"/>
      <c r="C3324" s="230" t="s">
        <v>3123</v>
      </c>
      <c r="D3324" s="230" t="s">
        <v>253</v>
      </c>
      <c r="E3324" s="231" t="s">
        <v>3124</v>
      </c>
      <c r="F3324" s="232" t="s">
        <v>3125</v>
      </c>
      <c r="G3324" s="233" t="s">
        <v>571</v>
      </c>
      <c r="H3324" s="234">
        <v>6</v>
      </c>
      <c r="I3324" s="235"/>
      <c r="J3324" s="236">
        <f>ROUND(I3324*H3324,2)</f>
        <v>0</v>
      </c>
      <c r="K3324" s="237"/>
      <c r="L3324" s="47"/>
      <c r="M3324" s="238" t="s">
        <v>1</v>
      </c>
      <c r="N3324" s="239" t="s">
        <v>49</v>
      </c>
      <c r="O3324" s="94"/>
      <c r="P3324" s="240">
        <f>O3324*H3324</f>
        <v>0</v>
      </c>
      <c r="Q3324" s="240">
        <v>0.119</v>
      </c>
      <c r="R3324" s="240">
        <f>Q3324*H3324</f>
        <v>0.71399999999999997</v>
      </c>
      <c r="S3324" s="240">
        <v>0</v>
      </c>
      <c r="T3324" s="241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42" t="s">
        <v>304</v>
      </c>
      <c r="AT3324" s="242" t="s">
        <v>253</v>
      </c>
      <c r="AU3324" s="242" t="s">
        <v>93</v>
      </c>
      <c r="AY3324" s="19" t="s">
        <v>251</v>
      </c>
      <c r="BE3324" s="243">
        <f>IF(N3324="základní",J3324,0)</f>
        <v>0</v>
      </c>
      <c r="BF3324" s="243">
        <f>IF(N3324="snížená",J3324,0)</f>
        <v>0</v>
      </c>
      <c r="BG3324" s="243">
        <f>IF(N3324="zákl. přenesená",J3324,0)</f>
        <v>0</v>
      </c>
      <c r="BH3324" s="243">
        <f>IF(N3324="sníž. přenesená",J3324,0)</f>
        <v>0</v>
      </c>
      <c r="BI3324" s="243">
        <f>IF(N3324="nulová",J3324,0)</f>
        <v>0</v>
      </c>
      <c r="BJ3324" s="19" t="s">
        <v>91</v>
      </c>
      <c r="BK3324" s="243">
        <f>ROUND(I3324*H3324,2)</f>
        <v>0</v>
      </c>
      <c r="BL3324" s="19" t="s">
        <v>304</v>
      </c>
      <c r="BM3324" s="242" t="s">
        <v>3126</v>
      </c>
    </row>
    <row r="3325" s="2" customFormat="1">
      <c r="A3325" s="41"/>
      <c r="B3325" s="42"/>
      <c r="C3325" s="43"/>
      <c r="D3325" s="251" t="s">
        <v>289</v>
      </c>
      <c r="E3325" s="43"/>
      <c r="F3325" s="282" t="s">
        <v>3127</v>
      </c>
      <c r="G3325" s="43"/>
      <c r="H3325" s="43"/>
      <c r="I3325" s="246"/>
      <c r="J3325" s="43"/>
      <c r="K3325" s="43"/>
      <c r="L3325" s="47"/>
      <c r="M3325" s="247"/>
      <c r="N3325" s="248"/>
      <c r="O3325" s="94"/>
      <c r="P3325" s="94"/>
      <c r="Q3325" s="94"/>
      <c r="R3325" s="94"/>
      <c r="S3325" s="94"/>
      <c r="T3325" s="95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19" t="s">
        <v>289</v>
      </c>
      <c r="AU3325" s="19" t="s">
        <v>93</v>
      </c>
    </row>
    <row r="3326" s="15" customFormat="1">
      <c r="A3326" s="15"/>
      <c r="B3326" s="272"/>
      <c r="C3326" s="273"/>
      <c r="D3326" s="251" t="s">
        <v>260</v>
      </c>
      <c r="E3326" s="274" t="s">
        <v>1</v>
      </c>
      <c r="F3326" s="275" t="s">
        <v>3094</v>
      </c>
      <c r="G3326" s="273"/>
      <c r="H3326" s="274" t="s">
        <v>1</v>
      </c>
      <c r="I3326" s="276"/>
      <c r="J3326" s="273"/>
      <c r="K3326" s="273"/>
      <c r="L3326" s="277"/>
      <c r="M3326" s="278"/>
      <c r="N3326" s="279"/>
      <c r="O3326" s="279"/>
      <c r="P3326" s="279"/>
      <c r="Q3326" s="279"/>
      <c r="R3326" s="279"/>
      <c r="S3326" s="279"/>
      <c r="T3326" s="280"/>
      <c r="U3326" s="15"/>
      <c r="V3326" s="15"/>
      <c r="W3326" s="15"/>
      <c r="X3326" s="15"/>
      <c r="Y3326" s="15"/>
      <c r="Z3326" s="15"/>
      <c r="AA3326" s="15"/>
      <c r="AB3326" s="15"/>
      <c r="AC3326" s="15"/>
      <c r="AD3326" s="15"/>
      <c r="AE3326" s="15"/>
      <c r="AT3326" s="281" t="s">
        <v>260</v>
      </c>
      <c r="AU3326" s="281" t="s">
        <v>93</v>
      </c>
      <c r="AV3326" s="15" t="s">
        <v>91</v>
      </c>
      <c r="AW3326" s="15" t="s">
        <v>40</v>
      </c>
      <c r="AX3326" s="15" t="s">
        <v>84</v>
      </c>
      <c r="AY3326" s="281" t="s">
        <v>251</v>
      </c>
    </row>
    <row r="3327" s="13" customFormat="1">
      <c r="A3327" s="13"/>
      <c r="B3327" s="249"/>
      <c r="C3327" s="250"/>
      <c r="D3327" s="251" t="s">
        <v>260</v>
      </c>
      <c r="E3327" s="252" t="s">
        <v>1</v>
      </c>
      <c r="F3327" s="253" t="s">
        <v>3128</v>
      </c>
      <c r="G3327" s="250"/>
      <c r="H3327" s="254">
        <v>6</v>
      </c>
      <c r="I3327" s="255"/>
      <c r="J3327" s="250"/>
      <c r="K3327" s="250"/>
      <c r="L3327" s="256"/>
      <c r="M3327" s="257"/>
      <c r="N3327" s="258"/>
      <c r="O3327" s="258"/>
      <c r="P3327" s="258"/>
      <c r="Q3327" s="258"/>
      <c r="R3327" s="258"/>
      <c r="S3327" s="258"/>
      <c r="T3327" s="259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60" t="s">
        <v>260</v>
      </c>
      <c r="AU3327" s="260" t="s">
        <v>93</v>
      </c>
      <c r="AV3327" s="13" t="s">
        <v>93</v>
      </c>
      <c r="AW3327" s="13" t="s">
        <v>40</v>
      </c>
      <c r="AX3327" s="13" t="s">
        <v>91</v>
      </c>
      <c r="AY3327" s="260" t="s">
        <v>251</v>
      </c>
    </row>
    <row r="3328" s="2" customFormat="1" ht="49.05" customHeight="1">
      <c r="A3328" s="41"/>
      <c r="B3328" s="42"/>
      <c r="C3328" s="230" t="s">
        <v>3129</v>
      </c>
      <c r="D3328" s="230" t="s">
        <v>253</v>
      </c>
      <c r="E3328" s="231" t="s">
        <v>3130</v>
      </c>
      <c r="F3328" s="232" t="s">
        <v>3131</v>
      </c>
      <c r="G3328" s="233" t="s">
        <v>571</v>
      </c>
      <c r="H3328" s="234">
        <v>6</v>
      </c>
      <c r="I3328" s="235"/>
      <c r="J3328" s="236">
        <f>ROUND(I3328*H3328,2)</f>
        <v>0</v>
      </c>
      <c r="K3328" s="237"/>
      <c r="L3328" s="47"/>
      <c r="M3328" s="238" t="s">
        <v>1</v>
      </c>
      <c r="N3328" s="239" t="s">
        <v>49</v>
      </c>
      <c r="O3328" s="94"/>
      <c r="P3328" s="240">
        <f>O3328*H3328</f>
        <v>0</v>
      </c>
      <c r="Q3328" s="240">
        <v>0.19500000000000001</v>
      </c>
      <c r="R3328" s="240">
        <f>Q3328*H3328</f>
        <v>1.1699999999999999</v>
      </c>
      <c r="S3328" s="240">
        <v>0</v>
      </c>
      <c r="T3328" s="241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42" t="s">
        <v>304</v>
      </c>
      <c r="AT3328" s="242" t="s">
        <v>253</v>
      </c>
      <c r="AU3328" s="242" t="s">
        <v>93</v>
      </c>
      <c r="AY3328" s="19" t="s">
        <v>251</v>
      </c>
      <c r="BE3328" s="243">
        <f>IF(N3328="základní",J3328,0)</f>
        <v>0</v>
      </c>
      <c r="BF3328" s="243">
        <f>IF(N3328="snížená",J3328,0)</f>
        <v>0</v>
      </c>
      <c r="BG3328" s="243">
        <f>IF(N3328="zákl. přenesená",J3328,0)</f>
        <v>0</v>
      </c>
      <c r="BH3328" s="243">
        <f>IF(N3328="sníž. přenesená",J3328,0)</f>
        <v>0</v>
      </c>
      <c r="BI3328" s="243">
        <f>IF(N3328="nulová",J3328,0)</f>
        <v>0</v>
      </c>
      <c r="BJ3328" s="19" t="s">
        <v>91</v>
      </c>
      <c r="BK3328" s="243">
        <f>ROUND(I3328*H3328,2)</f>
        <v>0</v>
      </c>
      <c r="BL3328" s="19" t="s">
        <v>304</v>
      </c>
      <c r="BM3328" s="242" t="s">
        <v>3132</v>
      </c>
    </row>
    <row r="3329" s="2" customFormat="1">
      <c r="A3329" s="41"/>
      <c r="B3329" s="42"/>
      <c r="C3329" s="43"/>
      <c r="D3329" s="251" t="s">
        <v>289</v>
      </c>
      <c r="E3329" s="43"/>
      <c r="F3329" s="282" t="s">
        <v>3133</v>
      </c>
      <c r="G3329" s="43"/>
      <c r="H3329" s="43"/>
      <c r="I3329" s="246"/>
      <c r="J3329" s="43"/>
      <c r="K3329" s="43"/>
      <c r="L3329" s="47"/>
      <c r="M3329" s="247"/>
      <c r="N3329" s="248"/>
      <c r="O3329" s="94"/>
      <c r="P3329" s="94"/>
      <c r="Q3329" s="94"/>
      <c r="R3329" s="94"/>
      <c r="S3329" s="94"/>
      <c r="T3329" s="95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19" t="s">
        <v>289</v>
      </c>
      <c r="AU3329" s="19" t="s">
        <v>93</v>
      </c>
    </row>
    <row r="3330" s="15" customFormat="1">
      <c r="A3330" s="15"/>
      <c r="B3330" s="272"/>
      <c r="C3330" s="273"/>
      <c r="D3330" s="251" t="s">
        <v>260</v>
      </c>
      <c r="E3330" s="274" t="s">
        <v>1</v>
      </c>
      <c r="F3330" s="275" t="s">
        <v>3094</v>
      </c>
      <c r="G3330" s="273"/>
      <c r="H3330" s="274" t="s">
        <v>1</v>
      </c>
      <c r="I3330" s="276"/>
      <c r="J3330" s="273"/>
      <c r="K3330" s="273"/>
      <c r="L3330" s="277"/>
      <c r="M3330" s="278"/>
      <c r="N3330" s="279"/>
      <c r="O3330" s="279"/>
      <c r="P3330" s="279"/>
      <c r="Q3330" s="279"/>
      <c r="R3330" s="279"/>
      <c r="S3330" s="279"/>
      <c r="T3330" s="280"/>
      <c r="U3330" s="15"/>
      <c r="V3330" s="15"/>
      <c r="W3330" s="15"/>
      <c r="X3330" s="15"/>
      <c r="Y3330" s="15"/>
      <c r="Z3330" s="15"/>
      <c r="AA3330" s="15"/>
      <c r="AB3330" s="15"/>
      <c r="AC3330" s="15"/>
      <c r="AD3330" s="15"/>
      <c r="AE3330" s="15"/>
      <c r="AT3330" s="281" t="s">
        <v>260</v>
      </c>
      <c r="AU3330" s="281" t="s">
        <v>93</v>
      </c>
      <c r="AV3330" s="15" t="s">
        <v>91</v>
      </c>
      <c r="AW3330" s="15" t="s">
        <v>40</v>
      </c>
      <c r="AX3330" s="15" t="s">
        <v>84</v>
      </c>
      <c r="AY3330" s="281" t="s">
        <v>251</v>
      </c>
    </row>
    <row r="3331" s="13" customFormat="1">
      <c r="A3331" s="13"/>
      <c r="B3331" s="249"/>
      <c r="C3331" s="250"/>
      <c r="D3331" s="251" t="s">
        <v>260</v>
      </c>
      <c r="E3331" s="252" t="s">
        <v>1</v>
      </c>
      <c r="F3331" s="253" t="s">
        <v>3128</v>
      </c>
      <c r="G3331" s="250"/>
      <c r="H3331" s="254">
        <v>6</v>
      </c>
      <c r="I3331" s="255"/>
      <c r="J3331" s="250"/>
      <c r="K3331" s="250"/>
      <c r="L3331" s="256"/>
      <c r="M3331" s="257"/>
      <c r="N3331" s="258"/>
      <c r="O3331" s="258"/>
      <c r="P3331" s="258"/>
      <c r="Q3331" s="258"/>
      <c r="R3331" s="258"/>
      <c r="S3331" s="258"/>
      <c r="T3331" s="25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60" t="s">
        <v>260</v>
      </c>
      <c r="AU3331" s="260" t="s">
        <v>93</v>
      </c>
      <c r="AV3331" s="13" t="s">
        <v>93</v>
      </c>
      <c r="AW3331" s="13" t="s">
        <v>40</v>
      </c>
      <c r="AX3331" s="13" t="s">
        <v>91</v>
      </c>
      <c r="AY3331" s="260" t="s">
        <v>251</v>
      </c>
    </row>
    <row r="3332" s="2" customFormat="1" ht="49.05" customHeight="1">
      <c r="A3332" s="41"/>
      <c r="B3332" s="42"/>
      <c r="C3332" s="230" t="s">
        <v>3134</v>
      </c>
      <c r="D3332" s="230" t="s">
        <v>253</v>
      </c>
      <c r="E3332" s="231" t="s">
        <v>3135</v>
      </c>
      <c r="F3332" s="232" t="s">
        <v>3136</v>
      </c>
      <c r="G3332" s="233" t="s">
        <v>571</v>
      </c>
      <c r="H3332" s="234">
        <v>2</v>
      </c>
      <c r="I3332" s="235"/>
      <c r="J3332" s="236">
        <f>ROUND(I3332*H3332,2)</f>
        <v>0</v>
      </c>
      <c r="K3332" s="237"/>
      <c r="L3332" s="47"/>
      <c r="M3332" s="238" t="s">
        <v>1</v>
      </c>
      <c r="N3332" s="239" t="s">
        <v>49</v>
      </c>
      <c r="O3332" s="94"/>
      <c r="P3332" s="240">
        <f>O3332*H3332</f>
        <v>0</v>
      </c>
      <c r="Q3332" s="240">
        <v>0.27100000000000002</v>
      </c>
      <c r="R3332" s="240">
        <f>Q3332*H3332</f>
        <v>0.54200000000000004</v>
      </c>
      <c r="S3332" s="240">
        <v>0</v>
      </c>
      <c r="T3332" s="241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42" t="s">
        <v>304</v>
      </c>
      <c r="AT3332" s="242" t="s">
        <v>253</v>
      </c>
      <c r="AU3332" s="242" t="s">
        <v>93</v>
      </c>
      <c r="AY3332" s="19" t="s">
        <v>251</v>
      </c>
      <c r="BE3332" s="243">
        <f>IF(N3332="základní",J3332,0)</f>
        <v>0</v>
      </c>
      <c r="BF3332" s="243">
        <f>IF(N3332="snížená",J3332,0)</f>
        <v>0</v>
      </c>
      <c r="BG3332" s="243">
        <f>IF(N3332="zákl. přenesená",J3332,0)</f>
        <v>0</v>
      </c>
      <c r="BH3332" s="243">
        <f>IF(N3332="sníž. přenesená",J3332,0)</f>
        <v>0</v>
      </c>
      <c r="BI3332" s="243">
        <f>IF(N3332="nulová",J3332,0)</f>
        <v>0</v>
      </c>
      <c r="BJ3332" s="19" t="s">
        <v>91</v>
      </c>
      <c r="BK3332" s="243">
        <f>ROUND(I3332*H3332,2)</f>
        <v>0</v>
      </c>
      <c r="BL3332" s="19" t="s">
        <v>304</v>
      </c>
      <c r="BM3332" s="242" t="s">
        <v>3137</v>
      </c>
    </row>
    <row r="3333" s="2" customFormat="1">
      <c r="A3333" s="41"/>
      <c r="B3333" s="42"/>
      <c r="C3333" s="43"/>
      <c r="D3333" s="251" t="s">
        <v>289</v>
      </c>
      <c r="E3333" s="43"/>
      <c r="F3333" s="282" t="s">
        <v>3138</v>
      </c>
      <c r="G3333" s="43"/>
      <c r="H3333" s="43"/>
      <c r="I3333" s="246"/>
      <c r="J3333" s="43"/>
      <c r="K3333" s="43"/>
      <c r="L3333" s="47"/>
      <c r="M3333" s="247"/>
      <c r="N3333" s="248"/>
      <c r="O3333" s="94"/>
      <c r="P3333" s="94"/>
      <c r="Q3333" s="94"/>
      <c r="R3333" s="94"/>
      <c r="S3333" s="94"/>
      <c r="T3333" s="95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19" t="s">
        <v>289</v>
      </c>
      <c r="AU3333" s="19" t="s">
        <v>93</v>
      </c>
    </row>
    <row r="3334" s="15" customFormat="1">
      <c r="A3334" s="15"/>
      <c r="B3334" s="272"/>
      <c r="C3334" s="273"/>
      <c r="D3334" s="251" t="s">
        <v>260</v>
      </c>
      <c r="E3334" s="274" t="s">
        <v>1</v>
      </c>
      <c r="F3334" s="275" t="s">
        <v>3094</v>
      </c>
      <c r="G3334" s="273"/>
      <c r="H3334" s="274" t="s">
        <v>1</v>
      </c>
      <c r="I3334" s="276"/>
      <c r="J3334" s="273"/>
      <c r="K3334" s="273"/>
      <c r="L3334" s="277"/>
      <c r="M3334" s="278"/>
      <c r="N3334" s="279"/>
      <c r="O3334" s="279"/>
      <c r="P3334" s="279"/>
      <c r="Q3334" s="279"/>
      <c r="R3334" s="279"/>
      <c r="S3334" s="279"/>
      <c r="T3334" s="280"/>
      <c r="U3334" s="15"/>
      <c r="V3334" s="15"/>
      <c r="W3334" s="15"/>
      <c r="X3334" s="15"/>
      <c r="Y3334" s="15"/>
      <c r="Z3334" s="15"/>
      <c r="AA3334" s="15"/>
      <c r="AB3334" s="15"/>
      <c r="AC3334" s="15"/>
      <c r="AD3334" s="15"/>
      <c r="AE3334" s="15"/>
      <c r="AT3334" s="281" t="s">
        <v>260</v>
      </c>
      <c r="AU3334" s="281" t="s">
        <v>93</v>
      </c>
      <c r="AV3334" s="15" t="s">
        <v>91</v>
      </c>
      <c r="AW3334" s="15" t="s">
        <v>40</v>
      </c>
      <c r="AX3334" s="15" t="s">
        <v>84</v>
      </c>
      <c r="AY3334" s="281" t="s">
        <v>251</v>
      </c>
    </row>
    <row r="3335" s="13" customFormat="1">
      <c r="A3335" s="13"/>
      <c r="B3335" s="249"/>
      <c r="C3335" s="250"/>
      <c r="D3335" s="251" t="s">
        <v>260</v>
      </c>
      <c r="E3335" s="252" t="s">
        <v>1</v>
      </c>
      <c r="F3335" s="253" t="s">
        <v>1151</v>
      </c>
      <c r="G3335" s="250"/>
      <c r="H3335" s="254">
        <v>2</v>
      </c>
      <c r="I3335" s="255"/>
      <c r="J3335" s="250"/>
      <c r="K3335" s="250"/>
      <c r="L3335" s="256"/>
      <c r="M3335" s="257"/>
      <c r="N3335" s="258"/>
      <c r="O3335" s="258"/>
      <c r="P3335" s="258"/>
      <c r="Q3335" s="258"/>
      <c r="R3335" s="258"/>
      <c r="S3335" s="258"/>
      <c r="T3335" s="25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60" t="s">
        <v>260</v>
      </c>
      <c r="AU3335" s="260" t="s">
        <v>93</v>
      </c>
      <c r="AV3335" s="13" t="s">
        <v>93</v>
      </c>
      <c r="AW3335" s="13" t="s">
        <v>40</v>
      </c>
      <c r="AX3335" s="13" t="s">
        <v>91</v>
      </c>
      <c r="AY3335" s="260" t="s">
        <v>251</v>
      </c>
    </row>
    <row r="3336" s="2" customFormat="1" ht="49.05" customHeight="1">
      <c r="A3336" s="41"/>
      <c r="B3336" s="42"/>
      <c r="C3336" s="230" t="s">
        <v>3139</v>
      </c>
      <c r="D3336" s="230" t="s">
        <v>253</v>
      </c>
      <c r="E3336" s="231" t="s">
        <v>3140</v>
      </c>
      <c r="F3336" s="232" t="s">
        <v>3141</v>
      </c>
      <c r="G3336" s="233" t="s">
        <v>571</v>
      </c>
      <c r="H3336" s="234">
        <v>2</v>
      </c>
      <c r="I3336" s="235"/>
      <c r="J3336" s="236">
        <f>ROUND(I3336*H3336,2)</f>
        <v>0</v>
      </c>
      <c r="K3336" s="237"/>
      <c r="L3336" s="47"/>
      <c r="M3336" s="238" t="s">
        <v>1</v>
      </c>
      <c r="N3336" s="239" t="s">
        <v>49</v>
      </c>
      <c r="O3336" s="94"/>
      <c r="P3336" s="240">
        <f>O3336*H3336</f>
        <v>0</v>
      </c>
      <c r="Q3336" s="240">
        <v>0.119</v>
      </c>
      <c r="R3336" s="240">
        <f>Q3336*H3336</f>
        <v>0.23799999999999999</v>
      </c>
      <c r="S3336" s="240">
        <v>0</v>
      </c>
      <c r="T3336" s="241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42" t="s">
        <v>304</v>
      </c>
      <c r="AT3336" s="242" t="s">
        <v>253</v>
      </c>
      <c r="AU3336" s="242" t="s">
        <v>93</v>
      </c>
      <c r="AY3336" s="19" t="s">
        <v>251</v>
      </c>
      <c r="BE3336" s="243">
        <f>IF(N3336="základní",J3336,0)</f>
        <v>0</v>
      </c>
      <c r="BF3336" s="243">
        <f>IF(N3336="snížená",J3336,0)</f>
        <v>0</v>
      </c>
      <c r="BG3336" s="243">
        <f>IF(N3336="zákl. přenesená",J3336,0)</f>
        <v>0</v>
      </c>
      <c r="BH3336" s="243">
        <f>IF(N3336="sníž. přenesená",J3336,0)</f>
        <v>0</v>
      </c>
      <c r="BI3336" s="243">
        <f>IF(N3336="nulová",J3336,0)</f>
        <v>0</v>
      </c>
      <c r="BJ3336" s="19" t="s">
        <v>91</v>
      </c>
      <c r="BK3336" s="243">
        <f>ROUND(I3336*H3336,2)</f>
        <v>0</v>
      </c>
      <c r="BL3336" s="19" t="s">
        <v>304</v>
      </c>
      <c r="BM3336" s="242" t="s">
        <v>3142</v>
      </c>
    </row>
    <row r="3337" s="2" customFormat="1">
      <c r="A3337" s="41"/>
      <c r="B3337" s="42"/>
      <c r="C3337" s="43"/>
      <c r="D3337" s="251" t="s">
        <v>289</v>
      </c>
      <c r="E3337" s="43"/>
      <c r="F3337" s="282" t="s">
        <v>3143</v>
      </c>
      <c r="G3337" s="43"/>
      <c r="H3337" s="43"/>
      <c r="I3337" s="246"/>
      <c r="J3337" s="43"/>
      <c r="K3337" s="43"/>
      <c r="L3337" s="47"/>
      <c r="M3337" s="247"/>
      <c r="N3337" s="248"/>
      <c r="O3337" s="94"/>
      <c r="P3337" s="94"/>
      <c r="Q3337" s="94"/>
      <c r="R3337" s="94"/>
      <c r="S3337" s="94"/>
      <c r="T3337" s="95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19" t="s">
        <v>289</v>
      </c>
      <c r="AU3337" s="19" t="s">
        <v>93</v>
      </c>
    </row>
    <row r="3338" s="15" customFormat="1">
      <c r="A3338" s="15"/>
      <c r="B3338" s="272"/>
      <c r="C3338" s="273"/>
      <c r="D3338" s="251" t="s">
        <v>260</v>
      </c>
      <c r="E3338" s="274" t="s">
        <v>1</v>
      </c>
      <c r="F3338" s="275" t="s">
        <v>3094</v>
      </c>
      <c r="G3338" s="273"/>
      <c r="H3338" s="274" t="s">
        <v>1</v>
      </c>
      <c r="I3338" s="276"/>
      <c r="J3338" s="273"/>
      <c r="K3338" s="273"/>
      <c r="L3338" s="277"/>
      <c r="M3338" s="278"/>
      <c r="N3338" s="279"/>
      <c r="O3338" s="279"/>
      <c r="P3338" s="279"/>
      <c r="Q3338" s="279"/>
      <c r="R3338" s="279"/>
      <c r="S3338" s="279"/>
      <c r="T3338" s="280"/>
      <c r="U3338" s="15"/>
      <c r="V3338" s="15"/>
      <c r="W3338" s="15"/>
      <c r="X3338" s="15"/>
      <c r="Y3338" s="15"/>
      <c r="Z3338" s="15"/>
      <c r="AA3338" s="15"/>
      <c r="AB3338" s="15"/>
      <c r="AC3338" s="15"/>
      <c r="AD3338" s="15"/>
      <c r="AE3338" s="15"/>
      <c r="AT3338" s="281" t="s">
        <v>260</v>
      </c>
      <c r="AU3338" s="281" t="s">
        <v>93</v>
      </c>
      <c r="AV3338" s="15" t="s">
        <v>91</v>
      </c>
      <c r="AW3338" s="15" t="s">
        <v>40</v>
      </c>
      <c r="AX3338" s="15" t="s">
        <v>84</v>
      </c>
      <c r="AY3338" s="281" t="s">
        <v>251</v>
      </c>
    </row>
    <row r="3339" s="13" customFormat="1">
      <c r="A3339" s="13"/>
      <c r="B3339" s="249"/>
      <c r="C3339" s="250"/>
      <c r="D3339" s="251" t="s">
        <v>260</v>
      </c>
      <c r="E3339" s="252" t="s">
        <v>1</v>
      </c>
      <c r="F3339" s="253" t="s">
        <v>1151</v>
      </c>
      <c r="G3339" s="250"/>
      <c r="H3339" s="254">
        <v>2</v>
      </c>
      <c r="I3339" s="255"/>
      <c r="J3339" s="250"/>
      <c r="K3339" s="250"/>
      <c r="L3339" s="256"/>
      <c r="M3339" s="257"/>
      <c r="N3339" s="258"/>
      <c r="O3339" s="258"/>
      <c r="P3339" s="258"/>
      <c r="Q3339" s="258"/>
      <c r="R3339" s="258"/>
      <c r="S3339" s="258"/>
      <c r="T3339" s="25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60" t="s">
        <v>260</v>
      </c>
      <c r="AU3339" s="260" t="s">
        <v>93</v>
      </c>
      <c r="AV3339" s="13" t="s">
        <v>93</v>
      </c>
      <c r="AW3339" s="13" t="s">
        <v>40</v>
      </c>
      <c r="AX3339" s="13" t="s">
        <v>91</v>
      </c>
      <c r="AY3339" s="260" t="s">
        <v>251</v>
      </c>
    </row>
    <row r="3340" s="2" customFormat="1" ht="49.05" customHeight="1">
      <c r="A3340" s="41"/>
      <c r="B3340" s="42"/>
      <c r="C3340" s="230" t="s">
        <v>3144</v>
      </c>
      <c r="D3340" s="230" t="s">
        <v>253</v>
      </c>
      <c r="E3340" s="231" t="s">
        <v>3145</v>
      </c>
      <c r="F3340" s="232" t="s">
        <v>3146</v>
      </c>
      <c r="G3340" s="233" t="s">
        <v>571</v>
      </c>
      <c r="H3340" s="234">
        <v>2</v>
      </c>
      <c r="I3340" s="235"/>
      <c r="J3340" s="236">
        <f>ROUND(I3340*H3340,2)</f>
        <v>0</v>
      </c>
      <c r="K3340" s="237"/>
      <c r="L3340" s="47"/>
      <c r="M3340" s="238" t="s">
        <v>1</v>
      </c>
      <c r="N3340" s="239" t="s">
        <v>49</v>
      </c>
      <c r="O3340" s="94"/>
      <c r="P3340" s="240">
        <f>O3340*H3340</f>
        <v>0</v>
      </c>
      <c r="Q3340" s="240">
        <v>0.19500000000000001</v>
      </c>
      <c r="R3340" s="240">
        <f>Q3340*H3340</f>
        <v>0.39000000000000001</v>
      </c>
      <c r="S3340" s="240">
        <v>0</v>
      </c>
      <c r="T3340" s="241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42" t="s">
        <v>304</v>
      </c>
      <c r="AT3340" s="242" t="s">
        <v>253</v>
      </c>
      <c r="AU3340" s="242" t="s">
        <v>93</v>
      </c>
      <c r="AY3340" s="19" t="s">
        <v>251</v>
      </c>
      <c r="BE3340" s="243">
        <f>IF(N3340="základní",J3340,0)</f>
        <v>0</v>
      </c>
      <c r="BF3340" s="243">
        <f>IF(N3340="snížená",J3340,0)</f>
        <v>0</v>
      </c>
      <c r="BG3340" s="243">
        <f>IF(N3340="zákl. přenesená",J3340,0)</f>
        <v>0</v>
      </c>
      <c r="BH3340" s="243">
        <f>IF(N3340="sníž. přenesená",J3340,0)</f>
        <v>0</v>
      </c>
      <c r="BI3340" s="243">
        <f>IF(N3340="nulová",J3340,0)</f>
        <v>0</v>
      </c>
      <c r="BJ3340" s="19" t="s">
        <v>91</v>
      </c>
      <c r="BK3340" s="243">
        <f>ROUND(I3340*H3340,2)</f>
        <v>0</v>
      </c>
      <c r="BL3340" s="19" t="s">
        <v>304</v>
      </c>
      <c r="BM3340" s="242" t="s">
        <v>3147</v>
      </c>
    </row>
    <row r="3341" s="2" customFormat="1">
      <c r="A3341" s="41"/>
      <c r="B3341" s="42"/>
      <c r="C3341" s="43"/>
      <c r="D3341" s="251" t="s">
        <v>289</v>
      </c>
      <c r="E3341" s="43"/>
      <c r="F3341" s="282" t="s">
        <v>3148</v>
      </c>
      <c r="G3341" s="43"/>
      <c r="H3341" s="43"/>
      <c r="I3341" s="246"/>
      <c r="J3341" s="43"/>
      <c r="K3341" s="43"/>
      <c r="L3341" s="47"/>
      <c r="M3341" s="247"/>
      <c r="N3341" s="248"/>
      <c r="O3341" s="94"/>
      <c r="P3341" s="94"/>
      <c r="Q3341" s="94"/>
      <c r="R3341" s="94"/>
      <c r="S3341" s="94"/>
      <c r="T3341" s="95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T3341" s="19" t="s">
        <v>289</v>
      </c>
      <c r="AU3341" s="19" t="s">
        <v>93</v>
      </c>
    </row>
    <row r="3342" s="15" customFormat="1">
      <c r="A3342" s="15"/>
      <c r="B3342" s="272"/>
      <c r="C3342" s="273"/>
      <c r="D3342" s="251" t="s">
        <v>260</v>
      </c>
      <c r="E3342" s="274" t="s">
        <v>1</v>
      </c>
      <c r="F3342" s="275" t="s">
        <v>3094</v>
      </c>
      <c r="G3342" s="273"/>
      <c r="H3342" s="274" t="s">
        <v>1</v>
      </c>
      <c r="I3342" s="276"/>
      <c r="J3342" s="273"/>
      <c r="K3342" s="273"/>
      <c r="L3342" s="277"/>
      <c r="M3342" s="278"/>
      <c r="N3342" s="279"/>
      <c r="O3342" s="279"/>
      <c r="P3342" s="279"/>
      <c r="Q3342" s="279"/>
      <c r="R3342" s="279"/>
      <c r="S3342" s="279"/>
      <c r="T3342" s="280"/>
      <c r="U3342" s="15"/>
      <c r="V3342" s="15"/>
      <c r="W3342" s="15"/>
      <c r="X3342" s="15"/>
      <c r="Y3342" s="15"/>
      <c r="Z3342" s="15"/>
      <c r="AA3342" s="15"/>
      <c r="AB3342" s="15"/>
      <c r="AC3342" s="15"/>
      <c r="AD3342" s="15"/>
      <c r="AE3342" s="15"/>
      <c r="AT3342" s="281" t="s">
        <v>260</v>
      </c>
      <c r="AU3342" s="281" t="s">
        <v>93</v>
      </c>
      <c r="AV3342" s="15" t="s">
        <v>91</v>
      </c>
      <c r="AW3342" s="15" t="s">
        <v>40</v>
      </c>
      <c r="AX3342" s="15" t="s">
        <v>84</v>
      </c>
      <c r="AY3342" s="281" t="s">
        <v>251</v>
      </c>
    </row>
    <row r="3343" s="13" customFormat="1">
      <c r="A3343" s="13"/>
      <c r="B3343" s="249"/>
      <c r="C3343" s="250"/>
      <c r="D3343" s="251" t="s">
        <v>260</v>
      </c>
      <c r="E3343" s="252" t="s">
        <v>1</v>
      </c>
      <c r="F3343" s="253" t="s">
        <v>1151</v>
      </c>
      <c r="G3343" s="250"/>
      <c r="H3343" s="254">
        <v>2</v>
      </c>
      <c r="I3343" s="255"/>
      <c r="J3343" s="250"/>
      <c r="K3343" s="250"/>
      <c r="L3343" s="256"/>
      <c r="M3343" s="257"/>
      <c r="N3343" s="258"/>
      <c r="O3343" s="258"/>
      <c r="P3343" s="258"/>
      <c r="Q3343" s="258"/>
      <c r="R3343" s="258"/>
      <c r="S3343" s="258"/>
      <c r="T3343" s="259"/>
      <c r="U3343" s="13"/>
      <c r="V3343" s="13"/>
      <c r="W3343" s="13"/>
      <c r="X3343" s="13"/>
      <c r="Y3343" s="13"/>
      <c r="Z3343" s="13"/>
      <c r="AA3343" s="13"/>
      <c r="AB3343" s="13"/>
      <c r="AC3343" s="13"/>
      <c r="AD3343" s="13"/>
      <c r="AE3343" s="13"/>
      <c r="AT3343" s="260" t="s">
        <v>260</v>
      </c>
      <c r="AU3343" s="260" t="s">
        <v>93</v>
      </c>
      <c r="AV3343" s="13" t="s">
        <v>93</v>
      </c>
      <c r="AW3343" s="13" t="s">
        <v>40</v>
      </c>
      <c r="AX3343" s="13" t="s">
        <v>91</v>
      </c>
      <c r="AY3343" s="260" t="s">
        <v>251</v>
      </c>
    </row>
    <row r="3344" s="2" customFormat="1" ht="49.05" customHeight="1">
      <c r="A3344" s="41"/>
      <c r="B3344" s="42"/>
      <c r="C3344" s="230" t="s">
        <v>3149</v>
      </c>
      <c r="D3344" s="230" t="s">
        <v>253</v>
      </c>
      <c r="E3344" s="231" t="s">
        <v>3150</v>
      </c>
      <c r="F3344" s="232" t="s">
        <v>3151</v>
      </c>
      <c r="G3344" s="233" t="s">
        <v>571</v>
      </c>
      <c r="H3344" s="234">
        <v>6</v>
      </c>
      <c r="I3344" s="235"/>
      <c r="J3344" s="236">
        <f>ROUND(I3344*H3344,2)</f>
        <v>0</v>
      </c>
      <c r="K3344" s="237"/>
      <c r="L3344" s="47"/>
      <c r="M3344" s="238" t="s">
        <v>1</v>
      </c>
      <c r="N3344" s="239" t="s">
        <v>49</v>
      </c>
      <c r="O3344" s="94"/>
      <c r="P3344" s="240">
        <f>O3344*H3344</f>
        <v>0</v>
      </c>
      <c r="Q3344" s="240">
        <v>0.11700000000000001</v>
      </c>
      <c r="R3344" s="240">
        <f>Q3344*H3344</f>
        <v>0.70200000000000007</v>
      </c>
      <c r="S3344" s="240">
        <v>0</v>
      </c>
      <c r="T3344" s="241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42" t="s">
        <v>304</v>
      </c>
      <c r="AT3344" s="242" t="s">
        <v>253</v>
      </c>
      <c r="AU3344" s="242" t="s">
        <v>93</v>
      </c>
      <c r="AY3344" s="19" t="s">
        <v>251</v>
      </c>
      <c r="BE3344" s="243">
        <f>IF(N3344="základní",J3344,0)</f>
        <v>0</v>
      </c>
      <c r="BF3344" s="243">
        <f>IF(N3344="snížená",J3344,0)</f>
        <v>0</v>
      </c>
      <c r="BG3344" s="243">
        <f>IF(N3344="zákl. přenesená",J3344,0)</f>
        <v>0</v>
      </c>
      <c r="BH3344" s="243">
        <f>IF(N3344="sníž. přenesená",J3344,0)</f>
        <v>0</v>
      </c>
      <c r="BI3344" s="243">
        <f>IF(N3344="nulová",J3344,0)</f>
        <v>0</v>
      </c>
      <c r="BJ3344" s="19" t="s">
        <v>91</v>
      </c>
      <c r="BK3344" s="243">
        <f>ROUND(I3344*H3344,2)</f>
        <v>0</v>
      </c>
      <c r="BL3344" s="19" t="s">
        <v>304</v>
      </c>
      <c r="BM3344" s="242" t="s">
        <v>3152</v>
      </c>
    </row>
    <row r="3345" s="2" customFormat="1">
      <c r="A3345" s="41"/>
      <c r="B3345" s="42"/>
      <c r="C3345" s="43"/>
      <c r="D3345" s="251" t="s">
        <v>289</v>
      </c>
      <c r="E3345" s="43"/>
      <c r="F3345" s="282" t="s">
        <v>3153</v>
      </c>
      <c r="G3345" s="43"/>
      <c r="H3345" s="43"/>
      <c r="I3345" s="246"/>
      <c r="J3345" s="43"/>
      <c r="K3345" s="43"/>
      <c r="L3345" s="47"/>
      <c r="M3345" s="247"/>
      <c r="N3345" s="248"/>
      <c r="O3345" s="94"/>
      <c r="P3345" s="94"/>
      <c r="Q3345" s="94"/>
      <c r="R3345" s="94"/>
      <c r="S3345" s="94"/>
      <c r="T3345" s="95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19" t="s">
        <v>289</v>
      </c>
      <c r="AU3345" s="19" t="s">
        <v>93</v>
      </c>
    </row>
    <row r="3346" s="15" customFormat="1">
      <c r="A3346" s="15"/>
      <c r="B3346" s="272"/>
      <c r="C3346" s="273"/>
      <c r="D3346" s="251" t="s">
        <v>260</v>
      </c>
      <c r="E3346" s="274" t="s">
        <v>1</v>
      </c>
      <c r="F3346" s="275" t="s">
        <v>3094</v>
      </c>
      <c r="G3346" s="273"/>
      <c r="H3346" s="274" t="s">
        <v>1</v>
      </c>
      <c r="I3346" s="276"/>
      <c r="J3346" s="273"/>
      <c r="K3346" s="273"/>
      <c r="L3346" s="277"/>
      <c r="M3346" s="278"/>
      <c r="N3346" s="279"/>
      <c r="O3346" s="279"/>
      <c r="P3346" s="279"/>
      <c r="Q3346" s="279"/>
      <c r="R3346" s="279"/>
      <c r="S3346" s="279"/>
      <c r="T3346" s="280"/>
      <c r="U3346" s="15"/>
      <c r="V3346" s="15"/>
      <c r="W3346" s="15"/>
      <c r="X3346" s="15"/>
      <c r="Y3346" s="15"/>
      <c r="Z3346" s="15"/>
      <c r="AA3346" s="15"/>
      <c r="AB3346" s="15"/>
      <c r="AC3346" s="15"/>
      <c r="AD3346" s="15"/>
      <c r="AE3346" s="15"/>
      <c r="AT3346" s="281" t="s">
        <v>260</v>
      </c>
      <c r="AU3346" s="281" t="s">
        <v>93</v>
      </c>
      <c r="AV3346" s="15" t="s">
        <v>91</v>
      </c>
      <c r="AW3346" s="15" t="s">
        <v>40</v>
      </c>
      <c r="AX3346" s="15" t="s">
        <v>84</v>
      </c>
      <c r="AY3346" s="281" t="s">
        <v>251</v>
      </c>
    </row>
    <row r="3347" s="13" customFormat="1">
      <c r="A3347" s="13"/>
      <c r="B3347" s="249"/>
      <c r="C3347" s="250"/>
      <c r="D3347" s="251" t="s">
        <v>260</v>
      </c>
      <c r="E3347" s="252" t="s">
        <v>1</v>
      </c>
      <c r="F3347" s="253" t="s">
        <v>2122</v>
      </c>
      <c r="G3347" s="250"/>
      <c r="H3347" s="254">
        <v>2</v>
      </c>
      <c r="I3347" s="255"/>
      <c r="J3347" s="250"/>
      <c r="K3347" s="250"/>
      <c r="L3347" s="256"/>
      <c r="M3347" s="257"/>
      <c r="N3347" s="258"/>
      <c r="O3347" s="258"/>
      <c r="P3347" s="258"/>
      <c r="Q3347" s="258"/>
      <c r="R3347" s="258"/>
      <c r="S3347" s="258"/>
      <c r="T3347" s="25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60" t="s">
        <v>260</v>
      </c>
      <c r="AU3347" s="260" t="s">
        <v>93</v>
      </c>
      <c r="AV3347" s="13" t="s">
        <v>93</v>
      </c>
      <c r="AW3347" s="13" t="s">
        <v>40</v>
      </c>
      <c r="AX3347" s="13" t="s">
        <v>84</v>
      </c>
      <c r="AY3347" s="260" t="s">
        <v>251</v>
      </c>
    </row>
    <row r="3348" s="13" customFormat="1">
      <c r="A3348" s="13"/>
      <c r="B3348" s="249"/>
      <c r="C3348" s="250"/>
      <c r="D3348" s="251" t="s">
        <v>260</v>
      </c>
      <c r="E3348" s="252" t="s">
        <v>1</v>
      </c>
      <c r="F3348" s="253" t="s">
        <v>2123</v>
      </c>
      <c r="G3348" s="250"/>
      <c r="H3348" s="254">
        <v>2</v>
      </c>
      <c r="I3348" s="255"/>
      <c r="J3348" s="250"/>
      <c r="K3348" s="250"/>
      <c r="L3348" s="256"/>
      <c r="M3348" s="257"/>
      <c r="N3348" s="258"/>
      <c r="O3348" s="258"/>
      <c r="P3348" s="258"/>
      <c r="Q3348" s="258"/>
      <c r="R3348" s="258"/>
      <c r="S3348" s="258"/>
      <c r="T3348" s="259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60" t="s">
        <v>260</v>
      </c>
      <c r="AU3348" s="260" t="s">
        <v>93</v>
      </c>
      <c r="AV3348" s="13" t="s">
        <v>93</v>
      </c>
      <c r="AW3348" s="13" t="s">
        <v>40</v>
      </c>
      <c r="AX3348" s="13" t="s">
        <v>84</v>
      </c>
      <c r="AY3348" s="260" t="s">
        <v>251</v>
      </c>
    </row>
    <row r="3349" s="13" customFormat="1">
      <c r="A3349" s="13"/>
      <c r="B3349" s="249"/>
      <c r="C3349" s="250"/>
      <c r="D3349" s="251" t="s">
        <v>260</v>
      </c>
      <c r="E3349" s="252" t="s">
        <v>1</v>
      </c>
      <c r="F3349" s="253" t="s">
        <v>2124</v>
      </c>
      <c r="G3349" s="250"/>
      <c r="H3349" s="254">
        <v>2</v>
      </c>
      <c r="I3349" s="255"/>
      <c r="J3349" s="250"/>
      <c r="K3349" s="250"/>
      <c r="L3349" s="256"/>
      <c r="M3349" s="257"/>
      <c r="N3349" s="258"/>
      <c r="O3349" s="258"/>
      <c r="P3349" s="258"/>
      <c r="Q3349" s="258"/>
      <c r="R3349" s="258"/>
      <c r="S3349" s="258"/>
      <c r="T3349" s="25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60" t="s">
        <v>260</v>
      </c>
      <c r="AU3349" s="260" t="s">
        <v>93</v>
      </c>
      <c r="AV3349" s="13" t="s">
        <v>93</v>
      </c>
      <c r="AW3349" s="13" t="s">
        <v>40</v>
      </c>
      <c r="AX3349" s="13" t="s">
        <v>84</v>
      </c>
      <c r="AY3349" s="260" t="s">
        <v>251</v>
      </c>
    </row>
    <row r="3350" s="14" customFormat="1">
      <c r="A3350" s="14"/>
      <c r="B3350" s="261"/>
      <c r="C3350" s="262"/>
      <c r="D3350" s="251" t="s">
        <v>260</v>
      </c>
      <c r="E3350" s="263" t="s">
        <v>1</v>
      </c>
      <c r="F3350" s="264" t="s">
        <v>262</v>
      </c>
      <c r="G3350" s="262"/>
      <c r="H3350" s="265">
        <v>6</v>
      </c>
      <c r="I3350" s="266"/>
      <c r="J3350" s="262"/>
      <c r="K3350" s="262"/>
      <c r="L3350" s="267"/>
      <c r="M3350" s="268"/>
      <c r="N3350" s="269"/>
      <c r="O3350" s="269"/>
      <c r="P3350" s="269"/>
      <c r="Q3350" s="269"/>
      <c r="R3350" s="269"/>
      <c r="S3350" s="269"/>
      <c r="T3350" s="270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71" t="s">
        <v>260</v>
      </c>
      <c r="AU3350" s="271" t="s">
        <v>93</v>
      </c>
      <c r="AV3350" s="14" t="s">
        <v>257</v>
      </c>
      <c r="AW3350" s="14" t="s">
        <v>40</v>
      </c>
      <c r="AX3350" s="14" t="s">
        <v>91</v>
      </c>
      <c r="AY3350" s="271" t="s">
        <v>251</v>
      </c>
    </row>
    <row r="3351" s="2" customFormat="1" ht="49.05" customHeight="1">
      <c r="A3351" s="41"/>
      <c r="B3351" s="42"/>
      <c r="C3351" s="230" t="s">
        <v>3154</v>
      </c>
      <c r="D3351" s="230" t="s">
        <v>253</v>
      </c>
      <c r="E3351" s="231" t="s">
        <v>3155</v>
      </c>
      <c r="F3351" s="232" t="s">
        <v>3156</v>
      </c>
      <c r="G3351" s="233" t="s">
        <v>571</v>
      </c>
      <c r="H3351" s="234">
        <v>6</v>
      </c>
      <c r="I3351" s="235"/>
      <c r="J3351" s="236">
        <f>ROUND(I3351*H3351,2)</f>
        <v>0</v>
      </c>
      <c r="K3351" s="237"/>
      <c r="L3351" s="47"/>
      <c r="M3351" s="238" t="s">
        <v>1</v>
      </c>
      <c r="N3351" s="239" t="s">
        <v>49</v>
      </c>
      <c r="O3351" s="94"/>
      <c r="P3351" s="240">
        <f>O3351*H3351</f>
        <v>0</v>
      </c>
      <c r="Q3351" s="240">
        <v>0.19400000000000001</v>
      </c>
      <c r="R3351" s="240">
        <f>Q3351*H3351</f>
        <v>1.1640000000000002</v>
      </c>
      <c r="S3351" s="240">
        <v>0</v>
      </c>
      <c r="T3351" s="241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42" t="s">
        <v>304</v>
      </c>
      <c r="AT3351" s="242" t="s">
        <v>253</v>
      </c>
      <c r="AU3351" s="242" t="s">
        <v>93</v>
      </c>
      <c r="AY3351" s="19" t="s">
        <v>251</v>
      </c>
      <c r="BE3351" s="243">
        <f>IF(N3351="základní",J3351,0)</f>
        <v>0</v>
      </c>
      <c r="BF3351" s="243">
        <f>IF(N3351="snížená",J3351,0)</f>
        <v>0</v>
      </c>
      <c r="BG3351" s="243">
        <f>IF(N3351="zákl. přenesená",J3351,0)</f>
        <v>0</v>
      </c>
      <c r="BH3351" s="243">
        <f>IF(N3351="sníž. přenesená",J3351,0)</f>
        <v>0</v>
      </c>
      <c r="BI3351" s="243">
        <f>IF(N3351="nulová",J3351,0)</f>
        <v>0</v>
      </c>
      <c r="BJ3351" s="19" t="s">
        <v>91</v>
      </c>
      <c r="BK3351" s="243">
        <f>ROUND(I3351*H3351,2)</f>
        <v>0</v>
      </c>
      <c r="BL3351" s="19" t="s">
        <v>304</v>
      </c>
      <c r="BM3351" s="242" t="s">
        <v>3157</v>
      </c>
    </row>
    <row r="3352" s="2" customFormat="1">
      <c r="A3352" s="41"/>
      <c r="B3352" s="42"/>
      <c r="C3352" s="43"/>
      <c r="D3352" s="251" t="s">
        <v>289</v>
      </c>
      <c r="E3352" s="43"/>
      <c r="F3352" s="282" t="s">
        <v>3158</v>
      </c>
      <c r="G3352" s="43"/>
      <c r="H3352" s="43"/>
      <c r="I3352" s="246"/>
      <c r="J3352" s="43"/>
      <c r="K3352" s="43"/>
      <c r="L3352" s="47"/>
      <c r="M3352" s="247"/>
      <c r="N3352" s="248"/>
      <c r="O3352" s="94"/>
      <c r="P3352" s="94"/>
      <c r="Q3352" s="94"/>
      <c r="R3352" s="94"/>
      <c r="S3352" s="94"/>
      <c r="T3352" s="95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19" t="s">
        <v>289</v>
      </c>
      <c r="AU3352" s="19" t="s">
        <v>93</v>
      </c>
    </row>
    <row r="3353" s="15" customFormat="1">
      <c r="A3353" s="15"/>
      <c r="B3353" s="272"/>
      <c r="C3353" s="273"/>
      <c r="D3353" s="251" t="s">
        <v>260</v>
      </c>
      <c r="E3353" s="274" t="s">
        <v>1</v>
      </c>
      <c r="F3353" s="275" t="s">
        <v>3094</v>
      </c>
      <c r="G3353" s="273"/>
      <c r="H3353" s="274" t="s">
        <v>1</v>
      </c>
      <c r="I3353" s="276"/>
      <c r="J3353" s="273"/>
      <c r="K3353" s="273"/>
      <c r="L3353" s="277"/>
      <c r="M3353" s="278"/>
      <c r="N3353" s="279"/>
      <c r="O3353" s="279"/>
      <c r="P3353" s="279"/>
      <c r="Q3353" s="279"/>
      <c r="R3353" s="279"/>
      <c r="S3353" s="279"/>
      <c r="T3353" s="280"/>
      <c r="U3353" s="15"/>
      <c r="V3353" s="15"/>
      <c r="W3353" s="15"/>
      <c r="X3353" s="15"/>
      <c r="Y3353" s="15"/>
      <c r="Z3353" s="15"/>
      <c r="AA3353" s="15"/>
      <c r="AB3353" s="15"/>
      <c r="AC3353" s="15"/>
      <c r="AD3353" s="15"/>
      <c r="AE3353" s="15"/>
      <c r="AT3353" s="281" t="s">
        <v>260</v>
      </c>
      <c r="AU3353" s="281" t="s">
        <v>93</v>
      </c>
      <c r="AV3353" s="15" t="s">
        <v>91</v>
      </c>
      <c r="AW3353" s="15" t="s">
        <v>40</v>
      </c>
      <c r="AX3353" s="15" t="s">
        <v>84</v>
      </c>
      <c r="AY3353" s="281" t="s">
        <v>251</v>
      </c>
    </row>
    <row r="3354" s="13" customFormat="1">
      <c r="A3354" s="13"/>
      <c r="B3354" s="249"/>
      <c r="C3354" s="250"/>
      <c r="D3354" s="251" t="s">
        <v>260</v>
      </c>
      <c r="E3354" s="252" t="s">
        <v>1</v>
      </c>
      <c r="F3354" s="253" t="s">
        <v>2122</v>
      </c>
      <c r="G3354" s="250"/>
      <c r="H3354" s="254">
        <v>2</v>
      </c>
      <c r="I3354" s="255"/>
      <c r="J3354" s="250"/>
      <c r="K3354" s="250"/>
      <c r="L3354" s="256"/>
      <c r="M3354" s="257"/>
      <c r="N3354" s="258"/>
      <c r="O3354" s="258"/>
      <c r="P3354" s="258"/>
      <c r="Q3354" s="258"/>
      <c r="R3354" s="258"/>
      <c r="S3354" s="258"/>
      <c r="T3354" s="259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60" t="s">
        <v>260</v>
      </c>
      <c r="AU3354" s="260" t="s">
        <v>93</v>
      </c>
      <c r="AV3354" s="13" t="s">
        <v>93</v>
      </c>
      <c r="AW3354" s="13" t="s">
        <v>40</v>
      </c>
      <c r="AX3354" s="13" t="s">
        <v>84</v>
      </c>
      <c r="AY3354" s="260" t="s">
        <v>251</v>
      </c>
    </row>
    <row r="3355" s="13" customFormat="1">
      <c r="A3355" s="13"/>
      <c r="B3355" s="249"/>
      <c r="C3355" s="250"/>
      <c r="D3355" s="251" t="s">
        <v>260</v>
      </c>
      <c r="E3355" s="252" t="s">
        <v>1</v>
      </c>
      <c r="F3355" s="253" t="s">
        <v>2123</v>
      </c>
      <c r="G3355" s="250"/>
      <c r="H3355" s="254">
        <v>2</v>
      </c>
      <c r="I3355" s="255"/>
      <c r="J3355" s="250"/>
      <c r="K3355" s="250"/>
      <c r="L3355" s="256"/>
      <c r="M3355" s="257"/>
      <c r="N3355" s="258"/>
      <c r="O3355" s="258"/>
      <c r="P3355" s="258"/>
      <c r="Q3355" s="258"/>
      <c r="R3355" s="258"/>
      <c r="S3355" s="258"/>
      <c r="T3355" s="25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60" t="s">
        <v>260</v>
      </c>
      <c r="AU3355" s="260" t="s">
        <v>93</v>
      </c>
      <c r="AV3355" s="13" t="s">
        <v>93</v>
      </c>
      <c r="AW3355" s="13" t="s">
        <v>40</v>
      </c>
      <c r="AX3355" s="13" t="s">
        <v>84</v>
      </c>
      <c r="AY3355" s="260" t="s">
        <v>251</v>
      </c>
    </row>
    <row r="3356" s="13" customFormat="1">
      <c r="A3356" s="13"/>
      <c r="B3356" s="249"/>
      <c r="C3356" s="250"/>
      <c r="D3356" s="251" t="s">
        <v>260</v>
      </c>
      <c r="E3356" s="252" t="s">
        <v>1</v>
      </c>
      <c r="F3356" s="253" t="s">
        <v>2124</v>
      </c>
      <c r="G3356" s="250"/>
      <c r="H3356" s="254">
        <v>2</v>
      </c>
      <c r="I3356" s="255"/>
      <c r="J3356" s="250"/>
      <c r="K3356" s="250"/>
      <c r="L3356" s="256"/>
      <c r="M3356" s="257"/>
      <c r="N3356" s="258"/>
      <c r="O3356" s="258"/>
      <c r="P3356" s="258"/>
      <c r="Q3356" s="258"/>
      <c r="R3356" s="258"/>
      <c r="S3356" s="258"/>
      <c r="T3356" s="259"/>
      <c r="U3356" s="13"/>
      <c r="V3356" s="13"/>
      <c r="W3356" s="13"/>
      <c r="X3356" s="13"/>
      <c r="Y3356" s="13"/>
      <c r="Z3356" s="13"/>
      <c r="AA3356" s="13"/>
      <c r="AB3356" s="13"/>
      <c r="AC3356" s="13"/>
      <c r="AD3356" s="13"/>
      <c r="AE3356" s="13"/>
      <c r="AT3356" s="260" t="s">
        <v>260</v>
      </c>
      <c r="AU3356" s="260" t="s">
        <v>93</v>
      </c>
      <c r="AV3356" s="13" t="s">
        <v>93</v>
      </c>
      <c r="AW3356" s="13" t="s">
        <v>40</v>
      </c>
      <c r="AX3356" s="13" t="s">
        <v>84</v>
      </c>
      <c r="AY3356" s="260" t="s">
        <v>251</v>
      </c>
    </row>
    <row r="3357" s="14" customFormat="1">
      <c r="A3357" s="14"/>
      <c r="B3357" s="261"/>
      <c r="C3357" s="262"/>
      <c r="D3357" s="251" t="s">
        <v>260</v>
      </c>
      <c r="E3357" s="263" t="s">
        <v>1</v>
      </c>
      <c r="F3357" s="264" t="s">
        <v>262</v>
      </c>
      <c r="G3357" s="262"/>
      <c r="H3357" s="265">
        <v>6</v>
      </c>
      <c r="I3357" s="266"/>
      <c r="J3357" s="262"/>
      <c r="K3357" s="262"/>
      <c r="L3357" s="267"/>
      <c r="M3357" s="268"/>
      <c r="N3357" s="269"/>
      <c r="O3357" s="269"/>
      <c r="P3357" s="269"/>
      <c r="Q3357" s="269"/>
      <c r="R3357" s="269"/>
      <c r="S3357" s="269"/>
      <c r="T3357" s="270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71" t="s">
        <v>260</v>
      </c>
      <c r="AU3357" s="271" t="s">
        <v>93</v>
      </c>
      <c r="AV3357" s="14" t="s">
        <v>257</v>
      </c>
      <c r="AW3357" s="14" t="s">
        <v>40</v>
      </c>
      <c r="AX3357" s="14" t="s">
        <v>91</v>
      </c>
      <c r="AY3357" s="271" t="s">
        <v>251</v>
      </c>
    </row>
    <row r="3358" s="2" customFormat="1" ht="49.05" customHeight="1">
      <c r="A3358" s="41"/>
      <c r="B3358" s="42"/>
      <c r="C3358" s="230" t="s">
        <v>3159</v>
      </c>
      <c r="D3358" s="230" t="s">
        <v>253</v>
      </c>
      <c r="E3358" s="231" t="s">
        <v>3160</v>
      </c>
      <c r="F3358" s="232" t="s">
        <v>3161</v>
      </c>
      <c r="G3358" s="233" t="s">
        <v>571</v>
      </c>
      <c r="H3358" s="234">
        <v>2</v>
      </c>
      <c r="I3358" s="235"/>
      <c r="J3358" s="236">
        <f>ROUND(I3358*H3358,2)</f>
        <v>0</v>
      </c>
      <c r="K3358" s="237"/>
      <c r="L3358" s="47"/>
      <c r="M3358" s="238" t="s">
        <v>1</v>
      </c>
      <c r="N3358" s="239" t="s">
        <v>49</v>
      </c>
      <c r="O3358" s="94"/>
      <c r="P3358" s="240">
        <f>O3358*H3358</f>
        <v>0</v>
      </c>
      <c r="Q3358" s="240">
        <v>0.11700000000000001</v>
      </c>
      <c r="R3358" s="240">
        <f>Q3358*H3358</f>
        <v>0.23400000000000001</v>
      </c>
      <c r="S3358" s="240">
        <v>0</v>
      </c>
      <c r="T3358" s="241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42" t="s">
        <v>304</v>
      </c>
      <c r="AT3358" s="242" t="s">
        <v>253</v>
      </c>
      <c r="AU3358" s="242" t="s">
        <v>93</v>
      </c>
      <c r="AY3358" s="19" t="s">
        <v>251</v>
      </c>
      <c r="BE3358" s="243">
        <f>IF(N3358="základní",J3358,0)</f>
        <v>0</v>
      </c>
      <c r="BF3358" s="243">
        <f>IF(N3358="snížená",J3358,0)</f>
        <v>0</v>
      </c>
      <c r="BG3358" s="243">
        <f>IF(N3358="zákl. přenesená",J3358,0)</f>
        <v>0</v>
      </c>
      <c r="BH3358" s="243">
        <f>IF(N3358="sníž. přenesená",J3358,0)</f>
        <v>0</v>
      </c>
      <c r="BI3358" s="243">
        <f>IF(N3358="nulová",J3358,0)</f>
        <v>0</v>
      </c>
      <c r="BJ3358" s="19" t="s">
        <v>91</v>
      </c>
      <c r="BK3358" s="243">
        <f>ROUND(I3358*H3358,2)</f>
        <v>0</v>
      </c>
      <c r="BL3358" s="19" t="s">
        <v>304</v>
      </c>
      <c r="BM3358" s="242" t="s">
        <v>3162</v>
      </c>
    </row>
    <row r="3359" s="2" customFormat="1">
      <c r="A3359" s="41"/>
      <c r="B3359" s="42"/>
      <c r="C3359" s="43"/>
      <c r="D3359" s="251" t="s">
        <v>289</v>
      </c>
      <c r="E3359" s="43"/>
      <c r="F3359" s="282" t="s">
        <v>3163</v>
      </c>
      <c r="G3359" s="43"/>
      <c r="H3359" s="43"/>
      <c r="I3359" s="246"/>
      <c r="J3359" s="43"/>
      <c r="K3359" s="43"/>
      <c r="L3359" s="47"/>
      <c r="M3359" s="247"/>
      <c r="N3359" s="248"/>
      <c r="O3359" s="94"/>
      <c r="P3359" s="94"/>
      <c r="Q3359" s="94"/>
      <c r="R3359" s="94"/>
      <c r="S3359" s="94"/>
      <c r="T3359" s="95"/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T3359" s="19" t="s">
        <v>289</v>
      </c>
      <c r="AU3359" s="19" t="s">
        <v>93</v>
      </c>
    </row>
    <row r="3360" s="15" customFormat="1">
      <c r="A3360" s="15"/>
      <c r="B3360" s="272"/>
      <c r="C3360" s="273"/>
      <c r="D3360" s="251" t="s">
        <v>260</v>
      </c>
      <c r="E3360" s="274" t="s">
        <v>1</v>
      </c>
      <c r="F3360" s="275" t="s">
        <v>3094</v>
      </c>
      <c r="G3360" s="273"/>
      <c r="H3360" s="274" t="s">
        <v>1</v>
      </c>
      <c r="I3360" s="276"/>
      <c r="J3360" s="273"/>
      <c r="K3360" s="273"/>
      <c r="L3360" s="277"/>
      <c r="M3360" s="278"/>
      <c r="N3360" s="279"/>
      <c r="O3360" s="279"/>
      <c r="P3360" s="279"/>
      <c r="Q3360" s="279"/>
      <c r="R3360" s="279"/>
      <c r="S3360" s="279"/>
      <c r="T3360" s="280"/>
      <c r="U3360" s="15"/>
      <c r="V3360" s="15"/>
      <c r="W3360" s="15"/>
      <c r="X3360" s="15"/>
      <c r="Y3360" s="15"/>
      <c r="Z3360" s="15"/>
      <c r="AA3360" s="15"/>
      <c r="AB3360" s="15"/>
      <c r="AC3360" s="15"/>
      <c r="AD3360" s="15"/>
      <c r="AE3360" s="15"/>
      <c r="AT3360" s="281" t="s">
        <v>260</v>
      </c>
      <c r="AU3360" s="281" t="s">
        <v>93</v>
      </c>
      <c r="AV3360" s="15" t="s">
        <v>91</v>
      </c>
      <c r="AW3360" s="15" t="s">
        <v>40</v>
      </c>
      <c r="AX3360" s="15" t="s">
        <v>84</v>
      </c>
      <c r="AY3360" s="281" t="s">
        <v>251</v>
      </c>
    </row>
    <row r="3361" s="13" customFormat="1">
      <c r="A3361" s="13"/>
      <c r="B3361" s="249"/>
      <c r="C3361" s="250"/>
      <c r="D3361" s="251" t="s">
        <v>260</v>
      </c>
      <c r="E3361" s="252" t="s">
        <v>1</v>
      </c>
      <c r="F3361" s="253" t="s">
        <v>2125</v>
      </c>
      <c r="G3361" s="250"/>
      <c r="H3361" s="254">
        <v>2</v>
      </c>
      <c r="I3361" s="255"/>
      <c r="J3361" s="250"/>
      <c r="K3361" s="250"/>
      <c r="L3361" s="256"/>
      <c r="M3361" s="257"/>
      <c r="N3361" s="258"/>
      <c r="O3361" s="258"/>
      <c r="P3361" s="258"/>
      <c r="Q3361" s="258"/>
      <c r="R3361" s="258"/>
      <c r="S3361" s="258"/>
      <c r="T3361" s="25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60" t="s">
        <v>260</v>
      </c>
      <c r="AU3361" s="260" t="s">
        <v>93</v>
      </c>
      <c r="AV3361" s="13" t="s">
        <v>93</v>
      </c>
      <c r="AW3361" s="13" t="s">
        <v>40</v>
      </c>
      <c r="AX3361" s="13" t="s">
        <v>91</v>
      </c>
      <c r="AY3361" s="260" t="s">
        <v>251</v>
      </c>
    </row>
    <row r="3362" s="2" customFormat="1" ht="49.05" customHeight="1">
      <c r="A3362" s="41"/>
      <c r="B3362" s="42"/>
      <c r="C3362" s="230" t="s">
        <v>3164</v>
      </c>
      <c r="D3362" s="230" t="s">
        <v>253</v>
      </c>
      <c r="E3362" s="231" t="s">
        <v>3165</v>
      </c>
      <c r="F3362" s="232" t="s">
        <v>3166</v>
      </c>
      <c r="G3362" s="233" t="s">
        <v>571</v>
      </c>
      <c r="H3362" s="234">
        <v>2</v>
      </c>
      <c r="I3362" s="235"/>
      <c r="J3362" s="236">
        <f>ROUND(I3362*H3362,2)</f>
        <v>0</v>
      </c>
      <c r="K3362" s="237"/>
      <c r="L3362" s="47"/>
      <c r="M3362" s="238" t="s">
        <v>1</v>
      </c>
      <c r="N3362" s="239" t="s">
        <v>49</v>
      </c>
      <c r="O3362" s="94"/>
      <c r="P3362" s="240">
        <f>O3362*H3362</f>
        <v>0</v>
      </c>
      <c r="Q3362" s="240">
        <v>0.19400000000000001</v>
      </c>
      <c r="R3362" s="240">
        <f>Q3362*H3362</f>
        <v>0.38800000000000001</v>
      </c>
      <c r="S3362" s="240">
        <v>0</v>
      </c>
      <c r="T3362" s="241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42" t="s">
        <v>304</v>
      </c>
      <c r="AT3362" s="242" t="s">
        <v>253</v>
      </c>
      <c r="AU3362" s="242" t="s">
        <v>93</v>
      </c>
      <c r="AY3362" s="19" t="s">
        <v>251</v>
      </c>
      <c r="BE3362" s="243">
        <f>IF(N3362="základní",J3362,0)</f>
        <v>0</v>
      </c>
      <c r="BF3362" s="243">
        <f>IF(N3362="snížená",J3362,0)</f>
        <v>0</v>
      </c>
      <c r="BG3362" s="243">
        <f>IF(N3362="zákl. přenesená",J3362,0)</f>
        <v>0</v>
      </c>
      <c r="BH3362" s="243">
        <f>IF(N3362="sníž. přenesená",J3362,0)</f>
        <v>0</v>
      </c>
      <c r="BI3362" s="243">
        <f>IF(N3362="nulová",J3362,0)</f>
        <v>0</v>
      </c>
      <c r="BJ3362" s="19" t="s">
        <v>91</v>
      </c>
      <c r="BK3362" s="243">
        <f>ROUND(I3362*H3362,2)</f>
        <v>0</v>
      </c>
      <c r="BL3362" s="19" t="s">
        <v>304</v>
      </c>
      <c r="BM3362" s="242" t="s">
        <v>3167</v>
      </c>
    </row>
    <row r="3363" s="2" customFormat="1">
      <c r="A3363" s="41"/>
      <c r="B3363" s="42"/>
      <c r="C3363" s="43"/>
      <c r="D3363" s="251" t="s">
        <v>289</v>
      </c>
      <c r="E3363" s="43"/>
      <c r="F3363" s="282" t="s">
        <v>3168</v>
      </c>
      <c r="G3363" s="43"/>
      <c r="H3363" s="43"/>
      <c r="I3363" s="246"/>
      <c r="J3363" s="43"/>
      <c r="K3363" s="43"/>
      <c r="L3363" s="47"/>
      <c r="M3363" s="247"/>
      <c r="N3363" s="248"/>
      <c r="O3363" s="94"/>
      <c r="P3363" s="94"/>
      <c r="Q3363" s="94"/>
      <c r="R3363" s="94"/>
      <c r="S3363" s="94"/>
      <c r="T3363" s="95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19" t="s">
        <v>289</v>
      </c>
      <c r="AU3363" s="19" t="s">
        <v>93</v>
      </c>
    </row>
    <row r="3364" s="15" customFormat="1">
      <c r="A3364" s="15"/>
      <c r="B3364" s="272"/>
      <c r="C3364" s="273"/>
      <c r="D3364" s="251" t="s">
        <v>260</v>
      </c>
      <c r="E3364" s="274" t="s">
        <v>1</v>
      </c>
      <c r="F3364" s="275" t="s">
        <v>3094</v>
      </c>
      <c r="G3364" s="273"/>
      <c r="H3364" s="274" t="s">
        <v>1</v>
      </c>
      <c r="I3364" s="276"/>
      <c r="J3364" s="273"/>
      <c r="K3364" s="273"/>
      <c r="L3364" s="277"/>
      <c r="M3364" s="278"/>
      <c r="N3364" s="279"/>
      <c r="O3364" s="279"/>
      <c r="P3364" s="279"/>
      <c r="Q3364" s="279"/>
      <c r="R3364" s="279"/>
      <c r="S3364" s="279"/>
      <c r="T3364" s="280"/>
      <c r="U3364" s="15"/>
      <c r="V3364" s="15"/>
      <c r="W3364" s="15"/>
      <c r="X3364" s="15"/>
      <c r="Y3364" s="15"/>
      <c r="Z3364" s="15"/>
      <c r="AA3364" s="15"/>
      <c r="AB3364" s="15"/>
      <c r="AC3364" s="15"/>
      <c r="AD3364" s="15"/>
      <c r="AE3364" s="15"/>
      <c r="AT3364" s="281" t="s">
        <v>260</v>
      </c>
      <c r="AU3364" s="281" t="s">
        <v>93</v>
      </c>
      <c r="AV3364" s="15" t="s">
        <v>91</v>
      </c>
      <c r="AW3364" s="15" t="s">
        <v>40</v>
      </c>
      <c r="AX3364" s="15" t="s">
        <v>84</v>
      </c>
      <c r="AY3364" s="281" t="s">
        <v>251</v>
      </c>
    </row>
    <row r="3365" s="13" customFormat="1">
      <c r="A3365" s="13"/>
      <c r="B3365" s="249"/>
      <c r="C3365" s="250"/>
      <c r="D3365" s="251" t="s">
        <v>260</v>
      </c>
      <c r="E3365" s="252" t="s">
        <v>1</v>
      </c>
      <c r="F3365" s="253" t="s">
        <v>2125</v>
      </c>
      <c r="G3365" s="250"/>
      <c r="H3365" s="254">
        <v>2</v>
      </c>
      <c r="I3365" s="255"/>
      <c r="J3365" s="250"/>
      <c r="K3365" s="250"/>
      <c r="L3365" s="256"/>
      <c r="M3365" s="257"/>
      <c r="N3365" s="258"/>
      <c r="O3365" s="258"/>
      <c r="P3365" s="258"/>
      <c r="Q3365" s="258"/>
      <c r="R3365" s="258"/>
      <c r="S3365" s="258"/>
      <c r="T3365" s="259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60" t="s">
        <v>260</v>
      </c>
      <c r="AU3365" s="260" t="s">
        <v>93</v>
      </c>
      <c r="AV3365" s="13" t="s">
        <v>93</v>
      </c>
      <c r="AW3365" s="13" t="s">
        <v>40</v>
      </c>
      <c r="AX3365" s="13" t="s">
        <v>91</v>
      </c>
      <c r="AY3365" s="260" t="s">
        <v>251</v>
      </c>
    </row>
    <row r="3366" s="2" customFormat="1" ht="49.05" customHeight="1">
      <c r="A3366" s="41"/>
      <c r="B3366" s="42"/>
      <c r="C3366" s="230" t="s">
        <v>3169</v>
      </c>
      <c r="D3366" s="230" t="s">
        <v>253</v>
      </c>
      <c r="E3366" s="231" t="s">
        <v>3170</v>
      </c>
      <c r="F3366" s="232" t="s">
        <v>3171</v>
      </c>
      <c r="G3366" s="233" t="s">
        <v>571</v>
      </c>
      <c r="H3366" s="234">
        <v>2</v>
      </c>
      <c r="I3366" s="235"/>
      <c r="J3366" s="236">
        <f>ROUND(I3366*H3366,2)</f>
        <v>0</v>
      </c>
      <c r="K3366" s="237"/>
      <c r="L3366" s="47"/>
      <c r="M3366" s="238" t="s">
        <v>1</v>
      </c>
      <c r="N3366" s="239" t="s">
        <v>49</v>
      </c>
      <c r="O3366" s="94"/>
      <c r="P3366" s="240">
        <f>O3366*H3366</f>
        <v>0</v>
      </c>
      <c r="Q3366" s="240">
        <v>0.20799999999999999</v>
      </c>
      <c r="R3366" s="240">
        <f>Q3366*H3366</f>
        <v>0.41599999999999998</v>
      </c>
      <c r="S3366" s="240">
        <v>0</v>
      </c>
      <c r="T3366" s="241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42" t="s">
        <v>304</v>
      </c>
      <c r="AT3366" s="242" t="s">
        <v>253</v>
      </c>
      <c r="AU3366" s="242" t="s">
        <v>93</v>
      </c>
      <c r="AY3366" s="19" t="s">
        <v>251</v>
      </c>
      <c r="BE3366" s="243">
        <f>IF(N3366="základní",J3366,0)</f>
        <v>0</v>
      </c>
      <c r="BF3366" s="243">
        <f>IF(N3366="snížená",J3366,0)</f>
        <v>0</v>
      </c>
      <c r="BG3366" s="243">
        <f>IF(N3366="zákl. přenesená",J3366,0)</f>
        <v>0</v>
      </c>
      <c r="BH3366" s="243">
        <f>IF(N3366="sníž. přenesená",J3366,0)</f>
        <v>0</v>
      </c>
      <c r="BI3366" s="243">
        <f>IF(N3366="nulová",J3366,0)</f>
        <v>0</v>
      </c>
      <c r="BJ3366" s="19" t="s">
        <v>91</v>
      </c>
      <c r="BK3366" s="243">
        <f>ROUND(I3366*H3366,2)</f>
        <v>0</v>
      </c>
      <c r="BL3366" s="19" t="s">
        <v>304</v>
      </c>
      <c r="BM3366" s="242" t="s">
        <v>3172</v>
      </c>
    </row>
    <row r="3367" s="2" customFormat="1">
      <c r="A3367" s="41"/>
      <c r="B3367" s="42"/>
      <c r="C3367" s="43"/>
      <c r="D3367" s="251" t="s">
        <v>289</v>
      </c>
      <c r="E3367" s="43"/>
      <c r="F3367" s="282" t="s">
        <v>3173</v>
      </c>
      <c r="G3367" s="43"/>
      <c r="H3367" s="43"/>
      <c r="I3367" s="246"/>
      <c r="J3367" s="43"/>
      <c r="K3367" s="43"/>
      <c r="L3367" s="47"/>
      <c r="M3367" s="247"/>
      <c r="N3367" s="248"/>
      <c r="O3367" s="94"/>
      <c r="P3367" s="94"/>
      <c r="Q3367" s="94"/>
      <c r="R3367" s="94"/>
      <c r="S3367" s="94"/>
      <c r="T3367" s="95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T3367" s="19" t="s">
        <v>289</v>
      </c>
      <c r="AU3367" s="19" t="s">
        <v>93</v>
      </c>
    </row>
    <row r="3368" s="15" customFormat="1">
      <c r="A3368" s="15"/>
      <c r="B3368" s="272"/>
      <c r="C3368" s="273"/>
      <c r="D3368" s="251" t="s">
        <v>260</v>
      </c>
      <c r="E3368" s="274" t="s">
        <v>1</v>
      </c>
      <c r="F3368" s="275" t="s">
        <v>3094</v>
      </c>
      <c r="G3368" s="273"/>
      <c r="H3368" s="274" t="s">
        <v>1</v>
      </c>
      <c r="I3368" s="276"/>
      <c r="J3368" s="273"/>
      <c r="K3368" s="273"/>
      <c r="L3368" s="277"/>
      <c r="M3368" s="278"/>
      <c r="N3368" s="279"/>
      <c r="O3368" s="279"/>
      <c r="P3368" s="279"/>
      <c r="Q3368" s="279"/>
      <c r="R3368" s="279"/>
      <c r="S3368" s="279"/>
      <c r="T3368" s="280"/>
      <c r="U3368" s="15"/>
      <c r="V3368" s="15"/>
      <c r="W3368" s="15"/>
      <c r="X3368" s="15"/>
      <c r="Y3368" s="15"/>
      <c r="Z3368" s="15"/>
      <c r="AA3368" s="15"/>
      <c r="AB3368" s="15"/>
      <c r="AC3368" s="15"/>
      <c r="AD3368" s="15"/>
      <c r="AE3368" s="15"/>
      <c r="AT3368" s="281" t="s">
        <v>260</v>
      </c>
      <c r="AU3368" s="281" t="s">
        <v>93</v>
      </c>
      <c r="AV3368" s="15" t="s">
        <v>91</v>
      </c>
      <c r="AW3368" s="15" t="s">
        <v>40</v>
      </c>
      <c r="AX3368" s="15" t="s">
        <v>84</v>
      </c>
      <c r="AY3368" s="281" t="s">
        <v>251</v>
      </c>
    </row>
    <row r="3369" s="13" customFormat="1">
      <c r="A3369" s="13"/>
      <c r="B3369" s="249"/>
      <c r="C3369" s="250"/>
      <c r="D3369" s="251" t="s">
        <v>260</v>
      </c>
      <c r="E3369" s="252" t="s">
        <v>1</v>
      </c>
      <c r="F3369" s="253" t="s">
        <v>2123</v>
      </c>
      <c r="G3369" s="250"/>
      <c r="H3369" s="254">
        <v>2</v>
      </c>
      <c r="I3369" s="255"/>
      <c r="J3369" s="250"/>
      <c r="K3369" s="250"/>
      <c r="L3369" s="256"/>
      <c r="M3369" s="257"/>
      <c r="N3369" s="258"/>
      <c r="O3369" s="258"/>
      <c r="P3369" s="258"/>
      <c r="Q3369" s="258"/>
      <c r="R3369" s="258"/>
      <c r="S3369" s="258"/>
      <c r="T3369" s="25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60" t="s">
        <v>260</v>
      </c>
      <c r="AU3369" s="260" t="s">
        <v>93</v>
      </c>
      <c r="AV3369" s="13" t="s">
        <v>93</v>
      </c>
      <c r="AW3369" s="13" t="s">
        <v>40</v>
      </c>
      <c r="AX3369" s="13" t="s">
        <v>91</v>
      </c>
      <c r="AY3369" s="260" t="s">
        <v>251</v>
      </c>
    </row>
    <row r="3370" s="2" customFormat="1" ht="49.05" customHeight="1">
      <c r="A3370" s="41"/>
      <c r="B3370" s="42"/>
      <c r="C3370" s="230" t="s">
        <v>3174</v>
      </c>
      <c r="D3370" s="230" t="s">
        <v>253</v>
      </c>
      <c r="E3370" s="231" t="s">
        <v>3175</v>
      </c>
      <c r="F3370" s="232" t="s">
        <v>3176</v>
      </c>
      <c r="G3370" s="233" t="s">
        <v>571</v>
      </c>
      <c r="H3370" s="234">
        <v>1</v>
      </c>
      <c r="I3370" s="235"/>
      <c r="J3370" s="236">
        <f>ROUND(I3370*H3370,2)</f>
        <v>0</v>
      </c>
      <c r="K3370" s="237"/>
      <c r="L3370" s="47"/>
      <c r="M3370" s="238" t="s">
        <v>1</v>
      </c>
      <c r="N3370" s="239" t="s">
        <v>49</v>
      </c>
      <c r="O3370" s="94"/>
      <c r="P3370" s="240">
        <f>O3370*H3370</f>
        <v>0</v>
      </c>
      <c r="Q3370" s="240">
        <v>0.26800000000000002</v>
      </c>
      <c r="R3370" s="240">
        <f>Q3370*H3370</f>
        <v>0.26800000000000002</v>
      </c>
      <c r="S3370" s="240">
        <v>0</v>
      </c>
      <c r="T3370" s="241">
        <f>S3370*H3370</f>
        <v>0</v>
      </c>
      <c r="U3370" s="41"/>
      <c r="V3370" s="41"/>
      <c r="W3370" s="41"/>
      <c r="X3370" s="41"/>
      <c r="Y3370" s="41"/>
      <c r="Z3370" s="41"/>
      <c r="AA3370" s="41"/>
      <c r="AB3370" s="41"/>
      <c r="AC3370" s="41"/>
      <c r="AD3370" s="41"/>
      <c r="AE3370" s="41"/>
      <c r="AR3370" s="242" t="s">
        <v>304</v>
      </c>
      <c r="AT3370" s="242" t="s">
        <v>253</v>
      </c>
      <c r="AU3370" s="242" t="s">
        <v>93</v>
      </c>
      <c r="AY3370" s="19" t="s">
        <v>251</v>
      </c>
      <c r="BE3370" s="243">
        <f>IF(N3370="základní",J3370,0)</f>
        <v>0</v>
      </c>
      <c r="BF3370" s="243">
        <f>IF(N3370="snížená",J3370,0)</f>
        <v>0</v>
      </c>
      <c r="BG3370" s="243">
        <f>IF(N3370="zákl. přenesená",J3370,0)</f>
        <v>0</v>
      </c>
      <c r="BH3370" s="243">
        <f>IF(N3370="sníž. přenesená",J3370,0)</f>
        <v>0</v>
      </c>
      <c r="BI3370" s="243">
        <f>IF(N3370="nulová",J3370,0)</f>
        <v>0</v>
      </c>
      <c r="BJ3370" s="19" t="s">
        <v>91</v>
      </c>
      <c r="BK3370" s="243">
        <f>ROUND(I3370*H3370,2)</f>
        <v>0</v>
      </c>
      <c r="BL3370" s="19" t="s">
        <v>304</v>
      </c>
      <c r="BM3370" s="242" t="s">
        <v>3177</v>
      </c>
    </row>
    <row r="3371" s="2" customFormat="1">
      <c r="A3371" s="41"/>
      <c r="B3371" s="42"/>
      <c r="C3371" s="43"/>
      <c r="D3371" s="251" t="s">
        <v>289</v>
      </c>
      <c r="E3371" s="43"/>
      <c r="F3371" s="282" t="s">
        <v>3178</v>
      </c>
      <c r="G3371" s="43"/>
      <c r="H3371" s="43"/>
      <c r="I3371" s="246"/>
      <c r="J3371" s="43"/>
      <c r="K3371" s="43"/>
      <c r="L3371" s="47"/>
      <c r="M3371" s="247"/>
      <c r="N3371" s="248"/>
      <c r="O3371" s="94"/>
      <c r="P3371" s="94"/>
      <c r="Q3371" s="94"/>
      <c r="R3371" s="94"/>
      <c r="S3371" s="94"/>
      <c r="T3371" s="95"/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T3371" s="19" t="s">
        <v>289</v>
      </c>
      <c r="AU3371" s="19" t="s">
        <v>93</v>
      </c>
    </row>
    <row r="3372" s="15" customFormat="1">
      <c r="A3372" s="15"/>
      <c r="B3372" s="272"/>
      <c r="C3372" s="273"/>
      <c r="D3372" s="251" t="s">
        <v>260</v>
      </c>
      <c r="E3372" s="274" t="s">
        <v>1</v>
      </c>
      <c r="F3372" s="275" t="s">
        <v>3094</v>
      </c>
      <c r="G3372" s="273"/>
      <c r="H3372" s="274" t="s">
        <v>1</v>
      </c>
      <c r="I3372" s="276"/>
      <c r="J3372" s="273"/>
      <c r="K3372" s="273"/>
      <c r="L3372" s="277"/>
      <c r="M3372" s="278"/>
      <c r="N3372" s="279"/>
      <c r="O3372" s="279"/>
      <c r="P3372" s="279"/>
      <c r="Q3372" s="279"/>
      <c r="R3372" s="279"/>
      <c r="S3372" s="279"/>
      <c r="T3372" s="280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81" t="s">
        <v>260</v>
      </c>
      <c r="AU3372" s="281" t="s">
        <v>93</v>
      </c>
      <c r="AV3372" s="15" t="s">
        <v>91</v>
      </c>
      <c r="AW3372" s="15" t="s">
        <v>40</v>
      </c>
      <c r="AX3372" s="15" t="s">
        <v>84</v>
      </c>
      <c r="AY3372" s="281" t="s">
        <v>251</v>
      </c>
    </row>
    <row r="3373" s="13" customFormat="1">
      <c r="A3373" s="13"/>
      <c r="B3373" s="249"/>
      <c r="C3373" s="250"/>
      <c r="D3373" s="251" t="s">
        <v>260</v>
      </c>
      <c r="E3373" s="252" t="s">
        <v>1</v>
      </c>
      <c r="F3373" s="253" t="s">
        <v>2139</v>
      </c>
      <c r="G3373" s="250"/>
      <c r="H3373" s="254">
        <v>1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260</v>
      </c>
      <c r="AU3373" s="260" t="s">
        <v>93</v>
      </c>
      <c r="AV3373" s="13" t="s">
        <v>93</v>
      </c>
      <c r="AW3373" s="13" t="s">
        <v>40</v>
      </c>
      <c r="AX3373" s="13" t="s">
        <v>91</v>
      </c>
      <c r="AY3373" s="260" t="s">
        <v>251</v>
      </c>
    </row>
    <row r="3374" s="2" customFormat="1" ht="62.7" customHeight="1">
      <c r="A3374" s="41"/>
      <c r="B3374" s="42"/>
      <c r="C3374" s="230" t="s">
        <v>3179</v>
      </c>
      <c r="D3374" s="230" t="s">
        <v>253</v>
      </c>
      <c r="E3374" s="231" t="s">
        <v>3180</v>
      </c>
      <c r="F3374" s="232" t="s">
        <v>3181</v>
      </c>
      <c r="G3374" s="233" t="s">
        <v>571</v>
      </c>
      <c r="H3374" s="234">
        <v>1</v>
      </c>
      <c r="I3374" s="235"/>
      <c r="J3374" s="236">
        <f>ROUND(I3374*H3374,2)</f>
        <v>0</v>
      </c>
      <c r="K3374" s="237"/>
      <c r="L3374" s="47"/>
      <c r="M3374" s="238" t="s">
        <v>1</v>
      </c>
      <c r="N3374" s="239" t="s">
        <v>49</v>
      </c>
      <c r="O3374" s="94"/>
      <c r="P3374" s="240">
        <f>O3374*H3374</f>
        <v>0</v>
      </c>
      <c r="Q3374" s="240">
        <v>2.2080000000000002</v>
      </c>
      <c r="R3374" s="240">
        <f>Q3374*H3374</f>
        <v>2.2080000000000002</v>
      </c>
      <c r="S3374" s="240">
        <v>0</v>
      </c>
      <c r="T3374" s="241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42" t="s">
        <v>304</v>
      </c>
      <c r="AT3374" s="242" t="s">
        <v>253</v>
      </c>
      <c r="AU3374" s="242" t="s">
        <v>93</v>
      </c>
      <c r="AY3374" s="19" t="s">
        <v>251</v>
      </c>
      <c r="BE3374" s="243">
        <f>IF(N3374="základní",J3374,0)</f>
        <v>0</v>
      </c>
      <c r="BF3374" s="243">
        <f>IF(N3374="snížená",J3374,0)</f>
        <v>0</v>
      </c>
      <c r="BG3374" s="243">
        <f>IF(N3374="zákl. přenesená",J3374,0)</f>
        <v>0</v>
      </c>
      <c r="BH3374" s="243">
        <f>IF(N3374="sníž. přenesená",J3374,0)</f>
        <v>0</v>
      </c>
      <c r="BI3374" s="243">
        <f>IF(N3374="nulová",J3374,0)</f>
        <v>0</v>
      </c>
      <c r="BJ3374" s="19" t="s">
        <v>91</v>
      </c>
      <c r="BK3374" s="243">
        <f>ROUND(I3374*H3374,2)</f>
        <v>0</v>
      </c>
      <c r="BL3374" s="19" t="s">
        <v>304</v>
      </c>
      <c r="BM3374" s="242" t="s">
        <v>3182</v>
      </c>
    </row>
    <row r="3375" s="2" customFormat="1">
      <c r="A3375" s="41"/>
      <c r="B3375" s="42"/>
      <c r="C3375" s="43"/>
      <c r="D3375" s="251" t="s">
        <v>289</v>
      </c>
      <c r="E3375" s="43"/>
      <c r="F3375" s="282" t="s">
        <v>3183</v>
      </c>
      <c r="G3375" s="43"/>
      <c r="H3375" s="43"/>
      <c r="I3375" s="246"/>
      <c r="J3375" s="43"/>
      <c r="K3375" s="43"/>
      <c r="L3375" s="47"/>
      <c r="M3375" s="247"/>
      <c r="N3375" s="248"/>
      <c r="O3375" s="94"/>
      <c r="P3375" s="94"/>
      <c r="Q3375" s="94"/>
      <c r="R3375" s="94"/>
      <c r="S3375" s="94"/>
      <c r="T3375" s="95"/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T3375" s="19" t="s">
        <v>289</v>
      </c>
      <c r="AU3375" s="19" t="s">
        <v>93</v>
      </c>
    </row>
    <row r="3376" s="15" customFormat="1">
      <c r="A3376" s="15"/>
      <c r="B3376" s="272"/>
      <c r="C3376" s="273"/>
      <c r="D3376" s="251" t="s">
        <v>260</v>
      </c>
      <c r="E3376" s="274" t="s">
        <v>1</v>
      </c>
      <c r="F3376" s="275" t="s">
        <v>3184</v>
      </c>
      <c r="G3376" s="273"/>
      <c r="H3376" s="274" t="s">
        <v>1</v>
      </c>
      <c r="I3376" s="276"/>
      <c r="J3376" s="273"/>
      <c r="K3376" s="273"/>
      <c r="L3376" s="277"/>
      <c r="M3376" s="278"/>
      <c r="N3376" s="279"/>
      <c r="O3376" s="279"/>
      <c r="P3376" s="279"/>
      <c r="Q3376" s="279"/>
      <c r="R3376" s="279"/>
      <c r="S3376" s="279"/>
      <c r="T3376" s="280"/>
      <c r="U3376" s="15"/>
      <c r="V3376" s="15"/>
      <c r="W3376" s="15"/>
      <c r="X3376" s="15"/>
      <c r="Y3376" s="15"/>
      <c r="Z3376" s="15"/>
      <c r="AA3376" s="15"/>
      <c r="AB3376" s="15"/>
      <c r="AC3376" s="15"/>
      <c r="AD3376" s="15"/>
      <c r="AE3376" s="15"/>
      <c r="AT3376" s="281" t="s">
        <v>260</v>
      </c>
      <c r="AU3376" s="281" t="s">
        <v>93</v>
      </c>
      <c r="AV3376" s="15" t="s">
        <v>91</v>
      </c>
      <c r="AW3376" s="15" t="s">
        <v>40</v>
      </c>
      <c r="AX3376" s="15" t="s">
        <v>84</v>
      </c>
      <c r="AY3376" s="281" t="s">
        <v>251</v>
      </c>
    </row>
    <row r="3377" s="13" customFormat="1">
      <c r="A3377" s="13"/>
      <c r="B3377" s="249"/>
      <c r="C3377" s="250"/>
      <c r="D3377" s="251" t="s">
        <v>260</v>
      </c>
      <c r="E3377" s="252" t="s">
        <v>1</v>
      </c>
      <c r="F3377" s="253" t="s">
        <v>3185</v>
      </c>
      <c r="G3377" s="250"/>
      <c r="H3377" s="254">
        <v>1</v>
      </c>
      <c r="I3377" s="255"/>
      <c r="J3377" s="250"/>
      <c r="K3377" s="250"/>
      <c r="L3377" s="256"/>
      <c r="M3377" s="257"/>
      <c r="N3377" s="258"/>
      <c r="O3377" s="258"/>
      <c r="P3377" s="258"/>
      <c r="Q3377" s="258"/>
      <c r="R3377" s="258"/>
      <c r="S3377" s="258"/>
      <c r="T3377" s="25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60" t="s">
        <v>260</v>
      </c>
      <c r="AU3377" s="260" t="s">
        <v>93</v>
      </c>
      <c r="AV3377" s="13" t="s">
        <v>93</v>
      </c>
      <c r="AW3377" s="13" t="s">
        <v>40</v>
      </c>
      <c r="AX3377" s="13" t="s">
        <v>91</v>
      </c>
      <c r="AY3377" s="260" t="s">
        <v>251</v>
      </c>
    </row>
    <row r="3378" s="2" customFormat="1" ht="66.75" customHeight="1">
      <c r="A3378" s="41"/>
      <c r="B3378" s="42"/>
      <c r="C3378" s="230" t="s">
        <v>3186</v>
      </c>
      <c r="D3378" s="230" t="s">
        <v>253</v>
      </c>
      <c r="E3378" s="231" t="s">
        <v>3187</v>
      </c>
      <c r="F3378" s="232" t="s">
        <v>3188</v>
      </c>
      <c r="G3378" s="233" t="s">
        <v>571</v>
      </c>
      <c r="H3378" s="234">
        <v>1</v>
      </c>
      <c r="I3378" s="235"/>
      <c r="J3378" s="236">
        <f>ROUND(I3378*H3378,2)</f>
        <v>0</v>
      </c>
      <c r="K3378" s="237"/>
      <c r="L3378" s="47"/>
      <c r="M3378" s="238" t="s">
        <v>1</v>
      </c>
      <c r="N3378" s="239" t="s">
        <v>49</v>
      </c>
      <c r="O3378" s="94"/>
      <c r="P3378" s="240">
        <f>O3378*H3378</f>
        <v>0</v>
      </c>
      <c r="Q3378" s="240">
        <v>2.218</v>
      </c>
      <c r="R3378" s="240">
        <f>Q3378*H3378</f>
        <v>2.218</v>
      </c>
      <c r="S3378" s="240">
        <v>0</v>
      </c>
      <c r="T3378" s="241">
        <f>S3378*H3378</f>
        <v>0</v>
      </c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R3378" s="242" t="s">
        <v>304</v>
      </c>
      <c r="AT3378" s="242" t="s">
        <v>253</v>
      </c>
      <c r="AU3378" s="242" t="s">
        <v>93</v>
      </c>
      <c r="AY3378" s="19" t="s">
        <v>251</v>
      </c>
      <c r="BE3378" s="243">
        <f>IF(N3378="základní",J3378,0)</f>
        <v>0</v>
      </c>
      <c r="BF3378" s="243">
        <f>IF(N3378="snížená",J3378,0)</f>
        <v>0</v>
      </c>
      <c r="BG3378" s="243">
        <f>IF(N3378="zákl. přenesená",J3378,0)</f>
        <v>0</v>
      </c>
      <c r="BH3378" s="243">
        <f>IF(N3378="sníž. přenesená",J3378,0)</f>
        <v>0</v>
      </c>
      <c r="BI3378" s="243">
        <f>IF(N3378="nulová",J3378,0)</f>
        <v>0</v>
      </c>
      <c r="BJ3378" s="19" t="s">
        <v>91</v>
      </c>
      <c r="BK3378" s="243">
        <f>ROUND(I3378*H3378,2)</f>
        <v>0</v>
      </c>
      <c r="BL3378" s="19" t="s">
        <v>304</v>
      </c>
      <c r="BM3378" s="242" t="s">
        <v>3189</v>
      </c>
    </row>
    <row r="3379" s="2" customFormat="1">
      <c r="A3379" s="41"/>
      <c r="B3379" s="42"/>
      <c r="C3379" s="43"/>
      <c r="D3379" s="251" t="s">
        <v>289</v>
      </c>
      <c r="E3379" s="43"/>
      <c r="F3379" s="282" t="s">
        <v>3190</v>
      </c>
      <c r="G3379" s="43"/>
      <c r="H3379" s="43"/>
      <c r="I3379" s="246"/>
      <c r="J3379" s="43"/>
      <c r="K3379" s="43"/>
      <c r="L3379" s="47"/>
      <c r="M3379" s="247"/>
      <c r="N3379" s="248"/>
      <c r="O3379" s="94"/>
      <c r="P3379" s="94"/>
      <c r="Q3379" s="94"/>
      <c r="R3379" s="94"/>
      <c r="S3379" s="94"/>
      <c r="T3379" s="95"/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T3379" s="19" t="s">
        <v>289</v>
      </c>
      <c r="AU3379" s="19" t="s">
        <v>93</v>
      </c>
    </row>
    <row r="3380" s="15" customFormat="1">
      <c r="A3380" s="15"/>
      <c r="B3380" s="272"/>
      <c r="C3380" s="273"/>
      <c r="D3380" s="251" t="s">
        <v>260</v>
      </c>
      <c r="E3380" s="274" t="s">
        <v>1</v>
      </c>
      <c r="F3380" s="275" t="s">
        <v>3191</v>
      </c>
      <c r="G3380" s="273"/>
      <c r="H3380" s="274" t="s">
        <v>1</v>
      </c>
      <c r="I3380" s="276"/>
      <c r="J3380" s="273"/>
      <c r="K3380" s="273"/>
      <c r="L3380" s="277"/>
      <c r="M3380" s="278"/>
      <c r="N3380" s="279"/>
      <c r="O3380" s="279"/>
      <c r="P3380" s="279"/>
      <c r="Q3380" s="279"/>
      <c r="R3380" s="279"/>
      <c r="S3380" s="279"/>
      <c r="T3380" s="280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81" t="s">
        <v>260</v>
      </c>
      <c r="AU3380" s="281" t="s">
        <v>93</v>
      </c>
      <c r="AV3380" s="15" t="s">
        <v>91</v>
      </c>
      <c r="AW3380" s="15" t="s">
        <v>40</v>
      </c>
      <c r="AX3380" s="15" t="s">
        <v>84</v>
      </c>
      <c r="AY3380" s="281" t="s">
        <v>251</v>
      </c>
    </row>
    <row r="3381" s="13" customFormat="1">
      <c r="A3381" s="13"/>
      <c r="B3381" s="249"/>
      <c r="C3381" s="250"/>
      <c r="D3381" s="251" t="s">
        <v>260</v>
      </c>
      <c r="E3381" s="252" t="s">
        <v>1</v>
      </c>
      <c r="F3381" s="253" t="s">
        <v>3192</v>
      </c>
      <c r="G3381" s="250"/>
      <c r="H3381" s="254">
        <v>1</v>
      </c>
      <c r="I3381" s="255"/>
      <c r="J3381" s="250"/>
      <c r="K3381" s="250"/>
      <c r="L3381" s="256"/>
      <c r="M3381" s="257"/>
      <c r="N3381" s="258"/>
      <c r="O3381" s="258"/>
      <c r="P3381" s="258"/>
      <c r="Q3381" s="258"/>
      <c r="R3381" s="258"/>
      <c r="S3381" s="258"/>
      <c r="T3381" s="25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60" t="s">
        <v>260</v>
      </c>
      <c r="AU3381" s="260" t="s">
        <v>93</v>
      </c>
      <c r="AV3381" s="13" t="s">
        <v>93</v>
      </c>
      <c r="AW3381" s="13" t="s">
        <v>40</v>
      </c>
      <c r="AX3381" s="13" t="s">
        <v>91</v>
      </c>
      <c r="AY3381" s="260" t="s">
        <v>251</v>
      </c>
    </row>
    <row r="3382" s="2" customFormat="1" ht="76.35" customHeight="1">
      <c r="A3382" s="41"/>
      <c r="B3382" s="42"/>
      <c r="C3382" s="230" t="s">
        <v>3193</v>
      </c>
      <c r="D3382" s="230" t="s">
        <v>253</v>
      </c>
      <c r="E3382" s="231" t="s">
        <v>3194</v>
      </c>
      <c r="F3382" s="232" t="s">
        <v>3195</v>
      </c>
      <c r="G3382" s="233" t="s">
        <v>571</v>
      </c>
      <c r="H3382" s="234">
        <v>10</v>
      </c>
      <c r="I3382" s="235"/>
      <c r="J3382" s="236">
        <f>ROUND(I3382*H3382,2)</f>
        <v>0</v>
      </c>
      <c r="K3382" s="237"/>
      <c r="L3382" s="47"/>
      <c r="M3382" s="238" t="s">
        <v>1</v>
      </c>
      <c r="N3382" s="239" t="s">
        <v>49</v>
      </c>
      <c r="O3382" s="94"/>
      <c r="P3382" s="240">
        <f>O3382*H3382</f>
        <v>0</v>
      </c>
      <c r="Q3382" s="240">
        <v>0.00059999999999999995</v>
      </c>
      <c r="R3382" s="240">
        <f>Q3382*H3382</f>
        <v>0.0059999999999999993</v>
      </c>
      <c r="S3382" s="240">
        <v>0</v>
      </c>
      <c r="T3382" s="241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42" t="s">
        <v>304</v>
      </c>
      <c r="AT3382" s="242" t="s">
        <v>253</v>
      </c>
      <c r="AU3382" s="242" t="s">
        <v>93</v>
      </c>
      <c r="AY3382" s="19" t="s">
        <v>251</v>
      </c>
      <c r="BE3382" s="243">
        <f>IF(N3382="základní",J3382,0)</f>
        <v>0</v>
      </c>
      <c r="BF3382" s="243">
        <f>IF(N3382="snížená",J3382,0)</f>
        <v>0</v>
      </c>
      <c r="BG3382" s="243">
        <f>IF(N3382="zákl. přenesená",J3382,0)</f>
        <v>0</v>
      </c>
      <c r="BH3382" s="243">
        <f>IF(N3382="sníž. přenesená",J3382,0)</f>
        <v>0</v>
      </c>
      <c r="BI3382" s="243">
        <f>IF(N3382="nulová",J3382,0)</f>
        <v>0</v>
      </c>
      <c r="BJ3382" s="19" t="s">
        <v>91</v>
      </c>
      <c r="BK3382" s="243">
        <f>ROUND(I3382*H3382,2)</f>
        <v>0</v>
      </c>
      <c r="BL3382" s="19" t="s">
        <v>304</v>
      </c>
      <c r="BM3382" s="242" t="s">
        <v>3196</v>
      </c>
    </row>
    <row r="3383" s="15" customFormat="1">
      <c r="A3383" s="15"/>
      <c r="B3383" s="272"/>
      <c r="C3383" s="273"/>
      <c r="D3383" s="251" t="s">
        <v>260</v>
      </c>
      <c r="E3383" s="274" t="s">
        <v>1</v>
      </c>
      <c r="F3383" s="275" t="s">
        <v>3197</v>
      </c>
      <c r="G3383" s="273"/>
      <c r="H3383" s="274" t="s">
        <v>1</v>
      </c>
      <c r="I3383" s="276"/>
      <c r="J3383" s="273"/>
      <c r="K3383" s="273"/>
      <c r="L3383" s="277"/>
      <c r="M3383" s="278"/>
      <c r="N3383" s="279"/>
      <c r="O3383" s="279"/>
      <c r="P3383" s="279"/>
      <c r="Q3383" s="279"/>
      <c r="R3383" s="279"/>
      <c r="S3383" s="279"/>
      <c r="T3383" s="280"/>
      <c r="U3383" s="15"/>
      <c r="V3383" s="15"/>
      <c r="W3383" s="15"/>
      <c r="X3383" s="15"/>
      <c r="Y3383" s="15"/>
      <c r="Z3383" s="15"/>
      <c r="AA3383" s="15"/>
      <c r="AB3383" s="15"/>
      <c r="AC3383" s="15"/>
      <c r="AD3383" s="15"/>
      <c r="AE3383" s="15"/>
      <c r="AT3383" s="281" t="s">
        <v>260</v>
      </c>
      <c r="AU3383" s="281" t="s">
        <v>93</v>
      </c>
      <c r="AV3383" s="15" t="s">
        <v>91</v>
      </c>
      <c r="AW3383" s="15" t="s">
        <v>40</v>
      </c>
      <c r="AX3383" s="15" t="s">
        <v>84</v>
      </c>
      <c r="AY3383" s="281" t="s">
        <v>251</v>
      </c>
    </row>
    <row r="3384" s="13" customFormat="1">
      <c r="A3384" s="13"/>
      <c r="B3384" s="249"/>
      <c r="C3384" s="250"/>
      <c r="D3384" s="251" t="s">
        <v>260</v>
      </c>
      <c r="E3384" s="252" t="s">
        <v>1</v>
      </c>
      <c r="F3384" s="253" t="s">
        <v>1747</v>
      </c>
      <c r="G3384" s="250"/>
      <c r="H3384" s="254">
        <v>10</v>
      </c>
      <c r="I3384" s="255"/>
      <c r="J3384" s="250"/>
      <c r="K3384" s="250"/>
      <c r="L3384" s="256"/>
      <c r="M3384" s="257"/>
      <c r="N3384" s="258"/>
      <c r="O3384" s="258"/>
      <c r="P3384" s="258"/>
      <c r="Q3384" s="258"/>
      <c r="R3384" s="258"/>
      <c r="S3384" s="258"/>
      <c r="T3384" s="25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60" t="s">
        <v>260</v>
      </c>
      <c r="AU3384" s="260" t="s">
        <v>93</v>
      </c>
      <c r="AV3384" s="13" t="s">
        <v>93</v>
      </c>
      <c r="AW3384" s="13" t="s">
        <v>40</v>
      </c>
      <c r="AX3384" s="13" t="s">
        <v>91</v>
      </c>
      <c r="AY3384" s="260" t="s">
        <v>251</v>
      </c>
    </row>
    <row r="3385" s="2" customFormat="1" ht="55.5" customHeight="1">
      <c r="A3385" s="41"/>
      <c r="B3385" s="42"/>
      <c r="C3385" s="230" t="s">
        <v>3198</v>
      </c>
      <c r="D3385" s="230" t="s">
        <v>253</v>
      </c>
      <c r="E3385" s="231" t="s">
        <v>3199</v>
      </c>
      <c r="F3385" s="232" t="s">
        <v>3200</v>
      </c>
      <c r="G3385" s="233" t="s">
        <v>1163</v>
      </c>
      <c r="H3385" s="234">
        <v>20</v>
      </c>
      <c r="I3385" s="235"/>
      <c r="J3385" s="236">
        <f>ROUND(I3385*H3385,2)</f>
        <v>0</v>
      </c>
      <c r="K3385" s="237"/>
      <c r="L3385" s="47"/>
      <c r="M3385" s="238" t="s">
        <v>1</v>
      </c>
      <c r="N3385" s="239" t="s">
        <v>49</v>
      </c>
      <c r="O3385" s="94"/>
      <c r="P3385" s="240">
        <f>O3385*H3385</f>
        <v>0</v>
      </c>
      <c r="Q3385" s="240">
        <v>0.14999999999999999</v>
      </c>
      <c r="R3385" s="240">
        <f>Q3385*H3385</f>
        <v>3</v>
      </c>
      <c r="S3385" s="240">
        <v>0</v>
      </c>
      <c r="T3385" s="241">
        <f>S3385*H3385</f>
        <v>0</v>
      </c>
      <c r="U3385" s="41"/>
      <c r="V3385" s="41"/>
      <c r="W3385" s="41"/>
      <c r="X3385" s="41"/>
      <c r="Y3385" s="41"/>
      <c r="Z3385" s="41"/>
      <c r="AA3385" s="41"/>
      <c r="AB3385" s="41"/>
      <c r="AC3385" s="41"/>
      <c r="AD3385" s="41"/>
      <c r="AE3385" s="41"/>
      <c r="AR3385" s="242" t="s">
        <v>304</v>
      </c>
      <c r="AT3385" s="242" t="s">
        <v>253</v>
      </c>
      <c r="AU3385" s="242" t="s">
        <v>93</v>
      </c>
      <c r="AY3385" s="19" t="s">
        <v>251</v>
      </c>
      <c r="BE3385" s="243">
        <f>IF(N3385="základní",J3385,0)</f>
        <v>0</v>
      </c>
      <c r="BF3385" s="243">
        <f>IF(N3385="snížená",J3385,0)</f>
        <v>0</v>
      </c>
      <c r="BG3385" s="243">
        <f>IF(N3385="zákl. přenesená",J3385,0)</f>
        <v>0</v>
      </c>
      <c r="BH3385" s="243">
        <f>IF(N3385="sníž. přenesená",J3385,0)</f>
        <v>0</v>
      </c>
      <c r="BI3385" s="243">
        <f>IF(N3385="nulová",J3385,0)</f>
        <v>0</v>
      </c>
      <c r="BJ3385" s="19" t="s">
        <v>91</v>
      </c>
      <c r="BK3385" s="243">
        <f>ROUND(I3385*H3385,2)</f>
        <v>0</v>
      </c>
      <c r="BL3385" s="19" t="s">
        <v>304</v>
      </c>
      <c r="BM3385" s="242" t="s">
        <v>3201</v>
      </c>
    </row>
    <row r="3386" s="2" customFormat="1">
      <c r="A3386" s="41"/>
      <c r="B3386" s="42"/>
      <c r="C3386" s="43"/>
      <c r="D3386" s="251" t="s">
        <v>289</v>
      </c>
      <c r="E3386" s="43"/>
      <c r="F3386" s="282" t="s">
        <v>3202</v>
      </c>
      <c r="G3386" s="43"/>
      <c r="H3386" s="43"/>
      <c r="I3386" s="246"/>
      <c r="J3386" s="43"/>
      <c r="K3386" s="43"/>
      <c r="L3386" s="47"/>
      <c r="M3386" s="247"/>
      <c r="N3386" s="248"/>
      <c r="O3386" s="94"/>
      <c r="P3386" s="94"/>
      <c r="Q3386" s="94"/>
      <c r="R3386" s="94"/>
      <c r="S3386" s="94"/>
      <c r="T3386" s="95"/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T3386" s="19" t="s">
        <v>289</v>
      </c>
      <c r="AU3386" s="19" t="s">
        <v>93</v>
      </c>
    </row>
    <row r="3387" s="15" customFormat="1">
      <c r="A3387" s="15"/>
      <c r="B3387" s="272"/>
      <c r="C3387" s="273"/>
      <c r="D3387" s="251" t="s">
        <v>260</v>
      </c>
      <c r="E3387" s="274" t="s">
        <v>1</v>
      </c>
      <c r="F3387" s="275" t="s">
        <v>1306</v>
      </c>
      <c r="G3387" s="273"/>
      <c r="H3387" s="274" t="s">
        <v>1</v>
      </c>
      <c r="I3387" s="276"/>
      <c r="J3387" s="273"/>
      <c r="K3387" s="273"/>
      <c r="L3387" s="277"/>
      <c r="M3387" s="278"/>
      <c r="N3387" s="279"/>
      <c r="O3387" s="279"/>
      <c r="P3387" s="279"/>
      <c r="Q3387" s="279"/>
      <c r="R3387" s="279"/>
      <c r="S3387" s="279"/>
      <c r="T3387" s="280"/>
      <c r="U3387" s="15"/>
      <c r="V3387" s="15"/>
      <c r="W3387" s="15"/>
      <c r="X3387" s="15"/>
      <c r="Y3387" s="15"/>
      <c r="Z3387" s="15"/>
      <c r="AA3387" s="15"/>
      <c r="AB3387" s="15"/>
      <c r="AC3387" s="15"/>
      <c r="AD3387" s="15"/>
      <c r="AE3387" s="15"/>
      <c r="AT3387" s="281" t="s">
        <v>260</v>
      </c>
      <c r="AU3387" s="281" t="s">
        <v>93</v>
      </c>
      <c r="AV3387" s="15" t="s">
        <v>91</v>
      </c>
      <c r="AW3387" s="15" t="s">
        <v>40</v>
      </c>
      <c r="AX3387" s="15" t="s">
        <v>84</v>
      </c>
      <c r="AY3387" s="281" t="s">
        <v>251</v>
      </c>
    </row>
    <row r="3388" s="13" customFormat="1">
      <c r="A3388" s="13"/>
      <c r="B3388" s="249"/>
      <c r="C3388" s="250"/>
      <c r="D3388" s="251" t="s">
        <v>260</v>
      </c>
      <c r="E3388" s="252" t="s">
        <v>1</v>
      </c>
      <c r="F3388" s="253" t="s">
        <v>3203</v>
      </c>
      <c r="G3388" s="250"/>
      <c r="H3388" s="254">
        <v>20</v>
      </c>
      <c r="I3388" s="255"/>
      <c r="J3388" s="250"/>
      <c r="K3388" s="250"/>
      <c r="L3388" s="256"/>
      <c r="M3388" s="257"/>
      <c r="N3388" s="258"/>
      <c r="O3388" s="258"/>
      <c r="P3388" s="258"/>
      <c r="Q3388" s="258"/>
      <c r="R3388" s="258"/>
      <c r="S3388" s="258"/>
      <c r="T3388" s="25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60" t="s">
        <v>260</v>
      </c>
      <c r="AU3388" s="260" t="s">
        <v>93</v>
      </c>
      <c r="AV3388" s="13" t="s">
        <v>93</v>
      </c>
      <c r="AW3388" s="13" t="s">
        <v>40</v>
      </c>
      <c r="AX3388" s="13" t="s">
        <v>91</v>
      </c>
      <c r="AY3388" s="260" t="s">
        <v>251</v>
      </c>
    </row>
    <row r="3389" s="2" customFormat="1" ht="55.5" customHeight="1">
      <c r="A3389" s="41"/>
      <c r="B3389" s="42"/>
      <c r="C3389" s="230" t="s">
        <v>3204</v>
      </c>
      <c r="D3389" s="230" t="s">
        <v>253</v>
      </c>
      <c r="E3389" s="231" t="s">
        <v>3205</v>
      </c>
      <c r="F3389" s="232" t="s">
        <v>3206</v>
      </c>
      <c r="G3389" s="233" t="s">
        <v>571</v>
      </c>
      <c r="H3389" s="234">
        <v>20</v>
      </c>
      <c r="I3389" s="235"/>
      <c r="J3389" s="236">
        <f>ROUND(I3389*H3389,2)</f>
        <v>0</v>
      </c>
      <c r="K3389" s="237"/>
      <c r="L3389" s="47"/>
      <c r="M3389" s="238" t="s">
        <v>1</v>
      </c>
      <c r="N3389" s="239" t="s">
        <v>49</v>
      </c>
      <c r="O3389" s="94"/>
      <c r="P3389" s="240">
        <f>O3389*H3389</f>
        <v>0</v>
      </c>
      <c r="Q3389" s="240">
        <v>0.151</v>
      </c>
      <c r="R3389" s="240">
        <f>Q3389*H3389</f>
        <v>3.02</v>
      </c>
      <c r="S3389" s="240">
        <v>0</v>
      </c>
      <c r="T3389" s="241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42" t="s">
        <v>304</v>
      </c>
      <c r="AT3389" s="242" t="s">
        <v>253</v>
      </c>
      <c r="AU3389" s="242" t="s">
        <v>93</v>
      </c>
      <c r="AY3389" s="19" t="s">
        <v>251</v>
      </c>
      <c r="BE3389" s="243">
        <f>IF(N3389="základní",J3389,0)</f>
        <v>0</v>
      </c>
      <c r="BF3389" s="243">
        <f>IF(N3389="snížená",J3389,0)</f>
        <v>0</v>
      </c>
      <c r="BG3389" s="243">
        <f>IF(N3389="zákl. přenesená",J3389,0)</f>
        <v>0</v>
      </c>
      <c r="BH3389" s="243">
        <f>IF(N3389="sníž. přenesená",J3389,0)</f>
        <v>0</v>
      </c>
      <c r="BI3389" s="243">
        <f>IF(N3389="nulová",J3389,0)</f>
        <v>0</v>
      </c>
      <c r="BJ3389" s="19" t="s">
        <v>91</v>
      </c>
      <c r="BK3389" s="243">
        <f>ROUND(I3389*H3389,2)</f>
        <v>0</v>
      </c>
      <c r="BL3389" s="19" t="s">
        <v>304</v>
      </c>
      <c r="BM3389" s="242" t="s">
        <v>3207</v>
      </c>
    </row>
    <row r="3390" s="2" customFormat="1">
      <c r="A3390" s="41"/>
      <c r="B3390" s="42"/>
      <c r="C3390" s="43"/>
      <c r="D3390" s="251" t="s">
        <v>289</v>
      </c>
      <c r="E3390" s="43"/>
      <c r="F3390" s="282" t="s">
        <v>3208</v>
      </c>
      <c r="G3390" s="43"/>
      <c r="H3390" s="43"/>
      <c r="I3390" s="246"/>
      <c r="J3390" s="43"/>
      <c r="K3390" s="43"/>
      <c r="L3390" s="47"/>
      <c r="M3390" s="247"/>
      <c r="N3390" s="248"/>
      <c r="O3390" s="94"/>
      <c r="P3390" s="94"/>
      <c r="Q3390" s="94"/>
      <c r="R3390" s="94"/>
      <c r="S3390" s="94"/>
      <c r="T3390" s="95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19" t="s">
        <v>289</v>
      </c>
      <c r="AU3390" s="19" t="s">
        <v>93</v>
      </c>
    </row>
    <row r="3391" s="15" customFormat="1">
      <c r="A3391" s="15"/>
      <c r="B3391" s="272"/>
      <c r="C3391" s="273"/>
      <c r="D3391" s="251" t="s">
        <v>260</v>
      </c>
      <c r="E3391" s="274" t="s">
        <v>1</v>
      </c>
      <c r="F3391" s="275" t="s">
        <v>1306</v>
      </c>
      <c r="G3391" s="273"/>
      <c r="H3391" s="274" t="s">
        <v>1</v>
      </c>
      <c r="I3391" s="276"/>
      <c r="J3391" s="273"/>
      <c r="K3391" s="273"/>
      <c r="L3391" s="277"/>
      <c r="M3391" s="278"/>
      <c r="N3391" s="279"/>
      <c r="O3391" s="279"/>
      <c r="P3391" s="279"/>
      <c r="Q3391" s="279"/>
      <c r="R3391" s="279"/>
      <c r="S3391" s="279"/>
      <c r="T3391" s="280"/>
      <c r="U3391" s="15"/>
      <c r="V3391" s="15"/>
      <c r="W3391" s="15"/>
      <c r="X3391" s="15"/>
      <c r="Y3391" s="15"/>
      <c r="Z3391" s="15"/>
      <c r="AA3391" s="15"/>
      <c r="AB3391" s="15"/>
      <c r="AC3391" s="15"/>
      <c r="AD3391" s="15"/>
      <c r="AE3391" s="15"/>
      <c r="AT3391" s="281" t="s">
        <v>260</v>
      </c>
      <c r="AU3391" s="281" t="s">
        <v>93</v>
      </c>
      <c r="AV3391" s="15" t="s">
        <v>91</v>
      </c>
      <c r="AW3391" s="15" t="s">
        <v>40</v>
      </c>
      <c r="AX3391" s="15" t="s">
        <v>84</v>
      </c>
      <c r="AY3391" s="281" t="s">
        <v>251</v>
      </c>
    </row>
    <row r="3392" s="13" customFormat="1">
      <c r="A3392" s="13"/>
      <c r="B3392" s="249"/>
      <c r="C3392" s="250"/>
      <c r="D3392" s="251" t="s">
        <v>260</v>
      </c>
      <c r="E3392" s="252" t="s">
        <v>1</v>
      </c>
      <c r="F3392" s="253" t="s">
        <v>3209</v>
      </c>
      <c r="G3392" s="250"/>
      <c r="H3392" s="254">
        <v>20</v>
      </c>
      <c r="I3392" s="255"/>
      <c r="J3392" s="250"/>
      <c r="K3392" s="250"/>
      <c r="L3392" s="256"/>
      <c r="M3392" s="257"/>
      <c r="N3392" s="258"/>
      <c r="O3392" s="258"/>
      <c r="P3392" s="258"/>
      <c r="Q3392" s="258"/>
      <c r="R3392" s="258"/>
      <c r="S3392" s="258"/>
      <c r="T3392" s="25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60" t="s">
        <v>260</v>
      </c>
      <c r="AU3392" s="260" t="s">
        <v>93</v>
      </c>
      <c r="AV3392" s="13" t="s">
        <v>93</v>
      </c>
      <c r="AW3392" s="13" t="s">
        <v>40</v>
      </c>
      <c r="AX3392" s="13" t="s">
        <v>91</v>
      </c>
      <c r="AY3392" s="260" t="s">
        <v>251</v>
      </c>
    </row>
    <row r="3393" s="2" customFormat="1" ht="55.5" customHeight="1">
      <c r="A3393" s="41"/>
      <c r="B3393" s="42"/>
      <c r="C3393" s="230" t="s">
        <v>3210</v>
      </c>
      <c r="D3393" s="230" t="s">
        <v>253</v>
      </c>
      <c r="E3393" s="231" t="s">
        <v>3211</v>
      </c>
      <c r="F3393" s="232" t="s">
        <v>3212</v>
      </c>
      <c r="G3393" s="233" t="s">
        <v>571</v>
      </c>
      <c r="H3393" s="234">
        <v>20</v>
      </c>
      <c r="I3393" s="235"/>
      <c r="J3393" s="236">
        <f>ROUND(I3393*H3393,2)</f>
        <v>0</v>
      </c>
      <c r="K3393" s="237"/>
      <c r="L3393" s="47"/>
      <c r="M3393" s="238" t="s">
        <v>1</v>
      </c>
      <c r="N3393" s="239" t="s">
        <v>49</v>
      </c>
      <c r="O3393" s="94"/>
      <c r="P3393" s="240">
        <f>O3393*H3393</f>
        <v>0</v>
      </c>
      <c r="Q3393" s="240">
        <v>0.151</v>
      </c>
      <c r="R3393" s="240">
        <f>Q3393*H3393</f>
        <v>3.02</v>
      </c>
      <c r="S3393" s="240">
        <v>0</v>
      </c>
      <c r="T3393" s="241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42" t="s">
        <v>304</v>
      </c>
      <c r="AT3393" s="242" t="s">
        <v>253</v>
      </c>
      <c r="AU3393" s="242" t="s">
        <v>93</v>
      </c>
      <c r="AY3393" s="19" t="s">
        <v>251</v>
      </c>
      <c r="BE3393" s="243">
        <f>IF(N3393="základní",J3393,0)</f>
        <v>0</v>
      </c>
      <c r="BF3393" s="243">
        <f>IF(N3393="snížená",J3393,0)</f>
        <v>0</v>
      </c>
      <c r="BG3393" s="243">
        <f>IF(N3393="zákl. přenesená",J3393,0)</f>
        <v>0</v>
      </c>
      <c r="BH3393" s="243">
        <f>IF(N3393="sníž. přenesená",J3393,0)</f>
        <v>0</v>
      </c>
      <c r="BI3393" s="243">
        <f>IF(N3393="nulová",J3393,0)</f>
        <v>0</v>
      </c>
      <c r="BJ3393" s="19" t="s">
        <v>91</v>
      </c>
      <c r="BK3393" s="243">
        <f>ROUND(I3393*H3393,2)</f>
        <v>0</v>
      </c>
      <c r="BL3393" s="19" t="s">
        <v>304</v>
      </c>
      <c r="BM3393" s="242" t="s">
        <v>3213</v>
      </c>
    </row>
    <row r="3394" s="2" customFormat="1">
      <c r="A3394" s="41"/>
      <c r="B3394" s="42"/>
      <c r="C3394" s="43"/>
      <c r="D3394" s="251" t="s">
        <v>289</v>
      </c>
      <c r="E3394" s="43"/>
      <c r="F3394" s="282" t="s">
        <v>3208</v>
      </c>
      <c r="G3394" s="43"/>
      <c r="H3394" s="43"/>
      <c r="I3394" s="246"/>
      <c r="J3394" s="43"/>
      <c r="K3394" s="43"/>
      <c r="L3394" s="47"/>
      <c r="M3394" s="247"/>
      <c r="N3394" s="248"/>
      <c r="O3394" s="94"/>
      <c r="P3394" s="94"/>
      <c r="Q3394" s="94"/>
      <c r="R3394" s="94"/>
      <c r="S3394" s="94"/>
      <c r="T3394" s="95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19" t="s">
        <v>289</v>
      </c>
      <c r="AU3394" s="19" t="s">
        <v>93</v>
      </c>
    </row>
    <row r="3395" s="15" customFormat="1">
      <c r="A3395" s="15"/>
      <c r="B3395" s="272"/>
      <c r="C3395" s="273"/>
      <c r="D3395" s="251" t="s">
        <v>260</v>
      </c>
      <c r="E3395" s="274" t="s">
        <v>1</v>
      </c>
      <c r="F3395" s="275" t="s">
        <v>1306</v>
      </c>
      <c r="G3395" s="273"/>
      <c r="H3395" s="274" t="s">
        <v>1</v>
      </c>
      <c r="I3395" s="276"/>
      <c r="J3395" s="273"/>
      <c r="K3395" s="273"/>
      <c r="L3395" s="277"/>
      <c r="M3395" s="278"/>
      <c r="N3395" s="279"/>
      <c r="O3395" s="279"/>
      <c r="P3395" s="279"/>
      <c r="Q3395" s="279"/>
      <c r="R3395" s="279"/>
      <c r="S3395" s="279"/>
      <c r="T3395" s="280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81" t="s">
        <v>260</v>
      </c>
      <c r="AU3395" s="281" t="s">
        <v>93</v>
      </c>
      <c r="AV3395" s="15" t="s">
        <v>91</v>
      </c>
      <c r="AW3395" s="15" t="s">
        <v>40</v>
      </c>
      <c r="AX3395" s="15" t="s">
        <v>84</v>
      </c>
      <c r="AY3395" s="281" t="s">
        <v>251</v>
      </c>
    </row>
    <row r="3396" s="13" customFormat="1">
      <c r="A3396" s="13"/>
      <c r="B3396" s="249"/>
      <c r="C3396" s="250"/>
      <c r="D3396" s="251" t="s">
        <v>260</v>
      </c>
      <c r="E3396" s="252" t="s">
        <v>1</v>
      </c>
      <c r="F3396" s="253" t="s">
        <v>3214</v>
      </c>
      <c r="G3396" s="250"/>
      <c r="H3396" s="254">
        <v>20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260</v>
      </c>
      <c r="AU3396" s="260" t="s">
        <v>93</v>
      </c>
      <c r="AV3396" s="13" t="s">
        <v>93</v>
      </c>
      <c r="AW3396" s="13" t="s">
        <v>40</v>
      </c>
      <c r="AX3396" s="13" t="s">
        <v>91</v>
      </c>
      <c r="AY3396" s="260" t="s">
        <v>251</v>
      </c>
    </row>
    <row r="3397" s="2" customFormat="1" ht="55.5" customHeight="1">
      <c r="A3397" s="41"/>
      <c r="B3397" s="42"/>
      <c r="C3397" s="230" t="s">
        <v>3215</v>
      </c>
      <c r="D3397" s="230" t="s">
        <v>253</v>
      </c>
      <c r="E3397" s="231" t="s">
        <v>3216</v>
      </c>
      <c r="F3397" s="232" t="s">
        <v>3217</v>
      </c>
      <c r="G3397" s="233" t="s">
        <v>571</v>
      </c>
      <c r="H3397" s="234">
        <v>23</v>
      </c>
      <c r="I3397" s="235"/>
      <c r="J3397" s="236">
        <f>ROUND(I3397*H3397,2)</f>
        <v>0</v>
      </c>
      <c r="K3397" s="237"/>
      <c r="L3397" s="47"/>
      <c r="M3397" s="238" t="s">
        <v>1</v>
      </c>
      <c r="N3397" s="239" t="s">
        <v>49</v>
      </c>
      <c r="O3397" s="94"/>
      <c r="P3397" s="240">
        <f>O3397*H3397</f>
        <v>0</v>
      </c>
      <c r="Q3397" s="240">
        <v>0.151</v>
      </c>
      <c r="R3397" s="240">
        <f>Q3397*H3397</f>
        <v>3.4729999999999999</v>
      </c>
      <c r="S3397" s="240">
        <v>0</v>
      </c>
      <c r="T3397" s="241">
        <f>S3397*H3397</f>
        <v>0</v>
      </c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R3397" s="242" t="s">
        <v>304</v>
      </c>
      <c r="AT3397" s="242" t="s">
        <v>253</v>
      </c>
      <c r="AU3397" s="242" t="s">
        <v>93</v>
      </c>
      <c r="AY3397" s="19" t="s">
        <v>251</v>
      </c>
      <c r="BE3397" s="243">
        <f>IF(N3397="základní",J3397,0)</f>
        <v>0</v>
      </c>
      <c r="BF3397" s="243">
        <f>IF(N3397="snížená",J3397,0)</f>
        <v>0</v>
      </c>
      <c r="BG3397" s="243">
        <f>IF(N3397="zákl. přenesená",J3397,0)</f>
        <v>0</v>
      </c>
      <c r="BH3397" s="243">
        <f>IF(N3397="sníž. přenesená",J3397,0)</f>
        <v>0</v>
      </c>
      <c r="BI3397" s="243">
        <f>IF(N3397="nulová",J3397,0)</f>
        <v>0</v>
      </c>
      <c r="BJ3397" s="19" t="s">
        <v>91</v>
      </c>
      <c r="BK3397" s="243">
        <f>ROUND(I3397*H3397,2)</f>
        <v>0</v>
      </c>
      <c r="BL3397" s="19" t="s">
        <v>304</v>
      </c>
      <c r="BM3397" s="242" t="s">
        <v>3218</v>
      </c>
    </row>
    <row r="3398" s="2" customFormat="1">
      <c r="A3398" s="41"/>
      <c r="B3398" s="42"/>
      <c r="C3398" s="43"/>
      <c r="D3398" s="251" t="s">
        <v>289</v>
      </c>
      <c r="E3398" s="43"/>
      <c r="F3398" s="282" t="s">
        <v>3219</v>
      </c>
      <c r="G3398" s="43"/>
      <c r="H3398" s="43"/>
      <c r="I3398" s="246"/>
      <c r="J3398" s="43"/>
      <c r="K3398" s="43"/>
      <c r="L3398" s="47"/>
      <c r="M3398" s="247"/>
      <c r="N3398" s="248"/>
      <c r="O3398" s="94"/>
      <c r="P3398" s="94"/>
      <c r="Q3398" s="94"/>
      <c r="R3398" s="94"/>
      <c r="S3398" s="94"/>
      <c r="T3398" s="95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T3398" s="19" t="s">
        <v>289</v>
      </c>
      <c r="AU3398" s="19" t="s">
        <v>93</v>
      </c>
    </row>
    <row r="3399" s="15" customFormat="1">
      <c r="A3399" s="15"/>
      <c r="B3399" s="272"/>
      <c r="C3399" s="273"/>
      <c r="D3399" s="251" t="s">
        <v>260</v>
      </c>
      <c r="E3399" s="274" t="s">
        <v>1</v>
      </c>
      <c r="F3399" s="275" t="s">
        <v>1306</v>
      </c>
      <c r="G3399" s="273"/>
      <c r="H3399" s="274" t="s">
        <v>1</v>
      </c>
      <c r="I3399" s="276"/>
      <c r="J3399" s="273"/>
      <c r="K3399" s="273"/>
      <c r="L3399" s="277"/>
      <c r="M3399" s="278"/>
      <c r="N3399" s="279"/>
      <c r="O3399" s="279"/>
      <c r="P3399" s="279"/>
      <c r="Q3399" s="279"/>
      <c r="R3399" s="279"/>
      <c r="S3399" s="279"/>
      <c r="T3399" s="280"/>
      <c r="U3399" s="15"/>
      <c r="V3399" s="15"/>
      <c r="W3399" s="15"/>
      <c r="X3399" s="15"/>
      <c r="Y3399" s="15"/>
      <c r="Z3399" s="15"/>
      <c r="AA3399" s="15"/>
      <c r="AB3399" s="15"/>
      <c r="AC3399" s="15"/>
      <c r="AD3399" s="15"/>
      <c r="AE3399" s="15"/>
      <c r="AT3399" s="281" t="s">
        <v>260</v>
      </c>
      <c r="AU3399" s="281" t="s">
        <v>93</v>
      </c>
      <c r="AV3399" s="15" t="s">
        <v>91</v>
      </c>
      <c r="AW3399" s="15" t="s">
        <v>40</v>
      </c>
      <c r="AX3399" s="15" t="s">
        <v>84</v>
      </c>
      <c r="AY3399" s="281" t="s">
        <v>251</v>
      </c>
    </row>
    <row r="3400" s="13" customFormat="1">
      <c r="A3400" s="13"/>
      <c r="B3400" s="249"/>
      <c r="C3400" s="250"/>
      <c r="D3400" s="251" t="s">
        <v>260</v>
      </c>
      <c r="E3400" s="252" t="s">
        <v>1</v>
      </c>
      <c r="F3400" s="253" t="s">
        <v>3220</v>
      </c>
      <c r="G3400" s="250"/>
      <c r="H3400" s="254">
        <v>23</v>
      </c>
      <c r="I3400" s="255"/>
      <c r="J3400" s="250"/>
      <c r="K3400" s="250"/>
      <c r="L3400" s="256"/>
      <c r="M3400" s="257"/>
      <c r="N3400" s="258"/>
      <c r="O3400" s="258"/>
      <c r="P3400" s="258"/>
      <c r="Q3400" s="258"/>
      <c r="R3400" s="258"/>
      <c r="S3400" s="258"/>
      <c r="T3400" s="25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60" t="s">
        <v>260</v>
      </c>
      <c r="AU3400" s="260" t="s">
        <v>93</v>
      </c>
      <c r="AV3400" s="13" t="s">
        <v>93</v>
      </c>
      <c r="AW3400" s="13" t="s">
        <v>40</v>
      </c>
      <c r="AX3400" s="13" t="s">
        <v>91</v>
      </c>
      <c r="AY3400" s="260" t="s">
        <v>251</v>
      </c>
    </row>
    <row r="3401" s="2" customFormat="1" ht="62.7" customHeight="1">
      <c r="A3401" s="41"/>
      <c r="B3401" s="42"/>
      <c r="C3401" s="230" t="s">
        <v>3221</v>
      </c>
      <c r="D3401" s="230" t="s">
        <v>253</v>
      </c>
      <c r="E3401" s="231" t="s">
        <v>3222</v>
      </c>
      <c r="F3401" s="232" t="s">
        <v>3223</v>
      </c>
      <c r="G3401" s="233" t="s">
        <v>571</v>
      </c>
      <c r="H3401" s="234">
        <v>23</v>
      </c>
      <c r="I3401" s="235"/>
      <c r="J3401" s="236">
        <f>ROUND(I3401*H3401,2)</f>
        <v>0</v>
      </c>
      <c r="K3401" s="237"/>
      <c r="L3401" s="47"/>
      <c r="M3401" s="238" t="s">
        <v>1</v>
      </c>
      <c r="N3401" s="239" t="s">
        <v>49</v>
      </c>
      <c r="O3401" s="94"/>
      <c r="P3401" s="240">
        <f>O3401*H3401</f>
        <v>0</v>
      </c>
      <c r="Q3401" s="240">
        <v>0.25900000000000001</v>
      </c>
      <c r="R3401" s="240">
        <f>Q3401*H3401</f>
        <v>5.9569999999999999</v>
      </c>
      <c r="S3401" s="240">
        <v>0</v>
      </c>
      <c r="T3401" s="241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42" t="s">
        <v>304</v>
      </c>
      <c r="AT3401" s="242" t="s">
        <v>253</v>
      </c>
      <c r="AU3401" s="242" t="s">
        <v>93</v>
      </c>
      <c r="AY3401" s="19" t="s">
        <v>251</v>
      </c>
      <c r="BE3401" s="243">
        <f>IF(N3401="základní",J3401,0)</f>
        <v>0</v>
      </c>
      <c r="BF3401" s="243">
        <f>IF(N3401="snížená",J3401,0)</f>
        <v>0</v>
      </c>
      <c r="BG3401" s="243">
        <f>IF(N3401="zákl. přenesená",J3401,0)</f>
        <v>0</v>
      </c>
      <c r="BH3401" s="243">
        <f>IF(N3401="sníž. přenesená",J3401,0)</f>
        <v>0</v>
      </c>
      <c r="BI3401" s="243">
        <f>IF(N3401="nulová",J3401,0)</f>
        <v>0</v>
      </c>
      <c r="BJ3401" s="19" t="s">
        <v>91</v>
      </c>
      <c r="BK3401" s="243">
        <f>ROUND(I3401*H3401,2)</f>
        <v>0</v>
      </c>
      <c r="BL3401" s="19" t="s">
        <v>304</v>
      </c>
      <c r="BM3401" s="242" t="s">
        <v>3224</v>
      </c>
    </row>
    <row r="3402" s="2" customFormat="1">
      <c r="A3402" s="41"/>
      <c r="B3402" s="42"/>
      <c r="C3402" s="43"/>
      <c r="D3402" s="251" t="s">
        <v>289</v>
      </c>
      <c r="E3402" s="43"/>
      <c r="F3402" s="282" t="s">
        <v>3225</v>
      </c>
      <c r="G3402" s="43"/>
      <c r="H3402" s="43"/>
      <c r="I3402" s="246"/>
      <c r="J3402" s="43"/>
      <c r="K3402" s="43"/>
      <c r="L3402" s="47"/>
      <c r="M3402" s="247"/>
      <c r="N3402" s="248"/>
      <c r="O3402" s="94"/>
      <c r="P3402" s="94"/>
      <c r="Q3402" s="94"/>
      <c r="R3402" s="94"/>
      <c r="S3402" s="94"/>
      <c r="T3402" s="95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T3402" s="19" t="s">
        <v>289</v>
      </c>
      <c r="AU3402" s="19" t="s">
        <v>93</v>
      </c>
    </row>
    <row r="3403" s="15" customFormat="1">
      <c r="A3403" s="15"/>
      <c r="B3403" s="272"/>
      <c r="C3403" s="273"/>
      <c r="D3403" s="251" t="s">
        <v>260</v>
      </c>
      <c r="E3403" s="274" t="s">
        <v>1</v>
      </c>
      <c r="F3403" s="275" t="s">
        <v>1306</v>
      </c>
      <c r="G3403" s="273"/>
      <c r="H3403" s="274" t="s">
        <v>1</v>
      </c>
      <c r="I3403" s="276"/>
      <c r="J3403" s="273"/>
      <c r="K3403" s="273"/>
      <c r="L3403" s="277"/>
      <c r="M3403" s="278"/>
      <c r="N3403" s="279"/>
      <c r="O3403" s="279"/>
      <c r="P3403" s="279"/>
      <c r="Q3403" s="279"/>
      <c r="R3403" s="279"/>
      <c r="S3403" s="279"/>
      <c r="T3403" s="280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81" t="s">
        <v>260</v>
      </c>
      <c r="AU3403" s="281" t="s">
        <v>93</v>
      </c>
      <c r="AV3403" s="15" t="s">
        <v>91</v>
      </c>
      <c r="AW3403" s="15" t="s">
        <v>40</v>
      </c>
      <c r="AX3403" s="15" t="s">
        <v>84</v>
      </c>
      <c r="AY3403" s="281" t="s">
        <v>251</v>
      </c>
    </row>
    <row r="3404" s="13" customFormat="1">
      <c r="A3404" s="13"/>
      <c r="B3404" s="249"/>
      <c r="C3404" s="250"/>
      <c r="D3404" s="251" t="s">
        <v>260</v>
      </c>
      <c r="E3404" s="252" t="s">
        <v>1</v>
      </c>
      <c r="F3404" s="253" t="s">
        <v>3226</v>
      </c>
      <c r="G3404" s="250"/>
      <c r="H3404" s="254">
        <v>23</v>
      </c>
      <c r="I3404" s="255"/>
      <c r="J3404" s="250"/>
      <c r="K3404" s="250"/>
      <c r="L3404" s="256"/>
      <c r="M3404" s="257"/>
      <c r="N3404" s="258"/>
      <c r="O3404" s="258"/>
      <c r="P3404" s="258"/>
      <c r="Q3404" s="258"/>
      <c r="R3404" s="258"/>
      <c r="S3404" s="258"/>
      <c r="T3404" s="25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60" t="s">
        <v>260</v>
      </c>
      <c r="AU3404" s="260" t="s">
        <v>93</v>
      </c>
      <c r="AV3404" s="13" t="s">
        <v>93</v>
      </c>
      <c r="AW3404" s="13" t="s">
        <v>40</v>
      </c>
      <c r="AX3404" s="13" t="s">
        <v>91</v>
      </c>
      <c r="AY3404" s="260" t="s">
        <v>251</v>
      </c>
    </row>
    <row r="3405" s="2" customFormat="1" ht="66.75" customHeight="1">
      <c r="A3405" s="41"/>
      <c r="B3405" s="42"/>
      <c r="C3405" s="230" t="s">
        <v>3227</v>
      </c>
      <c r="D3405" s="230" t="s">
        <v>253</v>
      </c>
      <c r="E3405" s="231" t="s">
        <v>3228</v>
      </c>
      <c r="F3405" s="232" t="s">
        <v>3229</v>
      </c>
      <c r="G3405" s="233" t="s">
        <v>571</v>
      </c>
      <c r="H3405" s="234">
        <v>3</v>
      </c>
      <c r="I3405" s="235"/>
      <c r="J3405" s="236">
        <f>ROUND(I3405*H3405,2)</f>
        <v>0</v>
      </c>
      <c r="K3405" s="237"/>
      <c r="L3405" s="47"/>
      <c r="M3405" s="238" t="s">
        <v>1</v>
      </c>
      <c r="N3405" s="239" t="s">
        <v>49</v>
      </c>
      <c r="O3405" s="94"/>
      <c r="P3405" s="240">
        <f>O3405*H3405</f>
        <v>0</v>
      </c>
      <c r="Q3405" s="240">
        <v>0.19500000000000001</v>
      </c>
      <c r="R3405" s="240">
        <f>Q3405*H3405</f>
        <v>0.58499999999999996</v>
      </c>
      <c r="S3405" s="240">
        <v>0</v>
      </c>
      <c r="T3405" s="241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42" t="s">
        <v>304</v>
      </c>
      <c r="AT3405" s="242" t="s">
        <v>253</v>
      </c>
      <c r="AU3405" s="242" t="s">
        <v>93</v>
      </c>
      <c r="AY3405" s="19" t="s">
        <v>251</v>
      </c>
      <c r="BE3405" s="243">
        <f>IF(N3405="základní",J3405,0)</f>
        <v>0</v>
      </c>
      <c r="BF3405" s="243">
        <f>IF(N3405="snížená",J3405,0)</f>
        <v>0</v>
      </c>
      <c r="BG3405" s="243">
        <f>IF(N3405="zákl. přenesená",J3405,0)</f>
        <v>0</v>
      </c>
      <c r="BH3405" s="243">
        <f>IF(N3405="sníž. přenesená",J3405,0)</f>
        <v>0</v>
      </c>
      <c r="BI3405" s="243">
        <f>IF(N3405="nulová",J3405,0)</f>
        <v>0</v>
      </c>
      <c r="BJ3405" s="19" t="s">
        <v>91</v>
      </c>
      <c r="BK3405" s="243">
        <f>ROUND(I3405*H3405,2)</f>
        <v>0</v>
      </c>
      <c r="BL3405" s="19" t="s">
        <v>304</v>
      </c>
      <c r="BM3405" s="242" t="s">
        <v>3230</v>
      </c>
    </row>
    <row r="3406" s="2" customFormat="1">
      <c r="A3406" s="41"/>
      <c r="B3406" s="42"/>
      <c r="C3406" s="43"/>
      <c r="D3406" s="251" t="s">
        <v>289</v>
      </c>
      <c r="E3406" s="43"/>
      <c r="F3406" s="282" t="s">
        <v>3231</v>
      </c>
      <c r="G3406" s="43"/>
      <c r="H3406" s="43"/>
      <c r="I3406" s="246"/>
      <c r="J3406" s="43"/>
      <c r="K3406" s="43"/>
      <c r="L3406" s="47"/>
      <c r="M3406" s="247"/>
      <c r="N3406" s="248"/>
      <c r="O3406" s="94"/>
      <c r="P3406" s="94"/>
      <c r="Q3406" s="94"/>
      <c r="R3406" s="94"/>
      <c r="S3406" s="94"/>
      <c r="T3406" s="95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T3406" s="19" t="s">
        <v>289</v>
      </c>
      <c r="AU3406" s="19" t="s">
        <v>93</v>
      </c>
    </row>
    <row r="3407" s="15" customFormat="1">
      <c r="A3407" s="15"/>
      <c r="B3407" s="272"/>
      <c r="C3407" s="273"/>
      <c r="D3407" s="251" t="s">
        <v>260</v>
      </c>
      <c r="E3407" s="274" t="s">
        <v>1</v>
      </c>
      <c r="F3407" s="275" t="s">
        <v>1306</v>
      </c>
      <c r="G3407" s="273"/>
      <c r="H3407" s="274" t="s">
        <v>1</v>
      </c>
      <c r="I3407" s="276"/>
      <c r="J3407" s="273"/>
      <c r="K3407" s="273"/>
      <c r="L3407" s="277"/>
      <c r="M3407" s="278"/>
      <c r="N3407" s="279"/>
      <c r="O3407" s="279"/>
      <c r="P3407" s="279"/>
      <c r="Q3407" s="279"/>
      <c r="R3407" s="279"/>
      <c r="S3407" s="279"/>
      <c r="T3407" s="280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81" t="s">
        <v>260</v>
      </c>
      <c r="AU3407" s="281" t="s">
        <v>93</v>
      </c>
      <c r="AV3407" s="15" t="s">
        <v>91</v>
      </c>
      <c r="AW3407" s="15" t="s">
        <v>40</v>
      </c>
      <c r="AX3407" s="15" t="s">
        <v>84</v>
      </c>
      <c r="AY3407" s="281" t="s">
        <v>251</v>
      </c>
    </row>
    <row r="3408" s="13" customFormat="1">
      <c r="A3408" s="13"/>
      <c r="B3408" s="249"/>
      <c r="C3408" s="250"/>
      <c r="D3408" s="251" t="s">
        <v>260</v>
      </c>
      <c r="E3408" s="252" t="s">
        <v>1</v>
      </c>
      <c r="F3408" s="253" t="s">
        <v>3232</v>
      </c>
      <c r="G3408" s="250"/>
      <c r="H3408" s="254">
        <v>3</v>
      </c>
      <c r="I3408" s="255"/>
      <c r="J3408" s="250"/>
      <c r="K3408" s="250"/>
      <c r="L3408" s="256"/>
      <c r="M3408" s="257"/>
      <c r="N3408" s="258"/>
      <c r="O3408" s="258"/>
      <c r="P3408" s="258"/>
      <c r="Q3408" s="258"/>
      <c r="R3408" s="258"/>
      <c r="S3408" s="258"/>
      <c r="T3408" s="25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60" t="s">
        <v>260</v>
      </c>
      <c r="AU3408" s="260" t="s">
        <v>93</v>
      </c>
      <c r="AV3408" s="13" t="s">
        <v>93</v>
      </c>
      <c r="AW3408" s="13" t="s">
        <v>40</v>
      </c>
      <c r="AX3408" s="13" t="s">
        <v>91</v>
      </c>
      <c r="AY3408" s="260" t="s">
        <v>251</v>
      </c>
    </row>
    <row r="3409" s="2" customFormat="1" ht="76.35" customHeight="1">
      <c r="A3409" s="41"/>
      <c r="B3409" s="42"/>
      <c r="C3409" s="230" t="s">
        <v>3233</v>
      </c>
      <c r="D3409" s="230" t="s">
        <v>253</v>
      </c>
      <c r="E3409" s="231" t="s">
        <v>3234</v>
      </c>
      <c r="F3409" s="232" t="s">
        <v>3235</v>
      </c>
      <c r="G3409" s="233" t="s">
        <v>571</v>
      </c>
      <c r="H3409" s="234">
        <v>2</v>
      </c>
      <c r="I3409" s="235"/>
      <c r="J3409" s="236">
        <f>ROUND(I3409*H3409,2)</f>
        <v>0</v>
      </c>
      <c r="K3409" s="237"/>
      <c r="L3409" s="47"/>
      <c r="M3409" s="238" t="s">
        <v>1</v>
      </c>
      <c r="N3409" s="239" t="s">
        <v>49</v>
      </c>
      <c r="O3409" s="94"/>
      <c r="P3409" s="240">
        <f>O3409*H3409</f>
        <v>0</v>
      </c>
      <c r="Q3409" s="240">
        <v>0.188</v>
      </c>
      <c r="R3409" s="240">
        <f>Q3409*H3409</f>
        <v>0.376</v>
      </c>
      <c r="S3409" s="240">
        <v>0</v>
      </c>
      <c r="T3409" s="241">
        <f>S3409*H3409</f>
        <v>0</v>
      </c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R3409" s="242" t="s">
        <v>304</v>
      </c>
      <c r="AT3409" s="242" t="s">
        <v>253</v>
      </c>
      <c r="AU3409" s="242" t="s">
        <v>93</v>
      </c>
      <c r="AY3409" s="19" t="s">
        <v>251</v>
      </c>
      <c r="BE3409" s="243">
        <f>IF(N3409="základní",J3409,0)</f>
        <v>0</v>
      </c>
      <c r="BF3409" s="243">
        <f>IF(N3409="snížená",J3409,0)</f>
        <v>0</v>
      </c>
      <c r="BG3409" s="243">
        <f>IF(N3409="zákl. přenesená",J3409,0)</f>
        <v>0</v>
      </c>
      <c r="BH3409" s="243">
        <f>IF(N3409="sníž. přenesená",J3409,0)</f>
        <v>0</v>
      </c>
      <c r="BI3409" s="243">
        <f>IF(N3409="nulová",J3409,0)</f>
        <v>0</v>
      </c>
      <c r="BJ3409" s="19" t="s">
        <v>91</v>
      </c>
      <c r="BK3409" s="243">
        <f>ROUND(I3409*H3409,2)</f>
        <v>0</v>
      </c>
      <c r="BL3409" s="19" t="s">
        <v>304</v>
      </c>
      <c r="BM3409" s="242" t="s">
        <v>3236</v>
      </c>
    </row>
    <row r="3410" s="2" customFormat="1">
      <c r="A3410" s="41"/>
      <c r="B3410" s="42"/>
      <c r="C3410" s="43"/>
      <c r="D3410" s="251" t="s">
        <v>289</v>
      </c>
      <c r="E3410" s="43"/>
      <c r="F3410" s="282" t="s">
        <v>3237</v>
      </c>
      <c r="G3410" s="43"/>
      <c r="H3410" s="43"/>
      <c r="I3410" s="246"/>
      <c r="J3410" s="43"/>
      <c r="K3410" s="43"/>
      <c r="L3410" s="47"/>
      <c r="M3410" s="247"/>
      <c r="N3410" s="248"/>
      <c r="O3410" s="94"/>
      <c r="P3410" s="94"/>
      <c r="Q3410" s="94"/>
      <c r="R3410" s="94"/>
      <c r="S3410" s="94"/>
      <c r="T3410" s="95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T3410" s="19" t="s">
        <v>289</v>
      </c>
      <c r="AU3410" s="19" t="s">
        <v>93</v>
      </c>
    </row>
    <row r="3411" s="15" customFormat="1">
      <c r="A3411" s="15"/>
      <c r="B3411" s="272"/>
      <c r="C3411" s="273"/>
      <c r="D3411" s="251" t="s">
        <v>260</v>
      </c>
      <c r="E3411" s="274" t="s">
        <v>1</v>
      </c>
      <c r="F3411" s="275" t="s">
        <v>1306</v>
      </c>
      <c r="G3411" s="273"/>
      <c r="H3411" s="274" t="s">
        <v>1</v>
      </c>
      <c r="I3411" s="276"/>
      <c r="J3411" s="273"/>
      <c r="K3411" s="273"/>
      <c r="L3411" s="277"/>
      <c r="M3411" s="278"/>
      <c r="N3411" s="279"/>
      <c r="O3411" s="279"/>
      <c r="P3411" s="279"/>
      <c r="Q3411" s="279"/>
      <c r="R3411" s="279"/>
      <c r="S3411" s="279"/>
      <c r="T3411" s="280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81" t="s">
        <v>260</v>
      </c>
      <c r="AU3411" s="281" t="s">
        <v>93</v>
      </c>
      <c r="AV3411" s="15" t="s">
        <v>91</v>
      </c>
      <c r="AW3411" s="15" t="s">
        <v>40</v>
      </c>
      <c r="AX3411" s="15" t="s">
        <v>84</v>
      </c>
      <c r="AY3411" s="281" t="s">
        <v>251</v>
      </c>
    </row>
    <row r="3412" s="13" customFormat="1">
      <c r="A3412" s="13"/>
      <c r="B3412" s="249"/>
      <c r="C3412" s="250"/>
      <c r="D3412" s="251" t="s">
        <v>260</v>
      </c>
      <c r="E3412" s="252" t="s">
        <v>1</v>
      </c>
      <c r="F3412" s="253" t="s">
        <v>2761</v>
      </c>
      <c r="G3412" s="250"/>
      <c r="H3412" s="254">
        <v>2</v>
      </c>
      <c r="I3412" s="255"/>
      <c r="J3412" s="250"/>
      <c r="K3412" s="250"/>
      <c r="L3412" s="256"/>
      <c r="M3412" s="257"/>
      <c r="N3412" s="258"/>
      <c r="O3412" s="258"/>
      <c r="P3412" s="258"/>
      <c r="Q3412" s="258"/>
      <c r="R3412" s="258"/>
      <c r="S3412" s="258"/>
      <c r="T3412" s="25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60" t="s">
        <v>260</v>
      </c>
      <c r="AU3412" s="260" t="s">
        <v>93</v>
      </c>
      <c r="AV3412" s="13" t="s">
        <v>93</v>
      </c>
      <c r="AW3412" s="13" t="s">
        <v>40</v>
      </c>
      <c r="AX3412" s="13" t="s">
        <v>91</v>
      </c>
      <c r="AY3412" s="260" t="s">
        <v>251</v>
      </c>
    </row>
    <row r="3413" s="2" customFormat="1" ht="62.7" customHeight="1">
      <c r="A3413" s="41"/>
      <c r="B3413" s="42"/>
      <c r="C3413" s="230" t="s">
        <v>3238</v>
      </c>
      <c r="D3413" s="230" t="s">
        <v>253</v>
      </c>
      <c r="E3413" s="231" t="s">
        <v>3239</v>
      </c>
      <c r="F3413" s="232" t="s">
        <v>3240</v>
      </c>
      <c r="G3413" s="233" t="s">
        <v>571</v>
      </c>
      <c r="H3413" s="234">
        <v>2</v>
      </c>
      <c r="I3413" s="235"/>
      <c r="J3413" s="236">
        <f>ROUND(I3413*H3413,2)</f>
        <v>0</v>
      </c>
      <c r="K3413" s="237"/>
      <c r="L3413" s="47"/>
      <c r="M3413" s="238" t="s">
        <v>1</v>
      </c>
      <c r="N3413" s="239" t="s">
        <v>49</v>
      </c>
      <c r="O3413" s="94"/>
      <c r="P3413" s="240">
        <f>O3413*H3413</f>
        <v>0</v>
      </c>
      <c r="Q3413" s="240">
        <v>0.014999999999999999</v>
      </c>
      <c r="R3413" s="240">
        <f>Q3413*H3413</f>
        <v>0.029999999999999999</v>
      </c>
      <c r="S3413" s="240">
        <v>0</v>
      </c>
      <c r="T3413" s="241">
        <f>S3413*H3413</f>
        <v>0</v>
      </c>
      <c r="U3413" s="41"/>
      <c r="V3413" s="41"/>
      <c r="W3413" s="41"/>
      <c r="X3413" s="41"/>
      <c r="Y3413" s="41"/>
      <c r="Z3413" s="41"/>
      <c r="AA3413" s="41"/>
      <c r="AB3413" s="41"/>
      <c r="AC3413" s="41"/>
      <c r="AD3413" s="41"/>
      <c r="AE3413" s="41"/>
      <c r="AR3413" s="242" t="s">
        <v>304</v>
      </c>
      <c r="AT3413" s="242" t="s">
        <v>253</v>
      </c>
      <c r="AU3413" s="242" t="s">
        <v>93</v>
      </c>
      <c r="AY3413" s="19" t="s">
        <v>251</v>
      </c>
      <c r="BE3413" s="243">
        <f>IF(N3413="základní",J3413,0)</f>
        <v>0</v>
      </c>
      <c r="BF3413" s="243">
        <f>IF(N3413="snížená",J3413,0)</f>
        <v>0</v>
      </c>
      <c r="BG3413" s="243">
        <f>IF(N3413="zákl. přenesená",J3413,0)</f>
        <v>0</v>
      </c>
      <c r="BH3413" s="243">
        <f>IF(N3413="sníž. přenesená",J3413,0)</f>
        <v>0</v>
      </c>
      <c r="BI3413" s="243">
        <f>IF(N3413="nulová",J3413,0)</f>
        <v>0</v>
      </c>
      <c r="BJ3413" s="19" t="s">
        <v>91</v>
      </c>
      <c r="BK3413" s="243">
        <f>ROUND(I3413*H3413,2)</f>
        <v>0</v>
      </c>
      <c r="BL3413" s="19" t="s">
        <v>304</v>
      </c>
      <c r="BM3413" s="242" t="s">
        <v>3241</v>
      </c>
    </row>
    <row r="3414" s="2" customFormat="1">
      <c r="A3414" s="41"/>
      <c r="B3414" s="42"/>
      <c r="C3414" s="43"/>
      <c r="D3414" s="251" t="s">
        <v>289</v>
      </c>
      <c r="E3414" s="43"/>
      <c r="F3414" s="282" t="s">
        <v>3242</v>
      </c>
      <c r="G3414" s="43"/>
      <c r="H3414" s="43"/>
      <c r="I3414" s="246"/>
      <c r="J3414" s="43"/>
      <c r="K3414" s="43"/>
      <c r="L3414" s="47"/>
      <c r="M3414" s="247"/>
      <c r="N3414" s="248"/>
      <c r="O3414" s="94"/>
      <c r="P3414" s="94"/>
      <c r="Q3414" s="94"/>
      <c r="R3414" s="94"/>
      <c r="S3414" s="94"/>
      <c r="T3414" s="95"/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T3414" s="19" t="s">
        <v>289</v>
      </c>
      <c r="AU3414" s="19" t="s">
        <v>93</v>
      </c>
    </row>
    <row r="3415" s="15" customFormat="1">
      <c r="A3415" s="15"/>
      <c r="B3415" s="272"/>
      <c r="C3415" s="273"/>
      <c r="D3415" s="251" t="s">
        <v>260</v>
      </c>
      <c r="E3415" s="274" t="s">
        <v>1</v>
      </c>
      <c r="F3415" s="275" t="s">
        <v>1306</v>
      </c>
      <c r="G3415" s="273"/>
      <c r="H3415" s="274" t="s">
        <v>1</v>
      </c>
      <c r="I3415" s="276"/>
      <c r="J3415" s="273"/>
      <c r="K3415" s="273"/>
      <c r="L3415" s="277"/>
      <c r="M3415" s="278"/>
      <c r="N3415" s="279"/>
      <c r="O3415" s="279"/>
      <c r="P3415" s="279"/>
      <c r="Q3415" s="279"/>
      <c r="R3415" s="279"/>
      <c r="S3415" s="279"/>
      <c r="T3415" s="280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81" t="s">
        <v>260</v>
      </c>
      <c r="AU3415" s="281" t="s">
        <v>93</v>
      </c>
      <c r="AV3415" s="15" t="s">
        <v>91</v>
      </c>
      <c r="AW3415" s="15" t="s">
        <v>40</v>
      </c>
      <c r="AX3415" s="15" t="s">
        <v>84</v>
      </c>
      <c r="AY3415" s="281" t="s">
        <v>251</v>
      </c>
    </row>
    <row r="3416" s="13" customFormat="1">
      <c r="A3416" s="13"/>
      <c r="B3416" s="249"/>
      <c r="C3416" s="250"/>
      <c r="D3416" s="251" t="s">
        <v>260</v>
      </c>
      <c r="E3416" s="252" t="s">
        <v>1</v>
      </c>
      <c r="F3416" s="253" t="s">
        <v>2761</v>
      </c>
      <c r="G3416" s="250"/>
      <c r="H3416" s="254">
        <v>2</v>
      </c>
      <c r="I3416" s="255"/>
      <c r="J3416" s="250"/>
      <c r="K3416" s="250"/>
      <c r="L3416" s="256"/>
      <c r="M3416" s="257"/>
      <c r="N3416" s="258"/>
      <c r="O3416" s="258"/>
      <c r="P3416" s="258"/>
      <c r="Q3416" s="258"/>
      <c r="R3416" s="258"/>
      <c r="S3416" s="258"/>
      <c r="T3416" s="25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60" t="s">
        <v>260</v>
      </c>
      <c r="AU3416" s="260" t="s">
        <v>93</v>
      </c>
      <c r="AV3416" s="13" t="s">
        <v>93</v>
      </c>
      <c r="AW3416" s="13" t="s">
        <v>40</v>
      </c>
      <c r="AX3416" s="13" t="s">
        <v>91</v>
      </c>
      <c r="AY3416" s="260" t="s">
        <v>251</v>
      </c>
    </row>
    <row r="3417" s="2" customFormat="1" ht="62.7" customHeight="1">
      <c r="A3417" s="41"/>
      <c r="B3417" s="42"/>
      <c r="C3417" s="230" t="s">
        <v>3243</v>
      </c>
      <c r="D3417" s="230" t="s">
        <v>253</v>
      </c>
      <c r="E3417" s="231" t="s">
        <v>3244</v>
      </c>
      <c r="F3417" s="232" t="s">
        <v>3245</v>
      </c>
      <c r="G3417" s="233" t="s">
        <v>571</v>
      </c>
      <c r="H3417" s="234">
        <v>1</v>
      </c>
      <c r="I3417" s="235"/>
      <c r="J3417" s="236">
        <f>ROUND(I3417*H3417,2)</f>
        <v>0</v>
      </c>
      <c r="K3417" s="237"/>
      <c r="L3417" s="47"/>
      <c r="M3417" s="238" t="s">
        <v>1</v>
      </c>
      <c r="N3417" s="239" t="s">
        <v>49</v>
      </c>
      <c r="O3417" s="94"/>
      <c r="P3417" s="240">
        <f>O3417*H3417</f>
        <v>0</v>
      </c>
      <c r="Q3417" s="240">
        <v>0.014999999999999999</v>
      </c>
      <c r="R3417" s="240">
        <f>Q3417*H3417</f>
        <v>0.014999999999999999</v>
      </c>
      <c r="S3417" s="240">
        <v>0</v>
      </c>
      <c r="T3417" s="241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42" t="s">
        <v>304</v>
      </c>
      <c r="AT3417" s="242" t="s">
        <v>253</v>
      </c>
      <c r="AU3417" s="242" t="s">
        <v>93</v>
      </c>
      <c r="AY3417" s="19" t="s">
        <v>251</v>
      </c>
      <c r="BE3417" s="243">
        <f>IF(N3417="základní",J3417,0)</f>
        <v>0</v>
      </c>
      <c r="BF3417" s="243">
        <f>IF(N3417="snížená",J3417,0)</f>
        <v>0</v>
      </c>
      <c r="BG3417" s="243">
        <f>IF(N3417="zákl. přenesená",J3417,0)</f>
        <v>0</v>
      </c>
      <c r="BH3417" s="243">
        <f>IF(N3417="sníž. přenesená",J3417,0)</f>
        <v>0</v>
      </c>
      <c r="BI3417" s="243">
        <f>IF(N3417="nulová",J3417,0)</f>
        <v>0</v>
      </c>
      <c r="BJ3417" s="19" t="s">
        <v>91</v>
      </c>
      <c r="BK3417" s="243">
        <f>ROUND(I3417*H3417,2)</f>
        <v>0</v>
      </c>
      <c r="BL3417" s="19" t="s">
        <v>304</v>
      </c>
      <c r="BM3417" s="242" t="s">
        <v>3246</v>
      </c>
    </row>
    <row r="3418" s="2" customFormat="1">
      <c r="A3418" s="41"/>
      <c r="B3418" s="42"/>
      <c r="C3418" s="43"/>
      <c r="D3418" s="251" t="s">
        <v>289</v>
      </c>
      <c r="E3418" s="43"/>
      <c r="F3418" s="282" t="s">
        <v>3242</v>
      </c>
      <c r="G3418" s="43"/>
      <c r="H3418" s="43"/>
      <c r="I3418" s="246"/>
      <c r="J3418" s="43"/>
      <c r="K3418" s="43"/>
      <c r="L3418" s="47"/>
      <c r="M3418" s="247"/>
      <c r="N3418" s="248"/>
      <c r="O3418" s="94"/>
      <c r="P3418" s="94"/>
      <c r="Q3418" s="94"/>
      <c r="R3418" s="94"/>
      <c r="S3418" s="94"/>
      <c r="T3418" s="95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19" t="s">
        <v>289</v>
      </c>
      <c r="AU3418" s="19" t="s">
        <v>93</v>
      </c>
    </row>
    <row r="3419" s="15" customFormat="1">
      <c r="A3419" s="15"/>
      <c r="B3419" s="272"/>
      <c r="C3419" s="273"/>
      <c r="D3419" s="251" t="s">
        <v>260</v>
      </c>
      <c r="E3419" s="274" t="s">
        <v>1</v>
      </c>
      <c r="F3419" s="275" t="s">
        <v>1306</v>
      </c>
      <c r="G3419" s="273"/>
      <c r="H3419" s="274" t="s">
        <v>1</v>
      </c>
      <c r="I3419" s="276"/>
      <c r="J3419" s="273"/>
      <c r="K3419" s="273"/>
      <c r="L3419" s="277"/>
      <c r="M3419" s="278"/>
      <c r="N3419" s="279"/>
      <c r="O3419" s="279"/>
      <c r="P3419" s="279"/>
      <c r="Q3419" s="279"/>
      <c r="R3419" s="279"/>
      <c r="S3419" s="279"/>
      <c r="T3419" s="280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81" t="s">
        <v>260</v>
      </c>
      <c r="AU3419" s="281" t="s">
        <v>93</v>
      </c>
      <c r="AV3419" s="15" t="s">
        <v>91</v>
      </c>
      <c r="AW3419" s="15" t="s">
        <v>40</v>
      </c>
      <c r="AX3419" s="15" t="s">
        <v>84</v>
      </c>
      <c r="AY3419" s="281" t="s">
        <v>251</v>
      </c>
    </row>
    <row r="3420" s="13" customFormat="1">
      <c r="A3420" s="13"/>
      <c r="B3420" s="249"/>
      <c r="C3420" s="250"/>
      <c r="D3420" s="251" t="s">
        <v>260</v>
      </c>
      <c r="E3420" s="252" t="s">
        <v>1</v>
      </c>
      <c r="F3420" s="253" t="s">
        <v>3247</v>
      </c>
      <c r="G3420" s="250"/>
      <c r="H3420" s="254">
        <v>1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260</v>
      </c>
      <c r="AU3420" s="260" t="s">
        <v>93</v>
      </c>
      <c r="AV3420" s="13" t="s">
        <v>93</v>
      </c>
      <c r="AW3420" s="13" t="s">
        <v>40</v>
      </c>
      <c r="AX3420" s="13" t="s">
        <v>91</v>
      </c>
      <c r="AY3420" s="260" t="s">
        <v>251</v>
      </c>
    </row>
    <row r="3421" s="2" customFormat="1" ht="76.35" customHeight="1">
      <c r="A3421" s="41"/>
      <c r="B3421" s="42"/>
      <c r="C3421" s="230" t="s">
        <v>3248</v>
      </c>
      <c r="D3421" s="230" t="s">
        <v>253</v>
      </c>
      <c r="E3421" s="231" t="s">
        <v>3249</v>
      </c>
      <c r="F3421" s="232" t="s">
        <v>3250</v>
      </c>
      <c r="G3421" s="233" t="s">
        <v>571</v>
      </c>
      <c r="H3421" s="234">
        <v>1</v>
      </c>
      <c r="I3421" s="235"/>
      <c r="J3421" s="236">
        <f>ROUND(I3421*H3421,2)</f>
        <v>0</v>
      </c>
      <c r="K3421" s="237"/>
      <c r="L3421" s="47"/>
      <c r="M3421" s="238" t="s">
        <v>1</v>
      </c>
      <c r="N3421" s="239" t="s">
        <v>49</v>
      </c>
      <c r="O3421" s="94"/>
      <c r="P3421" s="240">
        <f>O3421*H3421</f>
        <v>0</v>
      </c>
      <c r="Q3421" s="240">
        <v>0.65000000000000002</v>
      </c>
      <c r="R3421" s="240">
        <f>Q3421*H3421</f>
        <v>0.65000000000000002</v>
      </c>
      <c r="S3421" s="240">
        <v>0</v>
      </c>
      <c r="T3421" s="241">
        <f>S3421*H3421</f>
        <v>0</v>
      </c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R3421" s="242" t="s">
        <v>304</v>
      </c>
      <c r="AT3421" s="242" t="s">
        <v>253</v>
      </c>
      <c r="AU3421" s="242" t="s">
        <v>93</v>
      </c>
      <c r="AY3421" s="19" t="s">
        <v>251</v>
      </c>
      <c r="BE3421" s="243">
        <f>IF(N3421="základní",J3421,0)</f>
        <v>0</v>
      </c>
      <c r="BF3421" s="243">
        <f>IF(N3421="snížená",J3421,0)</f>
        <v>0</v>
      </c>
      <c r="BG3421" s="243">
        <f>IF(N3421="zákl. přenesená",J3421,0)</f>
        <v>0</v>
      </c>
      <c r="BH3421" s="243">
        <f>IF(N3421="sníž. přenesená",J3421,0)</f>
        <v>0</v>
      </c>
      <c r="BI3421" s="243">
        <f>IF(N3421="nulová",J3421,0)</f>
        <v>0</v>
      </c>
      <c r="BJ3421" s="19" t="s">
        <v>91</v>
      </c>
      <c r="BK3421" s="243">
        <f>ROUND(I3421*H3421,2)</f>
        <v>0</v>
      </c>
      <c r="BL3421" s="19" t="s">
        <v>304</v>
      </c>
      <c r="BM3421" s="242" t="s">
        <v>3251</v>
      </c>
    </row>
    <row r="3422" s="2" customFormat="1">
      <c r="A3422" s="41"/>
      <c r="B3422" s="42"/>
      <c r="C3422" s="43"/>
      <c r="D3422" s="251" t="s">
        <v>289</v>
      </c>
      <c r="E3422" s="43"/>
      <c r="F3422" s="282" t="s">
        <v>3252</v>
      </c>
      <c r="G3422" s="43"/>
      <c r="H3422" s="43"/>
      <c r="I3422" s="246"/>
      <c r="J3422" s="43"/>
      <c r="K3422" s="43"/>
      <c r="L3422" s="47"/>
      <c r="M3422" s="247"/>
      <c r="N3422" s="248"/>
      <c r="O3422" s="94"/>
      <c r="P3422" s="94"/>
      <c r="Q3422" s="94"/>
      <c r="R3422" s="94"/>
      <c r="S3422" s="94"/>
      <c r="T3422" s="95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T3422" s="19" t="s">
        <v>289</v>
      </c>
      <c r="AU3422" s="19" t="s">
        <v>93</v>
      </c>
    </row>
    <row r="3423" s="15" customFormat="1">
      <c r="A3423" s="15"/>
      <c r="B3423" s="272"/>
      <c r="C3423" s="273"/>
      <c r="D3423" s="251" t="s">
        <v>260</v>
      </c>
      <c r="E3423" s="274" t="s">
        <v>1</v>
      </c>
      <c r="F3423" s="275" t="s">
        <v>3253</v>
      </c>
      <c r="G3423" s="273"/>
      <c r="H3423" s="274" t="s">
        <v>1</v>
      </c>
      <c r="I3423" s="276"/>
      <c r="J3423" s="273"/>
      <c r="K3423" s="273"/>
      <c r="L3423" s="277"/>
      <c r="M3423" s="278"/>
      <c r="N3423" s="279"/>
      <c r="O3423" s="279"/>
      <c r="P3423" s="279"/>
      <c r="Q3423" s="279"/>
      <c r="R3423" s="279"/>
      <c r="S3423" s="279"/>
      <c r="T3423" s="280"/>
      <c r="U3423" s="15"/>
      <c r="V3423" s="15"/>
      <c r="W3423" s="15"/>
      <c r="X3423" s="15"/>
      <c r="Y3423" s="15"/>
      <c r="Z3423" s="15"/>
      <c r="AA3423" s="15"/>
      <c r="AB3423" s="15"/>
      <c r="AC3423" s="15"/>
      <c r="AD3423" s="15"/>
      <c r="AE3423" s="15"/>
      <c r="AT3423" s="281" t="s">
        <v>260</v>
      </c>
      <c r="AU3423" s="281" t="s">
        <v>93</v>
      </c>
      <c r="AV3423" s="15" t="s">
        <v>91</v>
      </c>
      <c r="AW3423" s="15" t="s">
        <v>40</v>
      </c>
      <c r="AX3423" s="15" t="s">
        <v>84</v>
      </c>
      <c r="AY3423" s="281" t="s">
        <v>251</v>
      </c>
    </row>
    <row r="3424" s="13" customFormat="1">
      <c r="A3424" s="13"/>
      <c r="B3424" s="249"/>
      <c r="C3424" s="250"/>
      <c r="D3424" s="251" t="s">
        <v>260</v>
      </c>
      <c r="E3424" s="252" t="s">
        <v>1</v>
      </c>
      <c r="F3424" s="253" t="s">
        <v>3254</v>
      </c>
      <c r="G3424" s="250"/>
      <c r="H3424" s="254">
        <v>1</v>
      </c>
      <c r="I3424" s="255"/>
      <c r="J3424" s="250"/>
      <c r="K3424" s="250"/>
      <c r="L3424" s="256"/>
      <c r="M3424" s="257"/>
      <c r="N3424" s="258"/>
      <c r="O3424" s="258"/>
      <c r="P3424" s="258"/>
      <c r="Q3424" s="258"/>
      <c r="R3424" s="258"/>
      <c r="S3424" s="258"/>
      <c r="T3424" s="259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60" t="s">
        <v>260</v>
      </c>
      <c r="AU3424" s="260" t="s">
        <v>93</v>
      </c>
      <c r="AV3424" s="13" t="s">
        <v>93</v>
      </c>
      <c r="AW3424" s="13" t="s">
        <v>40</v>
      </c>
      <c r="AX3424" s="13" t="s">
        <v>91</v>
      </c>
      <c r="AY3424" s="260" t="s">
        <v>251</v>
      </c>
    </row>
    <row r="3425" s="2" customFormat="1" ht="76.35" customHeight="1">
      <c r="A3425" s="41"/>
      <c r="B3425" s="42"/>
      <c r="C3425" s="230" t="s">
        <v>3255</v>
      </c>
      <c r="D3425" s="230" t="s">
        <v>253</v>
      </c>
      <c r="E3425" s="231" t="s">
        <v>3256</v>
      </c>
      <c r="F3425" s="232" t="s">
        <v>3257</v>
      </c>
      <c r="G3425" s="233" t="s">
        <v>571</v>
      </c>
      <c r="H3425" s="234">
        <v>1</v>
      </c>
      <c r="I3425" s="235"/>
      <c r="J3425" s="236">
        <f>ROUND(I3425*H3425,2)</f>
        <v>0</v>
      </c>
      <c r="K3425" s="237"/>
      <c r="L3425" s="47"/>
      <c r="M3425" s="238" t="s">
        <v>1</v>
      </c>
      <c r="N3425" s="239" t="s">
        <v>49</v>
      </c>
      <c r="O3425" s="94"/>
      <c r="P3425" s="240">
        <f>O3425*H3425</f>
        <v>0</v>
      </c>
      <c r="Q3425" s="240">
        <v>0.44</v>
      </c>
      <c r="R3425" s="240">
        <f>Q3425*H3425</f>
        <v>0.44</v>
      </c>
      <c r="S3425" s="240">
        <v>0</v>
      </c>
      <c r="T3425" s="241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42" t="s">
        <v>304</v>
      </c>
      <c r="AT3425" s="242" t="s">
        <v>253</v>
      </c>
      <c r="AU3425" s="242" t="s">
        <v>93</v>
      </c>
      <c r="AY3425" s="19" t="s">
        <v>251</v>
      </c>
      <c r="BE3425" s="243">
        <f>IF(N3425="základní",J3425,0)</f>
        <v>0</v>
      </c>
      <c r="BF3425" s="243">
        <f>IF(N3425="snížená",J3425,0)</f>
        <v>0</v>
      </c>
      <c r="BG3425" s="243">
        <f>IF(N3425="zákl. přenesená",J3425,0)</f>
        <v>0</v>
      </c>
      <c r="BH3425" s="243">
        <f>IF(N3425="sníž. přenesená",J3425,0)</f>
        <v>0</v>
      </c>
      <c r="BI3425" s="243">
        <f>IF(N3425="nulová",J3425,0)</f>
        <v>0</v>
      </c>
      <c r="BJ3425" s="19" t="s">
        <v>91</v>
      </c>
      <c r="BK3425" s="243">
        <f>ROUND(I3425*H3425,2)</f>
        <v>0</v>
      </c>
      <c r="BL3425" s="19" t="s">
        <v>304</v>
      </c>
      <c r="BM3425" s="242" t="s">
        <v>3258</v>
      </c>
    </row>
    <row r="3426" s="2" customFormat="1">
      <c r="A3426" s="41"/>
      <c r="B3426" s="42"/>
      <c r="C3426" s="43"/>
      <c r="D3426" s="251" t="s">
        <v>289</v>
      </c>
      <c r="E3426" s="43"/>
      <c r="F3426" s="282" t="s">
        <v>3259</v>
      </c>
      <c r="G3426" s="43"/>
      <c r="H3426" s="43"/>
      <c r="I3426" s="246"/>
      <c r="J3426" s="43"/>
      <c r="K3426" s="43"/>
      <c r="L3426" s="47"/>
      <c r="M3426" s="247"/>
      <c r="N3426" s="248"/>
      <c r="O3426" s="94"/>
      <c r="P3426" s="94"/>
      <c r="Q3426" s="94"/>
      <c r="R3426" s="94"/>
      <c r="S3426" s="94"/>
      <c r="T3426" s="95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T3426" s="19" t="s">
        <v>289</v>
      </c>
      <c r="AU3426" s="19" t="s">
        <v>93</v>
      </c>
    </row>
    <row r="3427" s="15" customFormat="1">
      <c r="A3427" s="15"/>
      <c r="B3427" s="272"/>
      <c r="C3427" s="273"/>
      <c r="D3427" s="251" t="s">
        <v>260</v>
      </c>
      <c r="E3427" s="274" t="s">
        <v>1</v>
      </c>
      <c r="F3427" s="275" t="s">
        <v>3260</v>
      </c>
      <c r="G3427" s="273"/>
      <c r="H3427" s="274" t="s">
        <v>1</v>
      </c>
      <c r="I3427" s="276"/>
      <c r="J3427" s="273"/>
      <c r="K3427" s="273"/>
      <c r="L3427" s="277"/>
      <c r="M3427" s="278"/>
      <c r="N3427" s="279"/>
      <c r="O3427" s="279"/>
      <c r="P3427" s="279"/>
      <c r="Q3427" s="279"/>
      <c r="R3427" s="279"/>
      <c r="S3427" s="279"/>
      <c r="T3427" s="280"/>
      <c r="U3427" s="15"/>
      <c r="V3427" s="15"/>
      <c r="W3427" s="15"/>
      <c r="X3427" s="15"/>
      <c r="Y3427" s="15"/>
      <c r="Z3427" s="15"/>
      <c r="AA3427" s="15"/>
      <c r="AB3427" s="15"/>
      <c r="AC3427" s="15"/>
      <c r="AD3427" s="15"/>
      <c r="AE3427" s="15"/>
      <c r="AT3427" s="281" t="s">
        <v>260</v>
      </c>
      <c r="AU3427" s="281" t="s">
        <v>93</v>
      </c>
      <c r="AV3427" s="15" t="s">
        <v>91</v>
      </c>
      <c r="AW3427" s="15" t="s">
        <v>40</v>
      </c>
      <c r="AX3427" s="15" t="s">
        <v>84</v>
      </c>
      <c r="AY3427" s="281" t="s">
        <v>251</v>
      </c>
    </row>
    <row r="3428" s="13" customFormat="1">
      <c r="A3428" s="13"/>
      <c r="B3428" s="249"/>
      <c r="C3428" s="250"/>
      <c r="D3428" s="251" t="s">
        <v>260</v>
      </c>
      <c r="E3428" s="252" t="s">
        <v>1</v>
      </c>
      <c r="F3428" s="253" t="s">
        <v>3261</v>
      </c>
      <c r="G3428" s="250"/>
      <c r="H3428" s="254">
        <v>1</v>
      </c>
      <c r="I3428" s="255"/>
      <c r="J3428" s="250"/>
      <c r="K3428" s="250"/>
      <c r="L3428" s="256"/>
      <c r="M3428" s="257"/>
      <c r="N3428" s="258"/>
      <c r="O3428" s="258"/>
      <c r="P3428" s="258"/>
      <c r="Q3428" s="258"/>
      <c r="R3428" s="258"/>
      <c r="S3428" s="258"/>
      <c r="T3428" s="259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60" t="s">
        <v>260</v>
      </c>
      <c r="AU3428" s="260" t="s">
        <v>93</v>
      </c>
      <c r="AV3428" s="13" t="s">
        <v>93</v>
      </c>
      <c r="AW3428" s="13" t="s">
        <v>40</v>
      </c>
      <c r="AX3428" s="13" t="s">
        <v>91</v>
      </c>
      <c r="AY3428" s="260" t="s">
        <v>251</v>
      </c>
    </row>
    <row r="3429" s="2" customFormat="1" ht="16.5" customHeight="1">
      <c r="A3429" s="41"/>
      <c r="B3429" s="42"/>
      <c r="C3429" s="230" t="s">
        <v>3262</v>
      </c>
      <c r="D3429" s="230" t="s">
        <v>253</v>
      </c>
      <c r="E3429" s="231" t="s">
        <v>3263</v>
      </c>
      <c r="F3429" s="232" t="s">
        <v>3264</v>
      </c>
      <c r="G3429" s="233" t="s">
        <v>1163</v>
      </c>
      <c r="H3429" s="234">
        <v>1</v>
      </c>
      <c r="I3429" s="235"/>
      <c r="J3429" s="236">
        <f>ROUND(I3429*H3429,2)</f>
        <v>0</v>
      </c>
      <c r="K3429" s="237"/>
      <c r="L3429" s="47"/>
      <c r="M3429" s="238" t="s">
        <v>1</v>
      </c>
      <c r="N3429" s="239" t="s">
        <v>49</v>
      </c>
      <c r="O3429" s="94"/>
      <c r="P3429" s="240">
        <f>O3429*H3429</f>
        <v>0</v>
      </c>
      <c r="Q3429" s="240">
        <v>0</v>
      </c>
      <c r="R3429" s="240">
        <f>Q3429*H3429</f>
        <v>0</v>
      </c>
      <c r="S3429" s="240">
        <v>0</v>
      </c>
      <c r="T3429" s="241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42" t="s">
        <v>304</v>
      </c>
      <c r="AT3429" s="242" t="s">
        <v>253</v>
      </c>
      <c r="AU3429" s="242" t="s">
        <v>93</v>
      </c>
      <c r="AY3429" s="19" t="s">
        <v>251</v>
      </c>
      <c r="BE3429" s="243">
        <f>IF(N3429="základní",J3429,0)</f>
        <v>0</v>
      </c>
      <c r="BF3429" s="243">
        <f>IF(N3429="snížená",J3429,0)</f>
        <v>0</v>
      </c>
      <c r="BG3429" s="243">
        <f>IF(N3429="zákl. přenesená",J3429,0)</f>
        <v>0</v>
      </c>
      <c r="BH3429" s="243">
        <f>IF(N3429="sníž. přenesená",J3429,0)</f>
        <v>0</v>
      </c>
      <c r="BI3429" s="243">
        <f>IF(N3429="nulová",J3429,0)</f>
        <v>0</v>
      </c>
      <c r="BJ3429" s="19" t="s">
        <v>91</v>
      </c>
      <c r="BK3429" s="243">
        <f>ROUND(I3429*H3429,2)</f>
        <v>0</v>
      </c>
      <c r="BL3429" s="19" t="s">
        <v>304</v>
      </c>
      <c r="BM3429" s="242" t="s">
        <v>3265</v>
      </c>
    </row>
    <row r="3430" s="13" customFormat="1">
      <c r="A3430" s="13"/>
      <c r="B3430" s="249"/>
      <c r="C3430" s="250"/>
      <c r="D3430" s="251" t="s">
        <v>260</v>
      </c>
      <c r="E3430" s="252" t="s">
        <v>1</v>
      </c>
      <c r="F3430" s="253" t="s">
        <v>3266</v>
      </c>
      <c r="G3430" s="250"/>
      <c r="H3430" s="254">
        <v>1</v>
      </c>
      <c r="I3430" s="255"/>
      <c r="J3430" s="250"/>
      <c r="K3430" s="250"/>
      <c r="L3430" s="256"/>
      <c r="M3430" s="257"/>
      <c r="N3430" s="258"/>
      <c r="O3430" s="258"/>
      <c r="P3430" s="258"/>
      <c r="Q3430" s="258"/>
      <c r="R3430" s="258"/>
      <c r="S3430" s="258"/>
      <c r="T3430" s="259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60" t="s">
        <v>260</v>
      </c>
      <c r="AU3430" s="260" t="s">
        <v>93</v>
      </c>
      <c r="AV3430" s="13" t="s">
        <v>93</v>
      </c>
      <c r="AW3430" s="13" t="s">
        <v>40</v>
      </c>
      <c r="AX3430" s="13" t="s">
        <v>84</v>
      </c>
      <c r="AY3430" s="260" t="s">
        <v>251</v>
      </c>
    </row>
    <row r="3431" s="14" customFormat="1">
      <c r="A3431" s="14"/>
      <c r="B3431" s="261"/>
      <c r="C3431" s="262"/>
      <c r="D3431" s="251" t="s">
        <v>260</v>
      </c>
      <c r="E3431" s="263" t="s">
        <v>1</v>
      </c>
      <c r="F3431" s="264" t="s">
        <v>262</v>
      </c>
      <c r="G3431" s="262"/>
      <c r="H3431" s="265">
        <v>1</v>
      </c>
      <c r="I3431" s="266"/>
      <c r="J3431" s="262"/>
      <c r="K3431" s="262"/>
      <c r="L3431" s="267"/>
      <c r="M3431" s="268"/>
      <c r="N3431" s="269"/>
      <c r="O3431" s="269"/>
      <c r="P3431" s="269"/>
      <c r="Q3431" s="269"/>
      <c r="R3431" s="269"/>
      <c r="S3431" s="269"/>
      <c r="T3431" s="270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71" t="s">
        <v>260</v>
      </c>
      <c r="AU3431" s="271" t="s">
        <v>93</v>
      </c>
      <c r="AV3431" s="14" t="s">
        <v>257</v>
      </c>
      <c r="AW3431" s="14" t="s">
        <v>40</v>
      </c>
      <c r="AX3431" s="14" t="s">
        <v>91</v>
      </c>
      <c r="AY3431" s="271" t="s">
        <v>251</v>
      </c>
    </row>
    <row r="3432" s="2" customFormat="1" ht="24.15" customHeight="1">
      <c r="A3432" s="41"/>
      <c r="B3432" s="42"/>
      <c r="C3432" s="230" t="s">
        <v>3267</v>
      </c>
      <c r="D3432" s="230" t="s">
        <v>253</v>
      </c>
      <c r="E3432" s="231" t="s">
        <v>3268</v>
      </c>
      <c r="F3432" s="232" t="s">
        <v>3269</v>
      </c>
      <c r="G3432" s="233" t="s">
        <v>571</v>
      </c>
      <c r="H3432" s="234">
        <v>1</v>
      </c>
      <c r="I3432" s="235"/>
      <c r="J3432" s="236">
        <f>ROUND(I3432*H3432,2)</f>
        <v>0</v>
      </c>
      <c r="K3432" s="237"/>
      <c r="L3432" s="47"/>
      <c r="M3432" s="238" t="s">
        <v>1</v>
      </c>
      <c r="N3432" s="239" t="s">
        <v>49</v>
      </c>
      <c r="O3432" s="94"/>
      <c r="P3432" s="240">
        <f>O3432*H3432</f>
        <v>0</v>
      </c>
      <c r="Q3432" s="240">
        <v>0</v>
      </c>
      <c r="R3432" s="240">
        <f>Q3432*H3432</f>
        <v>0</v>
      </c>
      <c r="S3432" s="240">
        <v>0</v>
      </c>
      <c r="T3432" s="241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42" t="s">
        <v>304</v>
      </c>
      <c r="AT3432" s="242" t="s">
        <v>253</v>
      </c>
      <c r="AU3432" s="242" t="s">
        <v>93</v>
      </c>
      <c r="AY3432" s="19" t="s">
        <v>251</v>
      </c>
      <c r="BE3432" s="243">
        <f>IF(N3432="základní",J3432,0)</f>
        <v>0</v>
      </c>
      <c r="BF3432" s="243">
        <f>IF(N3432="snížená",J3432,0)</f>
        <v>0</v>
      </c>
      <c r="BG3432" s="243">
        <f>IF(N3432="zákl. přenesená",J3432,0)</f>
        <v>0</v>
      </c>
      <c r="BH3432" s="243">
        <f>IF(N3432="sníž. přenesená",J3432,0)</f>
        <v>0</v>
      </c>
      <c r="BI3432" s="243">
        <f>IF(N3432="nulová",J3432,0)</f>
        <v>0</v>
      </c>
      <c r="BJ3432" s="19" t="s">
        <v>91</v>
      </c>
      <c r="BK3432" s="243">
        <f>ROUND(I3432*H3432,2)</f>
        <v>0</v>
      </c>
      <c r="BL3432" s="19" t="s">
        <v>304</v>
      </c>
      <c r="BM3432" s="242" t="s">
        <v>3270</v>
      </c>
    </row>
    <row r="3433" s="2" customFormat="1">
      <c r="A3433" s="41"/>
      <c r="B3433" s="42"/>
      <c r="C3433" s="43"/>
      <c r="D3433" s="251" t="s">
        <v>289</v>
      </c>
      <c r="E3433" s="43"/>
      <c r="F3433" s="282" t="s">
        <v>3271</v>
      </c>
      <c r="G3433" s="43"/>
      <c r="H3433" s="43"/>
      <c r="I3433" s="246"/>
      <c r="J3433" s="43"/>
      <c r="K3433" s="43"/>
      <c r="L3433" s="47"/>
      <c r="M3433" s="247"/>
      <c r="N3433" s="248"/>
      <c r="O3433" s="94"/>
      <c r="P3433" s="94"/>
      <c r="Q3433" s="94"/>
      <c r="R3433" s="94"/>
      <c r="S3433" s="94"/>
      <c r="T3433" s="95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19" t="s">
        <v>289</v>
      </c>
      <c r="AU3433" s="19" t="s">
        <v>93</v>
      </c>
    </row>
    <row r="3434" s="13" customFormat="1">
      <c r="A3434" s="13"/>
      <c r="B3434" s="249"/>
      <c r="C3434" s="250"/>
      <c r="D3434" s="251" t="s">
        <v>260</v>
      </c>
      <c r="E3434" s="252" t="s">
        <v>1</v>
      </c>
      <c r="F3434" s="253" t="s">
        <v>3272</v>
      </c>
      <c r="G3434" s="250"/>
      <c r="H3434" s="254">
        <v>1</v>
      </c>
      <c r="I3434" s="255"/>
      <c r="J3434" s="250"/>
      <c r="K3434" s="250"/>
      <c r="L3434" s="256"/>
      <c r="M3434" s="257"/>
      <c r="N3434" s="258"/>
      <c r="O3434" s="258"/>
      <c r="P3434" s="258"/>
      <c r="Q3434" s="258"/>
      <c r="R3434" s="258"/>
      <c r="S3434" s="258"/>
      <c r="T3434" s="259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60" t="s">
        <v>260</v>
      </c>
      <c r="AU3434" s="260" t="s">
        <v>93</v>
      </c>
      <c r="AV3434" s="13" t="s">
        <v>93</v>
      </c>
      <c r="AW3434" s="13" t="s">
        <v>40</v>
      </c>
      <c r="AX3434" s="13" t="s">
        <v>91</v>
      </c>
      <c r="AY3434" s="260" t="s">
        <v>251</v>
      </c>
    </row>
    <row r="3435" s="2" customFormat="1" ht="24.15" customHeight="1">
      <c r="A3435" s="41"/>
      <c r="B3435" s="42"/>
      <c r="C3435" s="230" t="s">
        <v>3273</v>
      </c>
      <c r="D3435" s="230" t="s">
        <v>253</v>
      </c>
      <c r="E3435" s="231" t="s">
        <v>3274</v>
      </c>
      <c r="F3435" s="232" t="s">
        <v>3275</v>
      </c>
      <c r="G3435" s="233" t="s">
        <v>1410</v>
      </c>
      <c r="H3435" s="305"/>
      <c r="I3435" s="235"/>
      <c r="J3435" s="236">
        <f>ROUND(I3435*H3435,2)</f>
        <v>0</v>
      </c>
      <c r="K3435" s="237"/>
      <c r="L3435" s="47"/>
      <c r="M3435" s="238" t="s">
        <v>1</v>
      </c>
      <c r="N3435" s="239" t="s">
        <v>49</v>
      </c>
      <c r="O3435" s="94"/>
      <c r="P3435" s="240">
        <f>O3435*H3435</f>
        <v>0</v>
      </c>
      <c r="Q3435" s="240">
        <v>0</v>
      </c>
      <c r="R3435" s="240">
        <f>Q3435*H3435</f>
        <v>0</v>
      </c>
      <c r="S3435" s="240">
        <v>0</v>
      </c>
      <c r="T3435" s="241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42" t="s">
        <v>304</v>
      </c>
      <c r="AT3435" s="242" t="s">
        <v>253</v>
      </c>
      <c r="AU3435" s="242" t="s">
        <v>93</v>
      </c>
      <c r="AY3435" s="19" t="s">
        <v>251</v>
      </c>
      <c r="BE3435" s="243">
        <f>IF(N3435="základní",J3435,0)</f>
        <v>0</v>
      </c>
      <c r="BF3435" s="243">
        <f>IF(N3435="snížená",J3435,0)</f>
        <v>0</v>
      </c>
      <c r="BG3435" s="243">
        <f>IF(N3435="zákl. přenesená",J3435,0)</f>
        <v>0</v>
      </c>
      <c r="BH3435" s="243">
        <f>IF(N3435="sníž. přenesená",J3435,0)</f>
        <v>0</v>
      </c>
      <c r="BI3435" s="243">
        <f>IF(N3435="nulová",J3435,0)</f>
        <v>0</v>
      </c>
      <c r="BJ3435" s="19" t="s">
        <v>91</v>
      </c>
      <c r="BK3435" s="243">
        <f>ROUND(I3435*H3435,2)</f>
        <v>0</v>
      </c>
      <c r="BL3435" s="19" t="s">
        <v>304</v>
      </c>
      <c r="BM3435" s="242" t="s">
        <v>3276</v>
      </c>
    </row>
    <row r="3436" s="2" customFormat="1">
      <c r="A3436" s="41"/>
      <c r="B3436" s="42"/>
      <c r="C3436" s="43"/>
      <c r="D3436" s="244" t="s">
        <v>258</v>
      </c>
      <c r="E3436" s="43"/>
      <c r="F3436" s="245" t="s">
        <v>3277</v>
      </c>
      <c r="G3436" s="43"/>
      <c r="H3436" s="43"/>
      <c r="I3436" s="246"/>
      <c r="J3436" s="43"/>
      <c r="K3436" s="43"/>
      <c r="L3436" s="47"/>
      <c r="M3436" s="247"/>
      <c r="N3436" s="248"/>
      <c r="O3436" s="94"/>
      <c r="P3436" s="94"/>
      <c r="Q3436" s="94"/>
      <c r="R3436" s="94"/>
      <c r="S3436" s="94"/>
      <c r="T3436" s="95"/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T3436" s="19" t="s">
        <v>258</v>
      </c>
      <c r="AU3436" s="19" t="s">
        <v>93</v>
      </c>
    </row>
    <row r="3437" s="12" customFormat="1" ht="22.8" customHeight="1">
      <c r="A3437" s="12"/>
      <c r="B3437" s="214"/>
      <c r="C3437" s="215"/>
      <c r="D3437" s="216" t="s">
        <v>83</v>
      </c>
      <c r="E3437" s="228" t="s">
        <v>3278</v>
      </c>
      <c r="F3437" s="228" t="s">
        <v>3279</v>
      </c>
      <c r="G3437" s="215"/>
      <c r="H3437" s="215"/>
      <c r="I3437" s="218"/>
      <c r="J3437" s="229">
        <f>BK3437</f>
        <v>0</v>
      </c>
      <c r="K3437" s="215"/>
      <c r="L3437" s="220"/>
      <c r="M3437" s="221"/>
      <c r="N3437" s="222"/>
      <c r="O3437" s="222"/>
      <c r="P3437" s="223">
        <f>SUM(P3438:P3476)</f>
        <v>0</v>
      </c>
      <c r="Q3437" s="222"/>
      <c r="R3437" s="223">
        <f>SUM(R3438:R3476)</f>
        <v>24.449229420000002</v>
      </c>
      <c r="S3437" s="222"/>
      <c r="T3437" s="224">
        <f>SUM(T3438:T3476)</f>
        <v>0</v>
      </c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R3437" s="225" t="s">
        <v>93</v>
      </c>
      <c r="AT3437" s="226" t="s">
        <v>83</v>
      </c>
      <c r="AU3437" s="226" t="s">
        <v>91</v>
      </c>
      <c r="AY3437" s="225" t="s">
        <v>251</v>
      </c>
      <c r="BK3437" s="227">
        <f>SUM(BK3438:BK3476)</f>
        <v>0</v>
      </c>
    </row>
    <row r="3438" s="2" customFormat="1" ht="16.5" customHeight="1">
      <c r="A3438" s="41"/>
      <c r="B3438" s="42"/>
      <c r="C3438" s="230" t="s">
        <v>3280</v>
      </c>
      <c r="D3438" s="230" t="s">
        <v>253</v>
      </c>
      <c r="E3438" s="231" t="s">
        <v>3281</v>
      </c>
      <c r="F3438" s="232" t="s">
        <v>3282</v>
      </c>
      <c r="G3438" s="233" t="s">
        <v>389</v>
      </c>
      <c r="H3438" s="234">
        <v>725.60000000000002</v>
      </c>
      <c r="I3438" s="235"/>
      <c r="J3438" s="236">
        <f>ROUND(I3438*H3438,2)</f>
        <v>0</v>
      </c>
      <c r="K3438" s="237"/>
      <c r="L3438" s="47"/>
      <c r="M3438" s="238" t="s">
        <v>1</v>
      </c>
      <c r="N3438" s="239" t="s">
        <v>49</v>
      </c>
      <c r="O3438" s="94"/>
      <c r="P3438" s="240">
        <f>O3438*H3438</f>
        <v>0</v>
      </c>
      <c r="Q3438" s="240">
        <v>0.00029999999999999997</v>
      </c>
      <c r="R3438" s="240">
        <f>Q3438*H3438</f>
        <v>0.21767999999999999</v>
      </c>
      <c r="S3438" s="240">
        <v>0</v>
      </c>
      <c r="T3438" s="241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42" t="s">
        <v>304</v>
      </c>
      <c r="AT3438" s="242" t="s">
        <v>253</v>
      </c>
      <c r="AU3438" s="242" t="s">
        <v>93</v>
      </c>
      <c r="AY3438" s="19" t="s">
        <v>251</v>
      </c>
      <c r="BE3438" s="243">
        <f>IF(N3438="základní",J3438,0)</f>
        <v>0</v>
      </c>
      <c r="BF3438" s="243">
        <f>IF(N3438="snížená",J3438,0)</f>
        <v>0</v>
      </c>
      <c r="BG3438" s="243">
        <f>IF(N3438="zákl. přenesená",J3438,0)</f>
        <v>0</v>
      </c>
      <c r="BH3438" s="243">
        <f>IF(N3438="sníž. přenesená",J3438,0)</f>
        <v>0</v>
      </c>
      <c r="BI3438" s="243">
        <f>IF(N3438="nulová",J3438,0)</f>
        <v>0</v>
      </c>
      <c r="BJ3438" s="19" t="s">
        <v>91</v>
      </c>
      <c r="BK3438" s="243">
        <f>ROUND(I3438*H3438,2)</f>
        <v>0</v>
      </c>
      <c r="BL3438" s="19" t="s">
        <v>304</v>
      </c>
      <c r="BM3438" s="242" t="s">
        <v>3283</v>
      </c>
    </row>
    <row r="3439" s="2" customFormat="1">
      <c r="A3439" s="41"/>
      <c r="B3439" s="42"/>
      <c r="C3439" s="43"/>
      <c r="D3439" s="244" t="s">
        <v>258</v>
      </c>
      <c r="E3439" s="43"/>
      <c r="F3439" s="245" t="s">
        <v>3284</v>
      </c>
      <c r="G3439" s="43"/>
      <c r="H3439" s="43"/>
      <c r="I3439" s="246"/>
      <c r="J3439" s="43"/>
      <c r="K3439" s="43"/>
      <c r="L3439" s="47"/>
      <c r="M3439" s="247"/>
      <c r="N3439" s="248"/>
      <c r="O3439" s="94"/>
      <c r="P3439" s="94"/>
      <c r="Q3439" s="94"/>
      <c r="R3439" s="94"/>
      <c r="S3439" s="94"/>
      <c r="T3439" s="95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19" t="s">
        <v>258</v>
      </c>
      <c r="AU3439" s="19" t="s">
        <v>93</v>
      </c>
    </row>
    <row r="3440" s="13" customFormat="1">
      <c r="A3440" s="13"/>
      <c r="B3440" s="249"/>
      <c r="C3440" s="250"/>
      <c r="D3440" s="251" t="s">
        <v>260</v>
      </c>
      <c r="E3440" s="252" t="s">
        <v>1</v>
      </c>
      <c r="F3440" s="253" t="s">
        <v>1006</v>
      </c>
      <c r="G3440" s="250"/>
      <c r="H3440" s="254">
        <v>97.569999999999993</v>
      </c>
      <c r="I3440" s="255"/>
      <c r="J3440" s="250"/>
      <c r="K3440" s="250"/>
      <c r="L3440" s="256"/>
      <c r="M3440" s="257"/>
      <c r="N3440" s="258"/>
      <c r="O3440" s="258"/>
      <c r="P3440" s="258"/>
      <c r="Q3440" s="258"/>
      <c r="R3440" s="258"/>
      <c r="S3440" s="258"/>
      <c r="T3440" s="259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60" t="s">
        <v>260</v>
      </c>
      <c r="AU3440" s="260" t="s">
        <v>93</v>
      </c>
      <c r="AV3440" s="13" t="s">
        <v>93</v>
      </c>
      <c r="AW3440" s="13" t="s">
        <v>40</v>
      </c>
      <c r="AX3440" s="13" t="s">
        <v>84</v>
      </c>
      <c r="AY3440" s="260" t="s">
        <v>251</v>
      </c>
    </row>
    <row r="3441" s="13" customFormat="1">
      <c r="A3441" s="13"/>
      <c r="B3441" s="249"/>
      <c r="C3441" s="250"/>
      <c r="D3441" s="251" t="s">
        <v>260</v>
      </c>
      <c r="E3441" s="252" t="s">
        <v>1</v>
      </c>
      <c r="F3441" s="253" t="s">
        <v>1007</v>
      </c>
      <c r="G3441" s="250"/>
      <c r="H3441" s="254">
        <v>354.79000000000002</v>
      </c>
      <c r="I3441" s="255"/>
      <c r="J3441" s="250"/>
      <c r="K3441" s="250"/>
      <c r="L3441" s="256"/>
      <c r="M3441" s="257"/>
      <c r="N3441" s="258"/>
      <c r="O3441" s="258"/>
      <c r="P3441" s="258"/>
      <c r="Q3441" s="258"/>
      <c r="R3441" s="258"/>
      <c r="S3441" s="258"/>
      <c r="T3441" s="25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60" t="s">
        <v>260</v>
      </c>
      <c r="AU3441" s="260" t="s">
        <v>93</v>
      </c>
      <c r="AV3441" s="13" t="s">
        <v>93</v>
      </c>
      <c r="AW3441" s="13" t="s">
        <v>40</v>
      </c>
      <c r="AX3441" s="13" t="s">
        <v>84</v>
      </c>
      <c r="AY3441" s="260" t="s">
        <v>251</v>
      </c>
    </row>
    <row r="3442" s="13" customFormat="1">
      <c r="A3442" s="13"/>
      <c r="B3442" s="249"/>
      <c r="C3442" s="250"/>
      <c r="D3442" s="251" t="s">
        <v>260</v>
      </c>
      <c r="E3442" s="252" t="s">
        <v>1</v>
      </c>
      <c r="F3442" s="253" t="s">
        <v>1008</v>
      </c>
      <c r="G3442" s="250"/>
      <c r="H3442" s="254">
        <v>25.18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260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251</v>
      </c>
    </row>
    <row r="3443" s="13" customFormat="1">
      <c r="A3443" s="13"/>
      <c r="B3443" s="249"/>
      <c r="C3443" s="250"/>
      <c r="D3443" s="251" t="s">
        <v>260</v>
      </c>
      <c r="E3443" s="252" t="s">
        <v>1</v>
      </c>
      <c r="F3443" s="253" t="s">
        <v>1009</v>
      </c>
      <c r="G3443" s="250"/>
      <c r="H3443" s="254">
        <v>39.759999999999998</v>
      </c>
      <c r="I3443" s="255"/>
      <c r="J3443" s="250"/>
      <c r="K3443" s="250"/>
      <c r="L3443" s="256"/>
      <c r="M3443" s="257"/>
      <c r="N3443" s="258"/>
      <c r="O3443" s="258"/>
      <c r="P3443" s="258"/>
      <c r="Q3443" s="258"/>
      <c r="R3443" s="258"/>
      <c r="S3443" s="258"/>
      <c r="T3443" s="25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60" t="s">
        <v>260</v>
      </c>
      <c r="AU3443" s="260" t="s">
        <v>93</v>
      </c>
      <c r="AV3443" s="13" t="s">
        <v>93</v>
      </c>
      <c r="AW3443" s="13" t="s">
        <v>40</v>
      </c>
      <c r="AX3443" s="13" t="s">
        <v>84</v>
      </c>
      <c r="AY3443" s="260" t="s">
        <v>251</v>
      </c>
    </row>
    <row r="3444" s="13" customFormat="1">
      <c r="A3444" s="13"/>
      <c r="B3444" s="249"/>
      <c r="C3444" s="250"/>
      <c r="D3444" s="251" t="s">
        <v>260</v>
      </c>
      <c r="E3444" s="252" t="s">
        <v>1</v>
      </c>
      <c r="F3444" s="253" t="s">
        <v>1010</v>
      </c>
      <c r="G3444" s="250"/>
      <c r="H3444" s="254">
        <v>104.81</v>
      </c>
      <c r="I3444" s="255"/>
      <c r="J3444" s="250"/>
      <c r="K3444" s="250"/>
      <c r="L3444" s="256"/>
      <c r="M3444" s="257"/>
      <c r="N3444" s="258"/>
      <c r="O3444" s="258"/>
      <c r="P3444" s="258"/>
      <c r="Q3444" s="258"/>
      <c r="R3444" s="258"/>
      <c r="S3444" s="258"/>
      <c r="T3444" s="25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60" t="s">
        <v>260</v>
      </c>
      <c r="AU3444" s="260" t="s">
        <v>93</v>
      </c>
      <c r="AV3444" s="13" t="s">
        <v>93</v>
      </c>
      <c r="AW3444" s="13" t="s">
        <v>40</v>
      </c>
      <c r="AX3444" s="13" t="s">
        <v>84</v>
      </c>
      <c r="AY3444" s="260" t="s">
        <v>251</v>
      </c>
    </row>
    <row r="3445" s="13" customFormat="1">
      <c r="A3445" s="13"/>
      <c r="B3445" s="249"/>
      <c r="C3445" s="250"/>
      <c r="D3445" s="251" t="s">
        <v>260</v>
      </c>
      <c r="E3445" s="252" t="s">
        <v>1</v>
      </c>
      <c r="F3445" s="253" t="s">
        <v>1011</v>
      </c>
      <c r="G3445" s="250"/>
      <c r="H3445" s="254">
        <v>89.780000000000001</v>
      </c>
      <c r="I3445" s="255"/>
      <c r="J3445" s="250"/>
      <c r="K3445" s="250"/>
      <c r="L3445" s="256"/>
      <c r="M3445" s="257"/>
      <c r="N3445" s="258"/>
      <c r="O3445" s="258"/>
      <c r="P3445" s="258"/>
      <c r="Q3445" s="258"/>
      <c r="R3445" s="258"/>
      <c r="S3445" s="258"/>
      <c r="T3445" s="259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60" t="s">
        <v>260</v>
      </c>
      <c r="AU3445" s="260" t="s">
        <v>93</v>
      </c>
      <c r="AV3445" s="13" t="s">
        <v>93</v>
      </c>
      <c r="AW3445" s="13" t="s">
        <v>40</v>
      </c>
      <c r="AX3445" s="13" t="s">
        <v>84</v>
      </c>
      <c r="AY3445" s="260" t="s">
        <v>251</v>
      </c>
    </row>
    <row r="3446" s="13" customFormat="1">
      <c r="A3446" s="13"/>
      <c r="B3446" s="249"/>
      <c r="C3446" s="250"/>
      <c r="D3446" s="251" t="s">
        <v>260</v>
      </c>
      <c r="E3446" s="252" t="s">
        <v>1</v>
      </c>
      <c r="F3446" s="253" t="s">
        <v>1012</v>
      </c>
      <c r="G3446" s="250"/>
      <c r="H3446" s="254">
        <v>13.710000000000001</v>
      </c>
      <c r="I3446" s="255"/>
      <c r="J3446" s="250"/>
      <c r="K3446" s="250"/>
      <c r="L3446" s="256"/>
      <c r="M3446" s="257"/>
      <c r="N3446" s="258"/>
      <c r="O3446" s="258"/>
      <c r="P3446" s="258"/>
      <c r="Q3446" s="258"/>
      <c r="R3446" s="258"/>
      <c r="S3446" s="258"/>
      <c r="T3446" s="25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60" t="s">
        <v>260</v>
      </c>
      <c r="AU3446" s="260" t="s">
        <v>93</v>
      </c>
      <c r="AV3446" s="13" t="s">
        <v>93</v>
      </c>
      <c r="AW3446" s="13" t="s">
        <v>40</v>
      </c>
      <c r="AX3446" s="13" t="s">
        <v>84</v>
      </c>
      <c r="AY3446" s="260" t="s">
        <v>251</v>
      </c>
    </row>
    <row r="3447" s="14" customFormat="1">
      <c r="A3447" s="14"/>
      <c r="B3447" s="261"/>
      <c r="C3447" s="262"/>
      <c r="D3447" s="251" t="s">
        <v>260</v>
      </c>
      <c r="E3447" s="263" t="s">
        <v>1</v>
      </c>
      <c r="F3447" s="264" t="s">
        <v>262</v>
      </c>
      <c r="G3447" s="262"/>
      <c r="H3447" s="265">
        <v>725.60000000000002</v>
      </c>
      <c r="I3447" s="266"/>
      <c r="J3447" s="262"/>
      <c r="K3447" s="262"/>
      <c r="L3447" s="267"/>
      <c r="M3447" s="268"/>
      <c r="N3447" s="269"/>
      <c r="O3447" s="269"/>
      <c r="P3447" s="269"/>
      <c r="Q3447" s="269"/>
      <c r="R3447" s="269"/>
      <c r="S3447" s="269"/>
      <c r="T3447" s="270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71" t="s">
        <v>260</v>
      </c>
      <c r="AU3447" s="271" t="s">
        <v>93</v>
      </c>
      <c r="AV3447" s="14" t="s">
        <v>257</v>
      </c>
      <c r="AW3447" s="14" t="s">
        <v>40</v>
      </c>
      <c r="AX3447" s="14" t="s">
        <v>91</v>
      </c>
      <c r="AY3447" s="271" t="s">
        <v>251</v>
      </c>
    </row>
    <row r="3448" s="2" customFormat="1" ht="16.5" customHeight="1">
      <c r="A3448" s="41"/>
      <c r="B3448" s="42"/>
      <c r="C3448" s="230" t="s">
        <v>3285</v>
      </c>
      <c r="D3448" s="230" t="s">
        <v>253</v>
      </c>
      <c r="E3448" s="231" t="s">
        <v>3286</v>
      </c>
      <c r="F3448" s="232" t="s">
        <v>3287</v>
      </c>
      <c r="G3448" s="233" t="s">
        <v>389</v>
      </c>
      <c r="H3448" s="234">
        <v>104.81</v>
      </c>
      <c r="I3448" s="235"/>
      <c r="J3448" s="236">
        <f>ROUND(I3448*H3448,2)</f>
        <v>0</v>
      </c>
      <c r="K3448" s="237"/>
      <c r="L3448" s="47"/>
      <c r="M3448" s="238" t="s">
        <v>1</v>
      </c>
      <c r="N3448" s="239" t="s">
        <v>49</v>
      </c>
      <c r="O3448" s="94"/>
      <c r="P3448" s="240">
        <f>O3448*H3448</f>
        <v>0</v>
      </c>
      <c r="Q3448" s="240">
        <v>0</v>
      </c>
      <c r="R3448" s="240">
        <f>Q3448*H3448</f>
        <v>0</v>
      </c>
      <c r="S3448" s="240">
        <v>0</v>
      </c>
      <c r="T3448" s="241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42" t="s">
        <v>304</v>
      </c>
      <c r="AT3448" s="242" t="s">
        <v>253</v>
      </c>
      <c r="AU3448" s="242" t="s">
        <v>93</v>
      </c>
      <c r="AY3448" s="19" t="s">
        <v>251</v>
      </c>
      <c r="BE3448" s="243">
        <f>IF(N3448="základní",J3448,0)</f>
        <v>0</v>
      </c>
      <c r="BF3448" s="243">
        <f>IF(N3448="snížená",J3448,0)</f>
        <v>0</v>
      </c>
      <c r="BG3448" s="243">
        <f>IF(N3448="zákl. přenesená",J3448,0)</f>
        <v>0</v>
      </c>
      <c r="BH3448" s="243">
        <f>IF(N3448="sníž. přenesená",J3448,0)</f>
        <v>0</v>
      </c>
      <c r="BI3448" s="243">
        <f>IF(N3448="nulová",J3448,0)</f>
        <v>0</v>
      </c>
      <c r="BJ3448" s="19" t="s">
        <v>91</v>
      </c>
      <c r="BK3448" s="243">
        <f>ROUND(I3448*H3448,2)</f>
        <v>0</v>
      </c>
      <c r="BL3448" s="19" t="s">
        <v>304</v>
      </c>
      <c r="BM3448" s="242" t="s">
        <v>3288</v>
      </c>
    </row>
    <row r="3449" s="13" customFormat="1">
      <c r="A3449" s="13"/>
      <c r="B3449" s="249"/>
      <c r="C3449" s="250"/>
      <c r="D3449" s="251" t="s">
        <v>260</v>
      </c>
      <c r="E3449" s="252" t="s">
        <v>1</v>
      </c>
      <c r="F3449" s="253" t="s">
        <v>1010</v>
      </c>
      <c r="G3449" s="250"/>
      <c r="H3449" s="254">
        <v>104.81</v>
      </c>
      <c r="I3449" s="255"/>
      <c r="J3449" s="250"/>
      <c r="K3449" s="250"/>
      <c r="L3449" s="256"/>
      <c r="M3449" s="257"/>
      <c r="N3449" s="258"/>
      <c r="O3449" s="258"/>
      <c r="P3449" s="258"/>
      <c r="Q3449" s="258"/>
      <c r="R3449" s="258"/>
      <c r="S3449" s="258"/>
      <c r="T3449" s="25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60" t="s">
        <v>260</v>
      </c>
      <c r="AU3449" s="260" t="s">
        <v>93</v>
      </c>
      <c r="AV3449" s="13" t="s">
        <v>93</v>
      </c>
      <c r="AW3449" s="13" t="s">
        <v>40</v>
      </c>
      <c r="AX3449" s="13" t="s">
        <v>84</v>
      </c>
      <c r="AY3449" s="260" t="s">
        <v>251</v>
      </c>
    </row>
    <row r="3450" s="14" customFormat="1">
      <c r="A3450" s="14"/>
      <c r="B3450" s="261"/>
      <c r="C3450" s="262"/>
      <c r="D3450" s="251" t="s">
        <v>260</v>
      </c>
      <c r="E3450" s="263" t="s">
        <v>1</v>
      </c>
      <c r="F3450" s="264" t="s">
        <v>262</v>
      </c>
      <c r="G3450" s="262"/>
      <c r="H3450" s="265">
        <v>104.81</v>
      </c>
      <c r="I3450" s="266"/>
      <c r="J3450" s="262"/>
      <c r="K3450" s="262"/>
      <c r="L3450" s="267"/>
      <c r="M3450" s="268"/>
      <c r="N3450" s="269"/>
      <c r="O3450" s="269"/>
      <c r="P3450" s="269"/>
      <c r="Q3450" s="269"/>
      <c r="R3450" s="269"/>
      <c r="S3450" s="269"/>
      <c r="T3450" s="27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71" t="s">
        <v>260</v>
      </c>
      <c r="AU3450" s="271" t="s">
        <v>93</v>
      </c>
      <c r="AV3450" s="14" t="s">
        <v>257</v>
      </c>
      <c r="AW3450" s="14" t="s">
        <v>40</v>
      </c>
      <c r="AX3450" s="14" t="s">
        <v>91</v>
      </c>
      <c r="AY3450" s="271" t="s">
        <v>251</v>
      </c>
    </row>
    <row r="3451" s="2" customFormat="1" ht="24.15" customHeight="1">
      <c r="A3451" s="41"/>
      <c r="B3451" s="42"/>
      <c r="C3451" s="230" t="s">
        <v>3289</v>
      </c>
      <c r="D3451" s="230" t="s">
        <v>253</v>
      </c>
      <c r="E3451" s="231" t="s">
        <v>3290</v>
      </c>
      <c r="F3451" s="232" t="s">
        <v>3291</v>
      </c>
      <c r="G3451" s="233" t="s">
        <v>389</v>
      </c>
      <c r="H3451" s="234">
        <v>104.81</v>
      </c>
      <c r="I3451" s="235"/>
      <c r="J3451" s="236">
        <f>ROUND(I3451*H3451,2)</f>
        <v>0</v>
      </c>
      <c r="K3451" s="237"/>
      <c r="L3451" s="47"/>
      <c r="M3451" s="238" t="s">
        <v>1</v>
      </c>
      <c r="N3451" s="239" t="s">
        <v>49</v>
      </c>
      <c r="O3451" s="94"/>
      <c r="P3451" s="240">
        <f>O3451*H3451</f>
        <v>0</v>
      </c>
      <c r="Q3451" s="240">
        <v>0.0075820000000000002</v>
      </c>
      <c r="R3451" s="240">
        <f>Q3451*H3451</f>
        <v>0.79466942000000007</v>
      </c>
      <c r="S3451" s="240">
        <v>0</v>
      </c>
      <c r="T3451" s="241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42" t="s">
        <v>304</v>
      </c>
      <c r="AT3451" s="242" t="s">
        <v>253</v>
      </c>
      <c r="AU3451" s="242" t="s">
        <v>93</v>
      </c>
      <c r="AY3451" s="19" t="s">
        <v>251</v>
      </c>
      <c r="BE3451" s="243">
        <f>IF(N3451="základní",J3451,0)</f>
        <v>0</v>
      </c>
      <c r="BF3451" s="243">
        <f>IF(N3451="snížená",J3451,0)</f>
        <v>0</v>
      </c>
      <c r="BG3451" s="243">
        <f>IF(N3451="zákl. přenesená",J3451,0)</f>
        <v>0</v>
      </c>
      <c r="BH3451" s="243">
        <f>IF(N3451="sníž. přenesená",J3451,0)</f>
        <v>0</v>
      </c>
      <c r="BI3451" s="243">
        <f>IF(N3451="nulová",J3451,0)</f>
        <v>0</v>
      </c>
      <c r="BJ3451" s="19" t="s">
        <v>91</v>
      </c>
      <c r="BK3451" s="243">
        <f>ROUND(I3451*H3451,2)</f>
        <v>0</v>
      </c>
      <c r="BL3451" s="19" t="s">
        <v>304</v>
      </c>
      <c r="BM3451" s="242" t="s">
        <v>3292</v>
      </c>
    </row>
    <row r="3452" s="2" customFormat="1">
      <c r="A3452" s="41"/>
      <c r="B3452" s="42"/>
      <c r="C3452" s="43"/>
      <c r="D3452" s="244" t="s">
        <v>258</v>
      </c>
      <c r="E3452" s="43"/>
      <c r="F3452" s="245" t="s">
        <v>3293</v>
      </c>
      <c r="G3452" s="43"/>
      <c r="H3452" s="43"/>
      <c r="I3452" s="246"/>
      <c r="J3452" s="43"/>
      <c r="K3452" s="43"/>
      <c r="L3452" s="47"/>
      <c r="M3452" s="247"/>
      <c r="N3452" s="248"/>
      <c r="O3452" s="94"/>
      <c r="P3452" s="94"/>
      <c r="Q3452" s="94"/>
      <c r="R3452" s="94"/>
      <c r="S3452" s="94"/>
      <c r="T3452" s="95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19" t="s">
        <v>258</v>
      </c>
      <c r="AU3452" s="19" t="s">
        <v>93</v>
      </c>
    </row>
    <row r="3453" s="13" customFormat="1">
      <c r="A3453" s="13"/>
      <c r="B3453" s="249"/>
      <c r="C3453" s="250"/>
      <c r="D3453" s="251" t="s">
        <v>260</v>
      </c>
      <c r="E3453" s="252" t="s">
        <v>1</v>
      </c>
      <c r="F3453" s="253" t="s">
        <v>1010</v>
      </c>
      <c r="G3453" s="250"/>
      <c r="H3453" s="254">
        <v>104.81</v>
      </c>
      <c r="I3453" s="255"/>
      <c r="J3453" s="250"/>
      <c r="K3453" s="250"/>
      <c r="L3453" s="256"/>
      <c r="M3453" s="257"/>
      <c r="N3453" s="258"/>
      <c r="O3453" s="258"/>
      <c r="P3453" s="258"/>
      <c r="Q3453" s="258"/>
      <c r="R3453" s="258"/>
      <c r="S3453" s="258"/>
      <c r="T3453" s="25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60" t="s">
        <v>260</v>
      </c>
      <c r="AU3453" s="260" t="s">
        <v>93</v>
      </c>
      <c r="AV3453" s="13" t="s">
        <v>93</v>
      </c>
      <c r="AW3453" s="13" t="s">
        <v>40</v>
      </c>
      <c r="AX3453" s="13" t="s">
        <v>84</v>
      </c>
      <c r="AY3453" s="260" t="s">
        <v>251</v>
      </c>
    </row>
    <row r="3454" s="14" customFormat="1">
      <c r="A3454" s="14"/>
      <c r="B3454" s="261"/>
      <c r="C3454" s="262"/>
      <c r="D3454" s="251" t="s">
        <v>260</v>
      </c>
      <c r="E3454" s="263" t="s">
        <v>1</v>
      </c>
      <c r="F3454" s="264" t="s">
        <v>262</v>
      </c>
      <c r="G3454" s="262"/>
      <c r="H3454" s="265">
        <v>104.81</v>
      </c>
      <c r="I3454" s="266"/>
      <c r="J3454" s="262"/>
      <c r="K3454" s="262"/>
      <c r="L3454" s="267"/>
      <c r="M3454" s="268"/>
      <c r="N3454" s="269"/>
      <c r="O3454" s="269"/>
      <c r="P3454" s="269"/>
      <c r="Q3454" s="269"/>
      <c r="R3454" s="269"/>
      <c r="S3454" s="269"/>
      <c r="T3454" s="270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71" t="s">
        <v>260</v>
      </c>
      <c r="AU3454" s="271" t="s">
        <v>93</v>
      </c>
      <c r="AV3454" s="14" t="s">
        <v>257</v>
      </c>
      <c r="AW3454" s="14" t="s">
        <v>40</v>
      </c>
      <c r="AX3454" s="14" t="s">
        <v>91</v>
      </c>
      <c r="AY3454" s="271" t="s">
        <v>251</v>
      </c>
    </row>
    <row r="3455" s="2" customFormat="1" ht="37.8" customHeight="1">
      <c r="A3455" s="41"/>
      <c r="B3455" s="42"/>
      <c r="C3455" s="230" t="s">
        <v>3294</v>
      </c>
      <c r="D3455" s="230" t="s">
        <v>253</v>
      </c>
      <c r="E3455" s="231" t="s">
        <v>3295</v>
      </c>
      <c r="F3455" s="232" t="s">
        <v>3296</v>
      </c>
      <c r="G3455" s="233" t="s">
        <v>389</v>
      </c>
      <c r="H3455" s="234">
        <v>725.60000000000002</v>
      </c>
      <c r="I3455" s="235"/>
      <c r="J3455" s="236">
        <f>ROUND(I3455*H3455,2)</f>
        <v>0</v>
      </c>
      <c r="K3455" s="237"/>
      <c r="L3455" s="47"/>
      <c r="M3455" s="238" t="s">
        <v>1</v>
      </c>
      <c r="N3455" s="239" t="s">
        <v>49</v>
      </c>
      <c r="O3455" s="94"/>
      <c r="P3455" s="240">
        <f>O3455*H3455</f>
        <v>0</v>
      </c>
      <c r="Q3455" s="240">
        <v>0.0091999999999999998</v>
      </c>
      <c r="R3455" s="240">
        <f>Q3455*H3455</f>
        <v>6.6755199999999997</v>
      </c>
      <c r="S3455" s="240">
        <v>0</v>
      </c>
      <c r="T3455" s="241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42" t="s">
        <v>304</v>
      </c>
      <c r="AT3455" s="242" t="s">
        <v>253</v>
      </c>
      <c r="AU3455" s="242" t="s">
        <v>93</v>
      </c>
      <c r="AY3455" s="19" t="s">
        <v>251</v>
      </c>
      <c r="BE3455" s="243">
        <f>IF(N3455="základní",J3455,0)</f>
        <v>0</v>
      </c>
      <c r="BF3455" s="243">
        <f>IF(N3455="snížená",J3455,0)</f>
        <v>0</v>
      </c>
      <c r="BG3455" s="243">
        <f>IF(N3455="zákl. přenesená",J3455,0)</f>
        <v>0</v>
      </c>
      <c r="BH3455" s="243">
        <f>IF(N3455="sníž. přenesená",J3455,0)</f>
        <v>0</v>
      </c>
      <c r="BI3455" s="243">
        <f>IF(N3455="nulová",J3455,0)</f>
        <v>0</v>
      </c>
      <c r="BJ3455" s="19" t="s">
        <v>91</v>
      </c>
      <c r="BK3455" s="243">
        <f>ROUND(I3455*H3455,2)</f>
        <v>0</v>
      </c>
      <c r="BL3455" s="19" t="s">
        <v>304</v>
      </c>
      <c r="BM3455" s="242" t="s">
        <v>3297</v>
      </c>
    </row>
    <row r="3456" s="2" customFormat="1">
      <c r="A3456" s="41"/>
      <c r="B3456" s="42"/>
      <c r="C3456" s="43"/>
      <c r="D3456" s="244" t="s">
        <v>258</v>
      </c>
      <c r="E3456" s="43"/>
      <c r="F3456" s="245" t="s">
        <v>3298</v>
      </c>
      <c r="G3456" s="43"/>
      <c r="H3456" s="43"/>
      <c r="I3456" s="246"/>
      <c r="J3456" s="43"/>
      <c r="K3456" s="43"/>
      <c r="L3456" s="47"/>
      <c r="M3456" s="247"/>
      <c r="N3456" s="248"/>
      <c r="O3456" s="94"/>
      <c r="P3456" s="94"/>
      <c r="Q3456" s="94"/>
      <c r="R3456" s="94"/>
      <c r="S3456" s="94"/>
      <c r="T3456" s="95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19" t="s">
        <v>258</v>
      </c>
      <c r="AU3456" s="19" t="s">
        <v>93</v>
      </c>
    </row>
    <row r="3457" s="13" customFormat="1">
      <c r="A3457" s="13"/>
      <c r="B3457" s="249"/>
      <c r="C3457" s="250"/>
      <c r="D3457" s="251" t="s">
        <v>260</v>
      </c>
      <c r="E3457" s="252" t="s">
        <v>1</v>
      </c>
      <c r="F3457" s="253" t="s">
        <v>1006</v>
      </c>
      <c r="G3457" s="250"/>
      <c r="H3457" s="254">
        <v>97.569999999999993</v>
      </c>
      <c r="I3457" s="255"/>
      <c r="J3457" s="250"/>
      <c r="K3457" s="250"/>
      <c r="L3457" s="256"/>
      <c r="M3457" s="257"/>
      <c r="N3457" s="258"/>
      <c r="O3457" s="258"/>
      <c r="P3457" s="258"/>
      <c r="Q3457" s="258"/>
      <c r="R3457" s="258"/>
      <c r="S3457" s="258"/>
      <c r="T3457" s="25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60" t="s">
        <v>260</v>
      </c>
      <c r="AU3457" s="260" t="s">
        <v>93</v>
      </c>
      <c r="AV3457" s="13" t="s">
        <v>93</v>
      </c>
      <c r="AW3457" s="13" t="s">
        <v>40</v>
      </c>
      <c r="AX3457" s="13" t="s">
        <v>84</v>
      </c>
      <c r="AY3457" s="260" t="s">
        <v>251</v>
      </c>
    </row>
    <row r="3458" s="13" customFormat="1">
      <c r="A3458" s="13"/>
      <c r="B3458" s="249"/>
      <c r="C3458" s="250"/>
      <c r="D3458" s="251" t="s">
        <v>260</v>
      </c>
      <c r="E3458" s="252" t="s">
        <v>1</v>
      </c>
      <c r="F3458" s="253" t="s">
        <v>1007</v>
      </c>
      <c r="G3458" s="250"/>
      <c r="H3458" s="254">
        <v>354.79000000000002</v>
      </c>
      <c r="I3458" s="255"/>
      <c r="J3458" s="250"/>
      <c r="K3458" s="250"/>
      <c r="L3458" s="256"/>
      <c r="M3458" s="257"/>
      <c r="N3458" s="258"/>
      <c r="O3458" s="258"/>
      <c r="P3458" s="258"/>
      <c r="Q3458" s="258"/>
      <c r="R3458" s="258"/>
      <c r="S3458" s="258"/>
      <c r="T3458" s="259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60" t="s">
        <v>260</v>
      </c>
      <c r="AU3458" s="260" t="s">
        <v>93</v>
      </c>
      <c r="AV3458" s="13" t="s">
        <v>93</v>
      </c>
      <c r="AW3458" s="13" t="s">
        <v>40</v>
      </c>
      <c r="AX3458" s="13" t="s">
        <v>84</v>
      </c>
      <c r="AY3458" s="260" t="s">
        <v>251</v>
      </c>
    </row>
    <row r="3459" s="13" customFormat="1">
      <c r="A3459" s="13"/>
      <c r="B3459" s="249"/>
      <c r="C3459" s="250"/>
      <c r="D3459" s="251" t="s">
        <v>260</v>
      </c>
      <c r="E3459" s="252" t="s">
        <v>1</v>
      </c>
      <c r="F3459" s="253" t="s">
        <v>1008</v>
      </c>
      <c r="G3459" s="250"/>
      <c r="H3459" s="254">
        <v>25.18</v>
      </c>
      <c r="I3459" s="255"/>
      <c r="J3459" s="250"/>
      <c r="K3459" s="250"/>
      <c r="L3459" s="256"/>
      <c r="M3459" s="257"/>
      <c r="N3459" s="258"/>
      <c r="O3459" s="258"/>
      <c r="P3459" s="258"/>
      <c r="Q3459" s="258"/>
      <c r="R3459" s="258"/>
      <c r="S3459" s="258"/>
      <c r="T3459" s="25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60" t="s">
        <v>260</v>
      </c>
      <c r="AU3459" s="260" t="s">
        <v>93</v>
      </c>
      <c r="AV3459" s="13" t="s">
        <v>93</v>
      </c>
      <c r="AW3459" s="13" t="s">
        <v>40</v>
      </c>
      <c r="AX3459" s="13" t="s">
        <v>84</v>
      </c>
      <c r="AY3459" s="260" t="s">
        <v>251</v>
      </c>
    </row>
    <row r="3460" s="13" customFormat="1">
      <c r="A3460" s="13"/>
      <c r="B3460" s="249"/>
      <c r="C3460" s="250"/>
      <c r="D3460" s="251" t="s">
        <v>260</v>
      </c>
      <c r="E3460" s="252" t="s">
        <v>1</v>
      </c>
      <c r="F3460" s="253" t="s">
        <v>1009</v>
      </c>
      <c r="G3460" s="250"/>
      <c r="H3460" s="254">
        <v>39.759999999999998</v>
      </c>
      <c r="I3460" s="255"/>
      <c r="J3460" s="250"/>
      <c r="K3460" s="250"/>
      <c r="L3460" s="256"/>
      <c r="M3460" s="257"/>
      <c r="N3460" s="258"/>
      <c r="O3460" s="258"/>
      <c r="P3460" s="258"/>
      <c r="Q3460" s="258"/>
      <c r="R3460" s="258"/>
      <c r="S3460" s="258"/>
      <c r="T3460" s="259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60" t="s">
        <v>260</v>
      </c>
      <c r="AU3460" s="260" t="s">
        <v>93</v>
      </c>
      <c r="AV3460" s="13" t="s">
        <v>93</v>
      </c>
      <c r="AW3460" s="13" t="s">
        <v>40</v>
      </c>
      <c r="AX3460" s="13" t="s">
        <v>84</v>
      </c>
      <c r="AY3460" s="260" t="s">
        <v>251</v>
      </c>
    </row>
    <row r="3461" s="13" customFormat="1">
      <c r="A3461" s="13"/>
      <c r="B3461" s="249"/>
      <c r="C3461" s="250"/>
      <c r="D3461" s="251" t="s">
        <v>260</v>
      </c>
      <c r="E3461" s="252" t="s">
        <v>1</v>
      </c>
      <c r="F3461" s="253" t="s">
        <v>1010</v>
      </c>
      <c r="G3461" s="250"/>
      <c r="H3461" s="254">
        <v>104.81</v>
      </c>
      <c r="I3461" s="255"/>
      <c r="J3461" s="250"/>
      <c r="K3461" s="250"/>
      <c r="L3461" s="256"/>
      <c r="M3461" s="257"/>
      <c r="N3461" s="258"/>
      <c r="O3461" s="258"/>
      <c r="P3461" s="258"/>
      <c r="Q3461" s="258"/>
      <c r="R3461" s="258"/>
      <c r="S3461" s="258"/>
      <c r="T3461" s="25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60" t="s">
        <v>260</v>
      </c>
      <c r="AU3461" s="260" t="s">
        <v>93</v>
      </c>
      <c r="AV3461" s="13" t="s">
        <v>93</v>
      </c>
      <c r="AW3461" s="13" t="s">
        <v>40</v>
      </c>
      <c r="AX3461" s="13" t="s">
        <v>84</v>
      </c>
      <c r="AY3461" s="260" t="s">
        <v>251</v>
      </c>
    </row>
    <row r="3462" s="13" customFormat="1">
      <c r="A3462" s="13"/>
      <c r="B3462" s="249"/>
      <c r="C3462" s="250"/>
      <c r="D3462" s="251" t="s">
        <v>260</v>
      </c>
      <c r="E3462" s="252" t="s">
        <v>1</v>
      </c>
      <c r="F3462" s="253" t="s">
        <v>1011</v>
      </c>
      <c r="G3462" s="250"/>
      <c r="H3462" s="254">
        <v>89.780000000000001</v>
      </c>
      <c r="I3462" s="255"/>
      <c r="J3462" s="250"/>
      <c r="K3462" s="250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60" t="s">
        <v>260</v>
      </c>
      <c r="AU3462" s="260" t="s">
        <v>93</v>
      </c>
      <c r="AV3462" s="13" t="s">
        <v>93</v>
      </c>
      <c r="AW3462" s="13" t="s">
        <v>40</v>
      </c>
      <c r="AX3462" s="13" t="s">
        <v>84</v>
      </c>
      <c r="AY3462" s="260" t="s">
        <v>251</v>
      </c>
    </row>
    <row r="3463" s="13" customFormat="1">
      <c r="A3463" s="13"/>
      <c r="B3463" s="249"/>
      <c r="C3463" s="250"/>
      <c r="D3463" s="251" t="s">
        <v>260</v>
      </c>
      <c r="E3463" s="252" t="s">
        <v>1</v>
      </c>
      <c r="F3463" s="253" t="s">
        <v>1012</v>
      </c>
      <c r="G3463" s="250"/>
      <c r="H3463" s="254">
        <v>13.710000000000001</v>
      </c>
      <c r="I3463" s="255"/>
      <c r="J3463" s="250"/>
      <c r="K3463" s="250"/>
      <c r="L3463" s="256"/>
      <c r="M3463" s="257"/>
      <c r="N3463" s="258"/>
      <c r="O3463" s="258"/>
      <c r="P3463" s="258"/>
      <c r="Q3463" s="258"/>
      <c r="R3463" s="258"/>
      <c r="S3463" s="258"/>
      <c r="T3463" s="25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60" t="s">
        <v>260</v>
      </c>
      <c r="AU3463" s="260" t="s">
        <v>93</v>
      </c>
      <c r="AV3463" s="13" t="s">
        <v>93</v>
      </c>
      <c r="AW3463" s="13" t="s">
        <v>40</v>
      </c>
      <c r="AX3463" s="13" t="s">
        <v>84</v>
      </c>
      <c r="AY3463" s="260" t="s">
        <v>251</v>
      </c>
    </row>
    <row r="3464" s="14" customFormat="1">
      <c r="A3464" s="14"/>
      <c r="B3464" s="261"/>
      <c r="C3464" s="262"/>
      <c r="D3464" s="251" t="s">
        <v>260</v>
      </c>
      <c r="E3464" s="263" t="s">
        <v>1</v>
      </c>
      <c r="F3464" s="264" t="s">
        <v>262</v>
      </c>
      <c r="G3464" s="262"/>
      <c r="H3464" s="265">
        <v>725.60000000000002</v>
      </c>
      <c r="I3464" s="266"/>
      <c r="J3464" s="262"/>
      <c r="K3464" s="262"/>
      <c r="L3464" s="267"/>
      <c r="M3464" s="268"/>
      <c r="N3464" s="269"/>
      <c r="O3464" s="269"/>
      <c r="P3464" s="269"/>
      <c r="Q3464" s="269"/>
      <c r="R3464" s="269"/>
      <c r="S3464" s="269"/>
      <c r="T3464" s="270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71" t="s">
        <v>260</v>
      </c>
      <c r="AU3464" s="271" t="s">
        <v>93</v>
      </c>
      <c r="AV3464" s="14" t="s">
        <v>257</v>
      </c>
      <c r="AW3464" s="14" t="s">
        <v>40</v>
      </c>
      <c r="AX3464" s="14" t="s">
        <v>91</v>
      </c>
      <c r="AY3464" s="271" t="s">
        <v>251</v>
      </c>
    </row>
    <row r="3465" s="2" customFormat="1" ht="24.15" customHeight="1">
      <c r="A3465" s="41"/>
      <c r="B3465" s="42"/>
      <c r="C3465" s="294" t="s">
        <v>3299</v>
      </c>
      <c r="D3465" s="294" t="s">
        <v>338</v>
      </c>
      <c r="E3465" s="295" t="s">
        <v>3300</v>
      </c>
      <c r="F3465" s="296" t="s">
        <v>3301</v>
      </c>
      <c r="G3465" s="297" t="s">
        <v>389</v>
      </c>
      <c r="H3465" s="298">
        <v>798.15999999999997</v>
      </c>
      <c r="I3465" s="299"/>
      <c r="J3465" s="300">
        <f>ROUND(I3465*H3465,2)</f>
        <v>0</v>
      </c>
      <c r="K3465" s="301"/>
      <c r="L3465" s="302"/>
      <c r="M3465" s="303" t="s">
        <v>1</v>
      </c>
      <c r="N3465" s="304" t="s">
        <v>49</v>
      </c>
      <c r="O3465" s="94"/>
      <c r="P3465" s="240">
        <f>O3465*H3465</f>
        <v>0</v>
      </c>
      <c r="Q3465" s="240">
        <v>0.021000000000000001</v>
      </c>
      <c r="R3465" s="240">
        <f>Q3465*H3465</f>
        <v>16.76136</v>
      </c>
      <c r="S3465" s="240">
        <v>0</v>
      </c>
      <c r="T3465" s="241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42" t="s">
        <v>364</v>
      </c>
      <c r="AT3465" s="242" t="s">
        <v>338</v>
      </c>
      <c r="AU3465" s="242" t="s">
        <v>93</v>
      </c>
      <c r="AY3465" s="19" t="s">
        <v>251</v>
      </c>
      <c r="BE3465" s="243">
        <f>IF(N3465="základní",J3465,0)</f>
        <v>0</v>
      </c>
      <c r="BF3465" s="243">
        <f>IF(N3465="snížená",J3465,0)</f>
        <v>0</v>
      </c>
      <c r="BG3465" s="243">
        <f>IF(N3465="zákl. přenesená",J3465,0)</f>
        <v>0</v>
      </c>
      <c r="BH3465" s="243">
        <f>IF(N3465="sníž. přenesená",J3465,0)</f>
        <v>0</v>
      </c>
      <c r="BI3465" s="243">
        <f>IF(N3465="nulová",J3465,0)</f>
        <v>0</v>
      </c>
      <c r="BJ3465" s="19" t="s">
        <v>91</v>
      </c>
      <c r="BK3465" s="243">
        <f>ROUND(I3465*H3465,2)</f>
        <v>0</v>
      </c>
      <c r="BL3465" s="19" t="s">
        <v>304</v>
      </c>
      <c r="BM3465" s="242" t="s">
        <v>3302</v>
      </c>
    </row>
    <row r="3466" s="13" customFormat="1">
      <c r="A3466" s="13"/>
      <c r="B3466" s="249"/>
      <c r="C3466" s="250"/>
      <c r="D3466" s="251" t="s">
        <v>260</v>
      </c>
      <c r="E3466" s="252" t="s">
        <v>1</v>
      </c>
      <c r="F3466" s="253" t="s">
        <v>1006</v>
      </c>
      <c r="G3466" s="250"/>
      <c r="H3466" s="254">
        <v>97.569999999999993</v>
      </c>
      <c r="I3466" s="255"/>
      <c r="J3466" s="250"/>
      <c r="K3466" s="250"/>
      <c r="L3466" s="256"/>
      <c r="M3466" s="257"/>
      <c r="N3466" s="258"/>
      <c r="O3466" s="258"/>
      <c r="P3466" s="258"/>
      <c r="Q3466" s="258"/>
      <c r="R3466" s="258"/>
      <c r="S3466" s="258"/>
      <c r="T3466" s="259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60" t="s">
        <v>260</v>
      </c>
      <c r="AU3466" s="260" t="s">
        <v>93</v>
      </c>
      <c r="AV3466" s="13" t="s">
        <v>93</v>
      </c>
      <c r="AW3466" s="13" t="s">
        <v>40</v>
      </c>
      <c r="AX3466" s="13" t="s">
        <v>84</v>
      </c>
      <c r="AY3466" s="260" t="s">
        <v>251</v>
      </c>
    </row>
    <row r="3467" s="13" customFormat="1">
      <c r="A3467" s="13"/>
      <c r="B3467" s="249"/>
      <c r="C3467" s="250"/>
      <c r="D3467" s="251" t="s">
        <v>260</v>
      </c>
      <c r="E3467" s="252" t="s">
        <v>1</v>
      </c>
      <c r="F3467" s="253" t="s">
        <v>1007</v>
      </c>
      <c r="G3467" s="250"/>
      <c r="H3467" s="254">
        <v>354.79000000000002</v>
      </c>
      <c r="I3467" s="255"/>
      <c r="J3467" s="250"/>
      <c r="K3467" s="250"/>
      <c r="L3467" s="256"/>
      <c r="M3467" s="257"/>
      <c r="N3467" s="258"/>
      <c r="O3467" s="258"/>
      <c r="P3467" s="258"/>
      <c r="Q3467" s="258"/>
      <c r="R3467" s="258"/>
      <c r="S3467" s="258"/>
      <c r="T3467" s="25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60" t="s">
        <v>260</v>
      </c>
      <c r="AU3467" s="260" t="s">
        <v>93</v>
      </c>
      <c r="AV3467" s="13" t="s">
        <v>93</v>
      </c>
      <c r="AW3467" s="13" t="s">
        <v>40</v>
      </c>
      <c r="AX3467" s="13" t="s">
        <v>84</v>
      </c>
      <c r="AY3467" s="260" t="s">
        <v>251</v>
      </c>
    </row>
    <row r="3468" s="13" customFormat="1">
      <c r="A3468" s="13"/>
      <c r="B3468" s="249"/>
      <c r="C3468" s="250"/>
      <c r="D3468" s="251" t="s">
        <v>260</v>
      </c>
      <c r="E3468" s="252" t="s">
        <v>1</v>
      </c>
      <c r="F3468" s="253" t="s">
        <v>1008</v>
      </c>
      <c r="G3468" s="250"/>
      <c r="H3468" s="254">
        <v>25.18</v>
      </c>
      <c r="I3468" s="255"/>
      <c r="J3468" s="250"/>
      <c r="K3468" s="250"/>
      <c r="L3468" s="256"/>
      <c r="M3468" s="257"/>
      <c r="N3468" s="258"/>
      <c r="O3468" s="258"/>
      <c r="P3468" s="258"/>
      <c r="Q3468" s="258"/>
      <c r="R3468" s="258"/>
      <c r="S3468" s="258"/>
      <c r="T3468" s="259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60" t="s">
        <v>260</v>
      </c>
      <c r="AU3468" s="260" t="s">
        <v>93</v>
      </c>
      <c r="AV3468" s="13" t="s">
        <v>93</v>
      </c>
      <c r="AW3468" s="13" t="s">
        <v>40</v>
      </c>
      <c r="AX3468" s="13" t="s">
        <v>84</v>
      </c>
      <c r="AY3468" s="260" t="s">
        <v>251</v>
      </c>
    </row>
    <row r="3469" s="13" customFormat="1">
      <c r="A3469" s="13"/>
      <c r="B3469" s="249"/>
      <c r="C3469" s="250"/>
      <c r="D3469" s="251" t="s">
        <v>260</v>
      </c>
      <c r="E3469" s="252" t="s">
        <v>1</v>
      </c>
      <c r="F3469" s="253" t="s">
        <v>1009</v>
      </c>
      <c r="G3469" s="250"/>
      <c r="H3469" s="254">
        <v>39.759999999999998</v>
      </c>
      <c r="I3469" s="255"/>
      <c r="J3469" s="250"/>
      <c r="K3469" s="250"/>
      <c r="L3469" s="256"/>
      <c r="M3469" s="257"/>
      <c r="N3469" s="258"/>
      <c r="O3469" s="258"/>
      <c r="P3469" s="258"/>
      <c r="Q3469" s="258"/>
      <c r="R3469" s="258"/>
      <c r="S3469" s="258"/>
      <c r="T3469" s="25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60" t="s">
        <v>260</v>
      </c>
      <c r="AU3469" s="260" t="s">
        <v>93</v>
      </c>
      <c r="AV3469" s="13" t="s">
        <v>93</v>
      </c>
      <c r="AW3469" s="13" t="s">
        <v>40</v>
      </c>
      <c r="AX3469" s="13" t="s">
        <v>84</v>
      </c>
      <c r="AY3469" s="260" t="s">
        <v>251</v>
      </c>
    </row>
    <row r="3470" s="13" customFormat="1">
      <c r="A3470" s="13"/>
      <c r="B3470" s="249"/>
      <c r="C3470" s="250"/>
      <c r="D3470" s="251" t="s">
        <v>260</v>
      </c>
      <c r="E3470" s="252" t="s">
        <v>1</v>
      </c>
      <c r="F3470" s="253" t="s">
        <v>1010</v>
      </c>
      <c r="G3470" s="250"/>
      <c r="H3470" s="254">
        <v>104.81</v>
      </c>
      <c r="I3470" s="255"/>
      <c r="J3470" s="250"/>
      <c r="K3470" s="250"/>
      <c r="L3470" s="256"/>
      <c r="M3470" s="257"/>
      <c r="N3470" s="258"/>
      <c r="O3470" s="258"/>
      <c r="P3470" s="258"/>
      <c r="Q3470" s="258"/>
      <c r="R3470" s="258"/>
      <c r="S3470" s="258"/>
      <c r="T3470" s="25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60" t="s">
        <v>260</v>
      </c>
      <c r="AU3470" s="260" t="s">
        <v>93</v>
      </c>
      <c r="AV3470" s="13" t="s">
        <v>93</v>
      </c>
      <c r="AW3470" s="13" t="s">
        <v>40</v>
      </c>
      <c r="AX3470" s="13" t="s">
        <v>84</v>
      </c>
      <c r="AY3470" s="260" t="s">
        <v>251</v>
      </c>
    </row>
    <row r="3471" s="13" customFormat="1">
      <c r="A3471" s="13"/>
      <c r="B3471" s="249"/>
      <c r="C3471" s="250"/>
      <c r="D3471" s="251" t="s">
        <v>260</v>
      </c>
      <c r="E3471" s="252" t="s">
        <v>1</v>
      </c>
      <c r="F3471" s="253" t="s">
        <v>1011</v>
      </c>
      <c r="G3471" s="250"/>
      <c r="H3471" s="254">
        <v>89.780000000000001</v>
      </c>
      <c r="I3471" s="255"/>
      <c r="J3471" s="250"/>
      <c r="K3471" s="250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60" t="s">
        <v>260</v>
      </c>
      <c r="AU3471" s="260" t="s">
        <v>93</v>
      </c>
      <c r="AV3471" s="13" t="s">
        <v>93</v>
      </c>
      <c r="AW3471" s="13" t="s">
        <v>40</v>
      </c>
      <c r="AX3471" s="13" t="s">
        <v>84</v>
      </c>
      <c r="AY3471" s="260" t="s">
        <v>251</v>
      </c>
    </row>
    <row r="3472" s="13" customFormat="1">
      <c r="A3472" s="13"/>
      <c r="B3472" s="249"/>
      <c r="C3472" s="250"/>
      <c r="D3472" s="251" t="s">
        <v>260</v>
      </c>
      <c r="E3472" s="252" t="s">
        <v>1</v>
      </c>
      <c r="F3472" s="253" t="s">
        <v>1012</v>
      </c>
      <c r="G3472" s="250"/>
      <c r="H3472" s="254">
        <v>13.710000000000001</v>
      </c>
      <c r="I3472" s="255"/>
      <c r="J3472" s="250"/>
      <c r="K3472" s="250"/>
      <c r="L3472" s="256"/>
      <c r="M3472" s="257"/>
      <c r="N3472" s="258"/>
      <c r="O3472" s="258"/>
      <c r="P3472" s="258"/>
      <c r="Q3472" s="258"/>
      <c r="R3472" s="258"/>
      <c r="S3472" s="258"/>
      <c r="T3472" s="25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60" t="s">
        <v>260</v>
      </c>
      <c r="AU3472" s="260" t="s">
        <v>93</v>
      </c>
      <c r="AV3472" s="13" t="s">
        <v>93</v>
      </c>
      <c r="AW3472" s="13" t="s">
        <v>40</v>
      </c>
      <c r="AX3472" s="13" t="s">
        <v>84</v>
      </c>
      <c r="AY3472" s="260" t="s">
        <v>251</v>
      </c>
    </row>
    <row r="3473" s="14" customFormat="1">
      <c r="A3473" s="14"/>
      <c r="B3473" s="261"/>
      <c r="C3473" s="262"/>
      <c r="D3473" s="251" t="s">
        <v>260</v>
      </c>
      <c r="E3473" s="263" t="s">
        <v>1</v>
      </c>
      <c r="F3473" s="264" t="s">
        <v>262</v>
      </c>
      <c r="G3473" s="262"/>
      <c r="H3473" s="265">
        <v>725.60000000000002</v>
      </c>
      <c r="I3473" s="266"/>
      <c r="J3473" s="262"/>
      <c r="K3473" s="262"/>
      <c r="L3473" s="267"/>
      <c r="M3473" s="268"/>
      <c r="N3473" s="269"/>
      <c r="O3473" s="269"/>
      <c r="P3473" s="269"/>
      <c r="Q3473" s="269"/>
      <c r="R3473" s="269"/>
      <c r="S3473" s="269"/>
      <c r="T3473" s="270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71" t="s">
        <v>260</v>
      </c>
      <c r="AU3473" s="271" t="s">
        <v>93</v>
      </c>
      <c r="AV3473" s="14" t="s">
        <v>257</v>
      </c>
      <c r="AW3473" s="14" t="s">
        <v>40</v>
      </c>
      <c r="AX3473" s="14" t="s">
        <v>91</v>
      </c>
      <c r="AY3473" s="271" t="s">
        <v>251</v>
      </c>
    </row>
    <row r="3474" s="13" customFormat="1">
      <c r="A3474" s="13"/>
      <c r="B3474" s="249"/>
      <c r="C3474" s="250"/>
      <c r="D3474" s="251" t="s">
        <v>260</v>
      </c>
      <c r="E3474" s="250"/>
      <c r="F3474" s="253" t="s">
        <v>3303</v>
      </c>
      <c r="G3474" s="250"/>
      <c r="H3474" s="254">
        <v>798.15999999999997</v>
      </c>
      <c r="I3474" s="255"/>
      <c r="J3474" s="250"/>
      <c r="K3474" s="250"/>
      <c r="L3474" s="256"/>
      <c r="M3474" s="257"/>
      <c r="N3474" s="258"/>
      <c r="O3474" s="258"/>
      <c r="P3474" s="258"/>
      <c r="Q3474" s="258"/>
      <c r="R3474" s="258"/>
      <c r="S3474" s="258"/>
      <c r="T3474" s="25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60" t="s">
        <v>260</v>
      </c>
      <c r="AU3474" s="260" t="s">
        <v>93</v>
      </c>
      <c r="AV3474" s="13" t="s">
        <v>93</v>
      </c>
      <c r="AW3474" s="13" t="s">
        <v>4</v>
      </c>
      <c r="AX3474" s="13" t="s">
        <v>91</v>
      </c>
      <c r="AY3474" s="260" t="s">
        <v>251</v>
      </c>
    </row>
    <row r="3475" s="2" customFormat="1" ht="24.15" customHeight="1">
      <c r="A3475" s="41"/>
      <c r="B3475" s="42"/>
      <c r="C3475" s="230" t="s">
        <v>3304</v>
      </c>
      <c r="D3475" s="230" t="s">
        <v>253</v>
      </c>
      <c r="E3475" s="231" t="s">
        <v>3305</v>
      </c>
      <c r="F3475" s="232" t="s">
        <v>3306</v>
      </c>
      <c r="G3475" s="233" t="s">
        <v>1410</v>
      </c>
      <c r="H3475" s="305"/>
      <c r="I3475" s="235"/>
      <c r="J3475" s="236">
        <f>ROUND(I3475*H3475,2)</f>
        <v>0</v>
      </c>
      <c r="K3475" s="237"/>
      <c r="L3475" s="47"/>
      <c r="M3475" s="238" t="s">
        <v>1</v>
      </c>
      <c r="N3475" s="239" t="s">
        <v>49</v>
      </c>
      <c r="O3475" s="94"/>
      <c r="P3475" s="240">
        <f>O3475*H3475</f>
        <v>0</v>
      </c>
      <c r="Q3475" s="240">
        <v>0</v>
      </c>
      <c r="R3475" s="240">
        <f>Q3475*H3475</f>
        <v>0</v>
      </c>
      <c r="S3475" s="240">
        <v>0</v>
      </c>
      <c r="T3475" s="241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42" t="s">
        <v>304</v>
      </c>
      <c r="AT3475" s="242" t="s">
        <v>253</v>
      </c>
      <c r="AU3475" s="242" t="s">
        <v>93</v>
      </c>
      <c r="AY3475" s="19" t="s">
        <v>251</v>
      </c>
      <c r="BE3475" s="243">
        <f>IF(N3475="základní",J3475,0)</f>
        <v>0</v>
      </c>
      <c r="BF3475" s="243">
        <f>IF(N3475="snížená",J3475,0)</f>
        <v>0</v>
      </c>
      <c r="BG3475" s="243">
        <f>IF(N3475="zákl. přenesená",J3475,0)</f>
        <v>0</v>
      </c>
      <c r="BH3475" s="243">
        <f>IF(N3475="sníž. přenesená",J3475,0)</f>
        <v>0</v>
      </c>
      <c r="BI3475" s="243">
        <f>IF(N3475="nulová",J3475,0)</f>
        <v>0</v>
      </c>
      <c r="BJ3475" s="19" t="s">
        <v>91</v>
      </c>
      <c r="BK3475" s="243">
        <f>ROUND(I3475*H3475,2)</f>
        <v>0</v>
      </c>
      <c r="BL3475" s="19" t="s">
        <v>304</v>
      </c>
      <c r="BM3475" s="242" t="s">
        <v>3307</v>
      </c>
    </row>
    <row r="3476" s="2" customFormat="1">
      <c r="A3476" s="41"/>
      <c r="B3476" s="42"/>
      <c r="C3476" s="43"/>
      <c r="D3476" s="244" t="s">
        <v>258</v>
      </c>
      <c r="E3476" s="43"/>
      <c r="F3476" s="245" t="s">
        <v>3308</v>
      </c>
      <c r="G3476" s="43"/>
      <c r="H3476" s="43"/>
      <c r="I3476" s="246"/>
      <c r="J3476" s="43"/>
      <c r="K3476" s="43"/>
      <c r="L3476" s="47"/>
      <c r="M3476" s="247"/>
      <c r="N3476" s="248"/>
      <c r="O3476" s="94"/>
      <c r="P3476" s="94"/>
      <c r="Q3476" s="94"/>
      <c r="R3476" s="94"/>
      <c r="S3476" s="94"/>
      <c r="T3476" s="95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19" t="s">
        <v>258</v>
      </c>
      <c r="AU3476" s="19" t="s">
        <v>93</v>
      </c>
    </row>
    <row r="3477" s="12" customFormat="1" ht="22.8" customHeight="1">
      <c r="A3477" s="12"/>
      <c r="B3477" s="214"/>
      <c r="C3477" s="215"/>
      <c r="D3477" s="216" t="s">
        <v>83</v>
      </c>
      <c r="E3477" s="228" t="s">
        <v>3309</v>
      </c>
      <c r="F3477" s="228" t="s">
        <v>3310</v>
      </c>
      <c r="G3477" s="215"/>
      <c r="H3477" s="215"/>
      <c r="I3477" s="218"/>
      <c r="J3477" s="229">
        <f>BK3477</f>
        <v>0</v>
      </c>
      <c r="K3477" s="215"/>
      <c r="L3477" s="220"/>
      <c r="M3477" s="221"/>
      <c r="N3477" s="222"/>
      <c r="O3477" s="222"/>
      <c r="P3477" s="223">
        <f>SUM(P3478:P3508)</f>
        <v>0</v>
      </c>
      <c r="Q3477" s="222"/>
      <c r="R3477" s="223">
        <f>SUM(R3478:R3508)</f>
        <v>16.210750094400002</v>
      </c>
      <c r="S3477" s="222"/>
      <c r="T3477" s="224">
        <f>SUM(T3478:T3508)</f>
        <v>0</v>
      </c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R3477" s="225" t="s">
        <v>93</v>
      </c>
      <c r="AT3477" s="226" t="s">
        <v>83</v>
      </c>
      <c r="AU3477" s="226" t="s">
        <v>91</v>
      </c>
      <c r="AY3477" s="225" t="s">
        <v>251</v>
      </c>
      <c r="BK3477" s="227">
        <f>SUM(BK3478:BK3508)</f>
        <v>0</v>
      </c>
    </row>
    <row r="3478" s="2" customFormat="1" ht="21.75" customHeight="1">
      <c r="A3478" s="41"/>
      <c r="B3478" s="42"/>
      <c r="C3478" s="230" t="s">
        <v>3311</v>
      </c>
      <c r="D3478" s="230" t="s">
        <v>253</v>
      </c>
      <c r="E3478" s="231" t="s">
        <v>3312</v>
      </c>
      <c r="F3478" s="232" t="s">
        <v>3313</v>
      </c>
      <c r="G3478" s="233" t="s">
        <v>389</v>
      </c>
      <c r="H3478" s="234">
        <v>3685.8000000000002</v>
      </c>
      <c r="I3478" s="235"/>
      <c r="J3478" s="236">
        <f>ROUND(I3478*H3478,2)</f>
        <v>0</v>
      </c>
      <c r="K3478" s="237"/>
      <c r="L3478" s="47"/>
      <c r="M3478" s="238" t="s">
        <v>1</v>
      </c>
      <c r="N3478" s="239" t="s">
        <v>49</v>
      </c>
      <c r="O3478" s="94"/>
      <c r="P3478" s="240">
        <f>O3478*H3478</f>
        <v>0</v>
      </c>
      <c r="Q3478" s="240">
        <v>7.6799999999999999E-07</v>
      </c>
      <c r="R3478" s="240">
        <f>Q3478*H3478</f>
        <v>0.0028306944000000001</v>
      </c>
      <c r="S3478" s="240">
        <v>0</v>
      </c>
      <c r="T3478" s="241">
        <f>S3478*H3478</f>
        <v>0</v>
      </c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R3478" s="242" t="s">
        <v>304</v>
      </c>
      <c r="AT3478" s="242" t="s">
        <v>253</v>
      </c>
      <c r="AU3478" s="242" t="s">
        <v>93</v>
      </c>
      <c r="AY3478" s="19" t="s">
        <v>251</v>
      </c>
      <c r="BE3478" s="243">
        <f>IF(N3478="základní",J3478,0)</f>
        <v>0</v>
      </c>
      <c r="BF3478" s="243">
        <f>IF(N3478="snížená",J3478,0)</f>
        <v>0</v>
      </c>
      <c r="BG3478" s="243">
        <f>IF(N3478="zákl. přenesená",J3478,0)</f>
        <v>0</v>
      </c>
      <c r="BH3478" s="243">
        <f>IF(N3478="sníž. přenesená",J3478,0)</f>
        <v>0</v>
      </c>
      <c r="BI3478" s="243">
        <f>IF(N3478="nulová",J3478,0)</f>
        <v>0</v>
      </c>
      <c r="BJ3478" s="19" t="s">
        <v>91</v>
      </c>
      <c r="BK3478" s="243">
        <f>ROUND(I3478*H3478,2)</f>
        <v>0</v>
      </c>
      <c r="BL3478" s="19" t="s">
        <v>304</v>
      </c>
      <c r="BM3478" s="242" t="s">
        <v>3314</v>
      </c>
    </row>
    <row r="3479" s="2" customFormat="1">
      <c r="A3479" s="41"/>
      <c r="B3479" s="42"/>
      <c r="C3479" s="43"/>
      <c r="D3479" s="244" t="s">
        <v>258</v>
      </c>
      <c r="E3479" s="43"/>
      <c r="F3479" s="245" t="s">
        <v>3315</v>
      </c>
      <c r="G3479" s="43"/>
      <c r="H3479" s="43"/>
      <c r="I3479" s="246"/>
      <c r="J3479" s="43"/>
      <c r="K3479" s="43"/>
      <c r="L3479" s="47"/>
      <c r="M3479" s="247"/>
      <c r="N3479" s="248"/>
      <c r="O3479" s="94"/>
      <c r="P3479" s="94"/>
      <c r="Q3479" s="94"/>
      <c r="R3479" s="94"/>
      <c r="S3479" s="94"/>
      <c r="T3479" s="95"/>
      <c r="U3479" s="41"/>
      <c r="V3479" s="41"/>
      <c r="W3479" s="41"/>
      <c r="X3479" s="41"/>
      <c r="Y3479" s="41"/>
      <c r="Z3479" s="41"/>
      <c r="AA3479" s="41"/>
      <c r="AB3479" s="41"/>
      <c r="AC3479" s="41"/>
      <c r="AD3479" s="41"/>
      <c r="AE3479" s="41"/>
      <c r="AT3479" s="19" t="s">
        <v>258</v>
      </c>
      <c r="AU3479" s="19" t="s">
        <v>93</v>
      </c>
    </row>
    <row r="3480" s="13" customFormat="1">
      <c r="A3480" s="13"/>
      <c r="B3480" s="249"/>
      <c r="C3480" s="250"/>
      <c r="D3480" s="251" t="s">
        <v>260</v>
      </c>
      <c r="E3480" s="252" t="s">
        <v>1</v>
      </c>
      <c r="F3480" s="253" t="s">
        <v>999</v>
      </c>
      <c r="G3480" s="250"/>
      <c r="H3480" s="254">
        <v>3343.5100000000002</v>
      </c>
      <c r="I3480" s="255"/>
      <c r="J3480" s="250"/>
      <c r="K3480" s="250"/>
      <c r="L3480" s="256"/>
      <c r="M3480" s="257"/>
      <c r="N3480" s="258"/>
      <c r="O3480" s="258"/>
      <c r="P3480" s="258"/>
      <c r="Q3480" s="258"/>
      <c r="R3480" s="258"/>
      <c r="S3480" s="258"/>
      <c r="T3480" s="25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60" t="s">
        <v>260</v>
      </c>
      <c r="AU3480" s="260" t="s">
        <v>93</v>
      </c>
      <c r="AV3480" s="13" t="s">
        <v>93</v>
      </c>
      <c r="AW3480" s="13" t="s">
        <v>40</v>
      </c>
      <c r="AX3480" s="13" t="s">
        <v>84</v>
      </c>
      <c r="AY3480" s="260" t="s">
        <v>251</v>
      </c>
    </row>
    <row r="3481" s="13" customFormat="1">
      <c r="A3481" s="13"/>
      <c r="B3481" s="249"/>
      <c r="C3481" s="250"/>
      <c r="D3481" s="251" t="s">
        <v>260</v>
      </c>
      <c r="E3481" s="252" t="s">
        <v>1</v>
      </c>
      <c r="F3481" s="253" t="s">
        <v>1000</v>
      </c>
      <c r="G3481" s="250"/>
      <c r="H3481" s="254">
        <v>342.29000000000002</v>
      </c>
      <c r="I3481" s="255"/>
      <c r="J3481" s="250"/>
      <c r="K3481" s="250"/>
      <c r="L3481" s="256"/>
      <c r="M3481" s="257"/>
      <c r="N3481" s="258"/>
      <c r="O3481" s="258"/>
      <c r="P3481" s="258"/>
      <c r="Q3481" s="258"/>
      <c r="R3481" s="258"/>
      <c r="S3481" s="258"/>
      <c r="T3481" s="25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60" t="s">
        <v>260</v>
      </c>
      <c r="AU3481" s="260" t="s">
        <v>93</v>
      </c>
      <c r="AV3481" s="13" t="s">
        <v>93</v>
      </c>
      <c r="AW3481" s="13" t="s">
        <v>40</v>
      </c>
      <c r="AX3481" s="13" t="s">
        <v>84</v>
      </c>
      <c r="AY3481" s="260" t="s">
        <v>251</v>
      </c>
    </row>
    <row r="3482" s="14" customFormat="1">
      <c r="A3482" s="14"/>
      <c r="B3482" s="261"/>
      <c r="C3482" s="262"/>
      <c r="D3482" s="251" t="s">
        <v>260</v>
      </c>
      <c r="E3482" s="263" t="s">
        <v>1</v>
      </c>
      <c r="F3482" s="264" t="s">
        <v>262</v>
      </c>
      <c r="G3482" s="262"/>
      <c r="H3482" s="265">
        <v>3685.8000000000002</v>
      </c>
      <c r="I3482" s="266"/>
      <c r="J3482" s="262"/>
      <c r="K3482" s="262"/>
      <c r="L3482" s="267"/>
      <c r="M3482" s="268"/>
      <c r="N3482" s="269"/>
      <c r="O3482" s="269"/>
      <c r="P3482" s="269"/>
      <c r="Q3482" s="269"/>
      <c r="R3482" s="269"/>
      <c r="S3482" s="269"/>
      <c r="T3482" s="270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71" t="s">
        <v>260</v>
      </c>
      <c r="AU3482" s="271" t="s">
        <v>93</v>
      </c>
      <c r="AV3482" s="14" t="s">
        <v>257</v>
      </c>
      <c r="AW3482" s="14" t="s">
        <v>40</v>
      </c>
      <c r="AX3482" s="14" t="s">
        <v>91</v>
      </c>
      <c r="AY3482" s="271" t="s">
        <v>251</v>
      </c>
    </row>
    <row r="3483" s="2" customFormat="1" ht="24.15" customHeight="1">
      <c r="A3483" s="41"/>
      <c r="B3483" s="42"/>
      <c r="C3483" s="230" t="s">
        <v>3316</v>
      </c>
      <c r="D3483" s="230" t="s">
        <v>253</v>
      </c>
      <c r="E3483" s="231" t="s">
        <v>3317</v>
      </c>
      <c r="F3483" s="232" t="s">
        <v>3318</v>
      </c>
      <c r="G3483" s="233" t="s">
        <v>389</v>
      </c>
      <c r="H3483" s="234">
        <v>3685.8000000000002</v>
      </c>
      <c r="I3483" s="235"/>
      <c r="J3483" s="236">
        <f>ROUND(I3483*H3483,2)</f>
        <v>0</v>
      </c>
      <c r="K3483" s="237"/>
      <c r="L3483" s="47"/>
      <c r="M3483" s="238" t="s">
        <v>1</v>
      </c>
      <c r="N3483" s="239" t="s">
        <v>49</v>
      </c>
      <c r="O3483" s="94"/>
      <c r="P3483" s="240">
        <f>O3483*H3483</f>
        <v>0</v>
      </c>
      <c r="Q3483" s="240">
        <v>3.3000000000000003E-05</v>
      </c>
      <c r="R3483" s="240">
        <f>Q3483*H3483</f>
        <v>0.12163140000000002</v>
      </c>
      <c r="S3483" s="240">
        <v>0</v>
      </c>
      <c r="T3483" s="241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42" t="s">
        <v>304</v>
      </c>
      <c r="AT3483" s="242" t="s">
        <v>253</v>
      </c>
      <c r="AU3483" s="242" t="s">
        <v>93</v>
      </c>
      <c r="AY3483" s="19" t="s">
        <v>251</v>
      </c>
      <c r="BE3483" s="243">
        <f>IF(N3483="základní",J3483,0)</f>
        <v>0</v>
      </c>
      <c r="BF3483" s="243">
        <f>IF(N3483="snížená",J3483,0)</f>
        <v>0</v>
      </c>
      <c r="BG3483" s="243">
        <f>IF(N3483="zákl. přenesená",J3483,0)</f>
        <v>0</v>
      </c>
      <c r="BH3483" s="243">
        <f>IF(N3483="sníž. přenesená",J3483,0)</f>
        <v>0</v>
      </c>
      <c r="BI3483" s="243">
        <f>IF(N3483="nulová",J3483,0)</f>
        <v>0</v>
      </c>
      <c r="BJ3483" s="19" t="s">
        <v>91</v>
      </c>
      <c r="BK3483" s="243">
        <f>ROUND(I3483*H3483,2)</f>
        <v>0</v>
      </c>
      <c r="BL3483" s="19" t="s">
        <v>304</v>
      </c>
      <c r="BM3483" s="242" t="s">
        <v>3319</v>
      </c>
    </row>
    <row r="3484" s="2" customFormat="1">
      <c r="A3484" s="41"/>
      <c r="B3484" s="42"/>
      <c r="C3484" s="43"/>
      <c r="D3484" s="244" t="s">
        <v>258</v>
      </c>
      <c r="E3484" s="43"/>
      <c r="F3484" s="245" t="s">
        <v>3320</v>
      </c>
      <c r="G3484" s="43"/>
      <c r="H3484" s="43"/>
      <c r="I3484" s="246"/>
      <c r="J3484" s="43"/>
      <c r="K3484" s="43"/>
      <c r="L3484" s="47"/>
      <c r="M3484" s="247"/>
      <c r="N3484" s="248"/>
      <c r="O3484" s="94"/>
      <c r="P3484" s="94"/>
      <c r="Q3484" s="94"/>
      <c r="R3484" s="94"/>
      <c r="S3484" s="94"/>
      <c r="T3484" s="95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T3484" s="19" t="s">
        <v>258</v>
      </c>
      <c r="AU3484" s="19" t="s">
        <v>93</v>
      </c>
    </row>
    <row r="3485" s="13" customFormat="1">
      <c r="A3485" s="13"/>
      <c r="B3485" s="249"/>
      <c r="C3485" s="250"/>
      <c r="D3485" s="251" t="s">
        <v>260</v>
      </c>
      <c r="E3485" s="252" t="s">
        <v>1</v>
      </c>
      <c r="F3485" s="253" t="s">
        <v>999</v>
      </c>
      <c r="G3485" s="250"/>
      <c r="H3485" s="254">
        <v>3343.5100000000002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260</v>
      </c>
      <c r="AU3485" s="260" t="s">
        <v>93</v>
      </c>
      <c r="AV3485" s="13" t="s">
        <v>93</v>
      </c>
      <c r="AW3485" s="13" t="s">
        <v>40</v>
      </c>
      <c r="AX3485" s="13" t="s">
        <v>84</v>
      </c>
      <c r="AY3485" s="260" t="s">
        <v>251</v>
      </c>
    </row>
    <row r="3486" s="13" customFormat="1">
      <c r="A3486" s="13"/>
      <c r="B3486" s="249"/>
      <c r="C3486" s="250"/>
      <c r="D3486" s="251" t="s">
        <v>260</v>
      </c>
      <c r="E3486" s="252" t="s">
        <v>1</v>
      </c>
      <c r="F3486" s="253" t="s">
        <v>1000</v>
      </c>
      <c r="G3486" s="250"/>
      <c r="H3486" s="254">
        <v>342.29000000000002</v>
      </c>
      <c r="I3486" s="255"/>
      <c r="J3486" s="250"/>
      <c r="K3486" s="250"/>
      <c r="L3486" s="256"/>
      <c r="M3486" s="257"/>
      <c r="N3486" s="258"/>
      <c r="O3486" s="258"/>
      <c r="P3486" s="258"/>
      <c r="Q3486" s="258"/>
      <c r="R3486" s="258"/>
      <c r="S3486" s="258"/>
      <c r="T3486" s="259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60" t="s">
        <v>260</v>
      </c>
      <c r="AU3486" s="260" t="s">
        <v>93</v>
      </c>
      <c r="AV3486" s="13" t="s">
        <v>93</v>
      </c>
      <c r="AW3486" s="13" t="s">
        <v>40</v>
      </c>
      <c r="AX3486" s="13" t="s">
        <v>84</v>
      </c>
      <c r="AY3486" s="260" t="s">
        <v>251</v>
      </c>
    </row>
    <row r="3487" s="14" customFormat="1">
      <c r="A3487" s="14"/>
      <c r="B3487" s="261"/>
      <c r="C3487" s="262"/>
      <c r="D3487" s="251" t="s">
        <v>260</v>
      </c>
      <c r="E3487" s="263" t="s">
        <v>1</v>
      </c>
      <c r="F3487" s="264" t="s">
        <v>262</v>
      </c>
      <c r="G3487" s="262"/>
      <c r="H3487" s="265">
        <v>3685.8000000000002</v>
      </c>
      <c r="I3487" s="266"/>
      <c r="J3487" s="262"/>
      <c r="K3487" s="262"/>
      <c r="L3487" s="267"/>
      <c r="M3487" s="268"/>
      <c r="N3487" s="269"/>
      <c r="O3487" s="269"/>
      <c r="P3487" s="269"/>
      <c r="Q3487" s="269"/>
      <c r="R3487" s="269"/>
      <c r="S3487" s="269"/>
      <c r="T3487" s="270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71" t="s">
        <v>260</v>
      </c>
      <c r="AU3487" s="271" t="s">
        <v>93</v>
      </c>
      <c r="AV3487" s="14" t="s">
        <v>257</v>
      </c>
      <c r="AW3487" s="14" t="s">
        <v>40</v>
      </c>
      <c r="AX3487" s="14" t="s">
        <v>91</v>
      </c>
      <c r="AY3487" s="271" t="s">
        <v>251</v>
      </c>
    </row>
    <row r="3488" s="2" customFormat="1" ht="16.5" customHeight="1">
      <c r="A3488" s="41"/>
      <c r="B3488" s="42"/>
      <c r="C3488" s="230" t="s">
        <v>3321</v>
      </c>
      <c r="D3488" s="230" t="s">
        <v>253</v>
      </c>
      <c r="E3488" s="231" t="s">
        <v>3322</v>
      </c>
      <c r="F3488" s="232" t="s">
        <v>3323</v>
      </c>
      <c r="G3488" s="233" t="s">
        <v>389</v>
      </c>
      <c r="H3488" s="234">
        <v>13.08</v>
      </c>
      <c r="I3488" s="235"/>
      <c r="J3488" s="236">
        <f>ROUND(I3488*H3488,2)</f>
        <v>0</v>
      </c>
      <c r="K3488" s="237"/>
      <c r="L3488" s="47"/>
      <c r="M3488" s="238" t="s">
        <v>1</v>
      </c>
      <c r="N3488" s="239" t="s">
        <v>49</v>
      </c>
      <c r="O3488" s="94"/>
      <c r="P3488" s="240">
        <f>O3488*H3488</f>
        <v>0</v>
      </c>
      <c r="Q3488" s="240">
        <v>0</v>
      </c>
      <c r="R3488" s="240">
        <f>Q3488*H3488</f>
        <v>0</v>
      </c>
      <c r="S3488" s="240">
        <v>0</v>
      </c>
      <c r="T3488" s="241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42" t="s">
        <v>304</v>
      </c>
      <c r="AT3488" s="242" t="s">
        <v>253</v>
      </c>
      <c r="AU3488" s="242" t="s">
        <v>93</v>
      </c>
      <c r="AY3488" s="19" t="s">
        <v>251</v>
      </c>
      <c r="BE3488" s="243">
        <f>IF(N3488="základní",J3488,0)</f>
        <v>0</v>
      </c>
      <c r="BF3488" s="243">
        <f>IF(N3488="snížená",J3488,0)</f>
        <v>0</v>
      </c>
      <c r="BG3488" s="243">
        <f>IF(N3488="zákl. přenesená",J3488,0)</f>
        <v>0</v>
      </c>
      <c r="BH3488" s="243">
        <f>IF(N3488="sníž. přenesená",J3488,0)</f>
        <v>0</v>
      </c>
      <c r="BI3488" s="243">
        <f>IF(N3488="nulová",J3488,0)</f>
        <v>0</v>
      </c>
      <c r="BJ3488" s="19" t="s">
        <v>91</v>
      </c>
      <c r="BK3488" s="243">
        <f>ROUND(I3488*H3488,2)</f>
        <v>0</v>
      </c>
      <c r="BL3488" s="19" t="s">
        <v>304</v>
      </c>
      <c r="BM3488" s="242" t="s">
        <v>3324</v>
      </c>
    </row>
    <row r="3489" s="15" customFormat="1">
      <c r="A3489" s="15"/>
      <c r="B3489" s="272"/>
      <c r="C3489" s="273"/>
      <c r="D3489" s="251" t="s">
        <v>260</v>
      </c>
      <c r="E3489" s="274" t="s">
        <v>1</v>
      </c>
      <c r="F3489" s="275" t="s">
        <v>1306</v>
      </c>
      <c r="G3489" s="273"/>
      <c r="H3489" s="274" t="s">
        <v>1</v>
      </c>
      <c r="I3489" s="276"/>
      <c r="J3489" s="273"/>
      <c r="K3489" s="273"/>
      <c r="L3489" s="277"/>
      <c r="M3489" s="278"/>
      <c r="N3489" s="279"/>
      <c r="O3489" s="279"/>
      <c r="P3489" s="279"/>
      <c r="Q3489" s="279"/>
      <c r="R3489" s="279"/>
      <c r="S3489" s="279"/>
      <c r="T3489" s="280"/>
      <c r="U3489" s="15"/>
      <c r="V3489" s="15"/>
      <c r="W3489" s="15"/>
      <c r="X3489" s="15"/>
      <c r="Y3489" s="15"/>
      <c r="Z3489" s="15"/>
      <c r="AA3489" s="15"/>
      <c r="AB3489" s="15"/>
      <c r="AC3489" s="15"/>
      <c r="AD3489" s="15"/>
      <c r="AE3489" s="15"/>
      <c r="AT3489" s="281" t="s">
        <v>260</v>
      </c>
      <c r="AU3489" s="281" t="s">
        <v>93</v>
      </c>
      <c r="AV3489" s="15" t="s">
        <v>91</v>
      </c>
      <c r="AW3489" s="15" t="s">
        <v>40</v>
      </c>
      <c r="AX3489" s="15" t="s">
        <v>84</v>
      </c>
      <c r="AY3489" s="281" t="s">
        <v>251</v>
      </c>
    </row>
    <row r="3490" s="13" customFormat="1">
      <c r="A3490" s="13"/>
      <c r="B3490" s="249"/>
      <c r="C3490" s="250"/>
      <c r="D3490" s="251" t="s">
        <v>260</v>
      </c>
      <c r="E3490" s="252" t="s">
        <v>1</v>
      </c>
      <c r="F3490" s="253" t="s">
        <v>1307</v>
      </c>
      <c r="G3490" s="250"/>
      <c r="H3490" s="254">
        <v>6.5800000000000001</v>
      </c>
      <c r="I3490" s="255"/>
      <c r="J3490" s="250"/>
      <c r="K3490" s="250"/>
      <c r="L3490" s="256"/>
      <c r="M3490" s="257"/>
      <c r="N3490" s="258"/>
      <c r="O3490" s="258"/>
      <c r="P3490" s="258"/>
      <c r="Q3490" s="258"/>
      <c r="R3490" s="258"/>
      <c r="S3490" s="258"/>
      <c r="T3490" s="25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60" t="s">
        <v>260</v>
      </c>
      <c r="AU3490" s="260" t="s">
        <v>93</v>
      </c>
      <c r="AV3490" s="13" t="s">
        <v>93</v>
      </c>
      <c r="AW3490" s="13" t="s">
        <v>40</v>
      </c>
      <c r="AX3490" s="13" t="s">
        <v>84</v>
      </c>
      <c r="AY3490" s="260" t="s">
        <v>251</v>
      </c>
    </row>
    <row r="3491" s="13" customFormat="1">
      <c r="A3491" s="13"/>
      <c r="B3491" s="249"/>
      <c r="C3491" s="250"/>
      <c r="D3491" s="251" t="s">
        <v>260</v>
      </c>
      <c r="E3491" s="252" t="s">
        <v>1</v>
      </c>
      <c r="F3491" s="253" t="s">
        <v>1308</v>
      </c>
      <c r="G3491" s="250"/>
      <c r="H3491" s="254">
        <v>6.5</v>
      </c>
      <c r="I3491" s="255"/>
      <c r="J3491" s="250"/>
      <c r="K3491" s="250"/>
      <c r="L3491" s="256"/>
      <c r="M3491" s="257"/>
      <c r="N3491" s="258"/>
      <c r="O3491" s="258"/>
      <c r="P3491" s="258"/>
      <c r="Q3491" s="258"/>
      <c r="R3491" s="258"/>
      <c r="S3491" s="258"/>
      <c r="T3491" s="25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60" t="s">
        <v>260</v>
      </c>
      <c r="AU3491" s="260" t="s">
        <v>93</v>
      </c>
      <c r="AV3491" s="13" t="s">
        <v>93</v>
      </c>
      <c r="AW3491" s="13" t="s">
        <v>40</v>
      </c>
      <c r="AX3491" s="13" t="s">
        <v>84</v>
      </c>
      <c r="AY3491" s="260" t="s">
        <v>251</v>
      </c>
    </row>
    <row r="3492" s="14" customFormat="1">
      <c r="A3492" s="14"/>
      <c r="B3492" s="261"/>
      <c r="C3492" s="262"/>
      <c r="D3492" s="251" t="s">
        <v>260</v>
      </c>
      <c r="E3492" s="263" t="s">
        <v>1</v>
      </c>
      <c r="F3492" s="264" t="s">
        <v>262</v>
      </c>
      <c r="G3492" s="262"/>
      <c r="H3492" s="265">
        <v>13.08</v>
      </c>
      <c r="I3492" s="266"/>
      <c r="J3492" s="262"/>
      <c r="K3492" s="262"/>
      <c r="L3492" s="267"/>
      <c r="M3492" s="268"/>
      <c r="N3492" s="269"/>
      <c r="O3492" s="269"/>
      <c r="P3492" s="269"/>
      <c r="Q3492" s="269"/>
      <c r="R3492" s="269"/>
      <c r="S3492" s="269"/>
      <c r="T3492" s="270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71" t="s">
        <v>260</v>
      </c>
      <c r="AU3492" s="271" t="s">
        <v>93</v>
      </c>
      <c r="AV3492" s="14" t="s">
        <v>257</v>
      </c>
      <c r="AW3492" s="14" t="s">
        <v>40</v>
      </c>
      <c r="AX3492" s="14" t="s">
        <v>91</v>
      </c>
      <c r="AY3492" s="271" t="s">
        <v>251</v>
      </c>
    </row>
    <row r="3493" s="2" customFormat="1" ht="24.15" customHeight="1">
      <c r="A3493" s="41"/>
      <c r="B3493" s="42"/>
      <c r="C3493" s="294" t="s">
        <v>3325</v>
      </c>
      <c r="D3493" s="294" t="s">
        <v>338</v>
      </c>
      <c r="E3493" s="295" t="s">
        <v>3326</v>
      </c>
      <c r="F3493" s="296" t="s">
        <v>3327</v>
      </c>
      <c r="G3493" s="297" t="s">
        <v>389</v>
      </c>
      <c r="H3493" s="298">
        <v>14.388</v>
      </c>
      <c r="I3493" s="299"/>
      <c r="J3493" s="300">
        <f>ROUND(I3493*H3493,2)</f>
        <v>0</v>
      </c>
      <c r="K3493" s="301"/>
      <c r="L3493" s="302"/>
      <c r="M3493" s="303" t="s">
        <v>1</v>
      </c>
      <c r="N3493" s="304" t="s">
        <v>49</v>
      </c>
      <c r="O3493" s="94"/>
      <c r="P3493" s="240">
        <f>O3493*H3493</f>
        <v>0</v>
      </c>
      <c r="Q3493" s="240">
        <v>0.0041999999999999997</v>
      </c>
      <c r="R3493" s="240">
        <f>Q3493*H3493</f>
        <v>0.060429599999999993</v>
      </c>
      <c r="S3493" s="240">
        <v>0</v>
      </c>
      <c r="T3493" s="241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42" t="s">
        <v>364</v>
      </c>
      <c r="AT3493" s="242" t="s">
        <v>338</v>
      </c>
      <c r="AU3493" s="242" t="s">
        <v>93</v>
      </c>
      <c r="AY3493" s="19" t="s">
        <v>251</v>
      </c>
      <c r="BE3493" s="243">
        <f>IF(N3493="základní",J3493,0)</f>
        <v>0</v>
      </c>
      <c r="BF3493" s="243">
        <f>IF(N3493="snížená",J3493,0)</f>
        <v>0</v>
      </c>
      <c r="BG3493" s="243">
        <f>IF(N3493="zákl. přenesená",J3493,0)</f>
        <v>0</v>
      </c>
      <c r="BH3493" s="243">
        <f>IF(N3493="sníž. přenesená",J3493,0)</f>
        <v>0</v>
      </c>
      <c r="BI3493" s="243">
        <f>IF(N3493="nulová",J3493,0)</f>
        <v>0</v>
      </c>
      <c r="BJ3493" s="19" t="s">
        <v>91</v>
      </c>
      <c r="BK3493" s="243">
        <f>ROUND(I3493*H3493,2)</f>
        <v>0</v>
      </c>
      <c r="BL3493" s="19" t="s">
        <v>304</v>
      </c>
      <c r="BM3493" s="242" t="s">
        <v>3328</v>
      </c>
    </row>
    <row r="3494" s="2" customFormat="1">
      <c r="A3494" s="41"/>
      <c r="B3494" s="42"/>
      <c r="C3494" s="43"/>
      <c r="D3494" s="251" t="s">
        <v>289</v>
      </c>
      <c r="E3494" s="43"/>
      <c r="F3494" s="282" t="s">
        <v>3329</v>
      </c>
      <c r="G3494" s="43"/>
      <c r="H3494" s="43"/>
      <c r="I3494" s="246"/>
      <c r="J3494" s="43"/>
      <c r="K3494" s="43"/>
      <c r="L3494" s="47"/>
      <c r="M3494" s="247"/>
      <c r="N3494" s="248"/>
      <c r="O3494" s="94"/>
      <c r="P3494" s="94"/>
      <c r="Q3494" s="94"/>
      <c r="R3494" s="94"/>
      <c r="S3494" s="94"/>
      <c r="T3494" s="95"/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T3494" s="19" t="s">
        <v>289</v>
      </c>
      <c r="AU3494" s="19" t="s">
        <v>93</v>
      </c>
    </row>
    <row r="3495" s="15" customFormat="1">
      <c r="A3495" s="15"/>
      <c r="B3495" s="272"/>
      <c r="C3495" s="273"/>
      <c r="D3495" s="251" t="s">
        <v>260</v>
      </c>
      <c r="E3495" s="274" t="s">
        <v>1</v>
      </c>
      <c r="F3495" s="275" t="s">
        <v>1306</v>
      </c>
      <c r="G3495" s="273"/>
      <c r="H3495" s="274" t="s">
        <v>1</v>
      </c>
      <c r="I3495" s="276"/>
      <c r="J3495" s="273"/>
      <c r="K3495" s="273"/>
      <c r="L3495" s="277"/>
      <c r="M3495" s="278"/>
      <c r="N3495" s="279"/>
      <c r="O3495" s="279"/>
      <c r="P3495" s="279"/>
      <c r="Q3495" s="279"/>
      <c r="R3495" s="279"/>
      <c r="S3495" s="279"/>
      <c r="T3495" s="280"/>
      <c r="U3495" s="15"/>
      <c r="V3495" s="15"/>
      <c r="W3495" s="15"/>
      <c r="X3495" s="15"/>
      <c r="Y3495" s="15"/>
      <c r="Z3495" s="15"/>
      <c r="AA3495" s="15"/>
      <c r="AB3495" s="15"/>
      <c r="AC3495" s="15"/>
      <c r="AD3495" s="15"/>
      <c r="AE3495" s="15"/>
      <c r="AT3495" s="281" t="s">
        <v>260</v>
      </c>
      <c r="AU3495" s="281" t="s">
        <v>93</v>
      </c>
      <c r="AV3495" s="15" t="s">
        <v>91</v>
      </c>
      <c r="AW3495" s="15" t="s">
        <v>40</v>
      </c>
      <c r="AX3495" s="15" t="s">
        <v>84</v>
      </c>
      <c r="AY3495" s="281" t="s">
        <v>251</v>
      </c>
    </row>
    <row r="3496" s="13" customFormat="1">
      <c r="A3496" s="13"/>
      <c r="B3496" s="249"/>
      <c r="C3496" s="250"/>
      <c r="D3496" s="251" t="s">
        <v>260</v>
      </c>
      <c r="E3496" s="252" t="s">
        <v>1</v>
      </c>
      <c r="F3496" s="253" t="s">
        <v>1307</v>
      </c>
      <c r="G3496" s="250"/>
      <c r="H3496" s="254">
        <v>6.5800000000000001</v>
      </c>
      <c r="I3496" s="255"/>
      <c r="J3496" s="250"/>
      <c r="K3496" s="250"/>
      <c r="L3496" s="256"/>
      <c r="M3496" s="257"/>
      <c r="N3496" s="258"/>
      <c r="O3496" s="258"/>
      <c r="P3496" s="258"/>
      <c r="Q3496" s="258"/>
      <c r="R3496" s="258"/>
      <c r="S3496" s="258"/>
      <c r="T3496" s="25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60" t="s">
        <v>260</v>
      </c>
      <c r="AU3496" s="260" t="s">
        <v>93</v>
      </c>
      <c r="AV3496" s="13" t="s">
        <v>93</v>
      </c>
      <c r="AW3496" s="13" t="s">
        <v>40</v>
      </c>
      <c r="AX3496" s="13" t="s">
        <v>84</v>
      </c>
      <c r="AY3496" s="260" t="s">
        <v>251</v>
      </c>
    </row>
    <row r="3497" s="13" customFormat="1">
      <c r="A3497" s="13"/>
      <c r="B3497" s="249"/>
      <c r="C3497" s="250"/>
      <c r="D3497" s="251" t="s">
        <v>260</v>
      </c>
      <c r="E3497" s="252" t="s">
        <v>1</v>
      </c>
      <c r="F3497" s="253" t="s">
        <v>1308</v>
      </c>
      <c r="G3497" s="250"/>
      <c r="H3497" s="254">
        <v>6.5</v>
      </c>
      <c r="I3497" s="255"/>
      <c r="J3497" s="250"/>
      <c r="K3497" s="250"/>
      <c r="L3497" s="256"/>
      <c r="M3497" s="257"/>
      <c r="N3497" s="258"/>
      <c r="O3497" s="258"/>
      <c r="P3497" s="258"/>
      <c r="Q3497" s="258"/>
      <c r="R3497" s="258"/>
      <c r="S3497" s="258"/>
      <c r="T3497" s="259"/>
      <c r="U3497" s="13"/>
      <c r="V3497" s="13"/>
      <c r="W3497" s="13"/>
      <c r="X3497" s="13"/>
      <c r="Y3497" s="13"/>
      <c r="Z3497" s="13"/>
      <c r="AA3497" s="13"/>
      <c r="AB3497" s="13"/>
      <c r="AC3497" s="13"/>
      <c r="AD3497" s="13"/>
      <c r="AE3497" s="13"/>
      <c r="AT3497" s="260" t="s">
        <v>260</v>
      </c>
      <c r="AU3497" s="260" t="s">
        <v>93</v>
      </c>
      <c r="AV3497" s="13" t="s">
        <v>93</v>
      </c>
      <c r="AW3497" s="13" t="s">
        <v>40</v>
      </c>
      <c r="AX3497" s="13" t="s">
        <v>84</v>
      </c>
      <c r="AY3497" s="260" t="s">
        <v>251</v>
      </c>
    </row>
    <row r="3498" s="14" customFormat="1">
      <c r="A3498" s="14"/>
      <c r="B3498" s="261"/>
      <c r="C3498" s="262"/>
      <c r="D3498" s="251" t="s">
        <v>260</v>
      </c>
      <c r="E3498" s="263" t="s">
        <v>1</v>
      </c>
      <c r="F3498" s="264" t="s">
        <v>262</v>
      </c>
      <c r="G3498" s="262"/>
      <c r="H3498" s="265">
        <v>13.08</v>
      </c>
      <c r="I3498" s="266"/>
      <c r="J3498" s="262"/>
      <c r="K3498" s="262"/>
      <c r="L3498" s="267"/>
      <c r="M3498" s="268"/>
      <c r="N3498" s="269"/>
      <c r="O3498" s="269"/>
      <c r="P3498" s="269"/>
      <c r="Q3498" s="269"/>
      <c r="R3498" s="269"/>
      <c r="S3498" s="269"/>
      <c r="T3498" s="270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71" t="s">
        <v>260</v>
      </c>
      <c r="AU3498" s="271" t="s">
        <v>93</v>
      </c>
      <c r="AV3498" s="14" t="s">
        <v>257</v>
      </c>
      <c r="AW3498" s="14" t="s">
        <v>40</v>
      </c>
      <c r="AX3498" s="14" t="s">
        <v>91</v>
      </c>
      <c r="AY3498" s="271" t="s">
        <v>251</v>
      </c>
    </row>
    <row r="3499" s="13" customFormat="1">
      <c r="A3499" s="13"/>
      <c r="B3499" s="249"/>
      <c r="C3499" s="250"/>
      <c r="D3499" s="251" t="s">
        <v>260</v>
      </c>
      <c r="E3499" s="250"/>
      <c r="F3499" s="253" t="s">
        <v>3330</v>
      </c>
      <c r="G3499" s="250"/>
      <c r="H3499" s="254">
        <v>14.388</v>
      </c>
      <c r="I3499" s="255"/>
      <c r="J3499" s="250"/>
      <c r="K3499" s="250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60" t="s">
        <v>260</v>
      </c>
      <c r="AU3499" s="260" t="s">
        <v>93</v>
      </c>
      <c r="AV3499" s="13" t="s">
        <v>93</v>
      </c>
      <c r="AW3499" s="13" t="s">
        <v>4</v>
      </c>
      <c r="AX3499" s="13" t="s">
        <v>91</v>
      </c>
      <c r="AY3499" s="260" t="s">
        <v>251</v>
      </c>
    </row>
    <row r="3500" s="2" customFormat="1" ht="24.15" customHeight="1">
      <c r="A3500" s="41"/>
      <c r="B3500" s="42"/>
      <c r="C3500" s="230" t="s">
        <v>3331</v>
      </c>
      <c r="D3500" s="230" t="s">
        <v>253</v>
      </c>
      <c r="E3500" s="231" t="s">
        <v>3332</v>
      </c>
      <c r="F3500" s="232" t="s">
        <v>3333</v>
      </c>
      <c r="G3500" s="233" t="s">
        <v>389</v>
      </c>
      <c r="H3500" s="234">
        <v>3685.8000000000002</v>
      </c>
      <c r="I3500" s="235"/>
      <c r="J3500" s="236">
        <f>ROUND(I3500*H3500,2)</f>
        <v>0</v>
      </c>
      <c r="K3500" s="237"/>
      <c r="L3500" s="47"/>
      <c r="M3500" s="238" t="s">
        <v>1</v>
      </c>
      <c r="N3500" s="239" t="s">
        <v>49</v>
      </c>
      <c r="O3500" s="94"/>
      <c r="P3500" s="240">
        <f>O3500*H3500</f>
        <v>0</v>
      </c>
      <c r="Q3500" s="240">
        <v>0.00029999999999999997</v>
      </c>
      <c r="R3500" s="240">
        <f>Q3500*H3500</f>
        <v>1.10574</v>
      </c>
      <c r="S3500" s="240">
        <v>0</v>
      </c>
      <c r="T3500" s="241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42" t="s">
        <v>304</v>
      </c>
      <c r="AT3500" s="242" t="s">
        <v>253</v>
      </c>
      <c r="AU3500" s="242" t="s">
        <v>93</v>
      </c>
      <c r="AY3500" s="19" t="s">
        <v>251</v>
      </c>
      <c r="BE3500" s="243">
        <f>IF(N3500="základní",J3500,0)</f>
        <v>0</v>
      </c>
      <c r="BF3500" s="243">
        <f>IF(N3500="snížená",J3500,0)</f>
        <v>0</v>
      </c>
      <c r="BG3500" s="243">
        <f>IF(N3500="zákl. přenesená",J3500,0)</f>
        <v>0</v>
      </c>
      <c r="BH3500" s="243">
        <f>IF(N3500="sníž. přenesená",J3500,0)</f>
        <v>0</v>
      </c>
      <c r="BI3500" s="243">
        <f>IF(N3500="nulová",J3500,0)</f>
        <v>0</v>
      </c>
      <c r="BJ3500" s="19" t="s">
        <v>91</v>
      </c>
      <c r="BK3500" s="243">
        <f>ROUND(I3500*H3500,2)</f>
        <v>0</v>
      </c>
      <c r="BL3500" s="19" t="s">
        <v>304</v>
      </c>
      <c r="BM3500" s="242" t="s">
        <v>3334</v>
      </c>
    </row>
    <row r="3501" s="13" customFormat="1">
      <c r="A3501" s="13"/>
      <c r="B3501" s="249"/>
      <c r="C3501" s="250"/>
      <c r="D3501" s="251" t="s">
        <v>260</v>
      </c>
      <c r="E3501" s="252" t="s">
        <v>1</v>
      </c>
      <c r="F3501" s="253" t="s">
        <v>999</v>
      </c>
      <c r="G3501" s="250"/>
      <c r="H3501" s="254">
        <v>3343.5100000000002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260</v>
      </c>
      <c r="AU3501" s="260" t="s">
        <v>93</v>
      </c>
      <c r="AV3501" s="13" t="s">
        <v>93</v>
      </c>
      <c r="AW3501" s="13" t="s">
        <v>40</v>
      </c>
      <c r="AX3501" s="13" t="s">
        <v>84</v>
      </c>
      <c r="AY3501" s="260" t="s">
        <v>251</v>
      </c>
    </row>
    <row r="3502" s="13" customFormat="1">
      <c r="A3502" s="13"/>
      <c r="B3502" s="249"/>
      <c r="C3502" s="250"/>
      <c r="D3502" s="251" t="s">
        <v>260</v>
      </c>
      <c r="E3502" s="252" t="s">
        <v>1</v>
      </c>
      <c r="F3502" s="253" t="s">
        <v>1000</v>
      </c>
      <c r="G3502" s="250"/>
      <c r="H3502" s="254">
        <v>342.29000000000002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260</v>
      </c>
      <c r="AU3502" s="260" t="s">
        <v>93</v>
      </c>
      <c r="AV3502" s="13" t="s">
        <v>93</v>
      </c>
      <c r="AW3502" s="13" t="s">
        <v>40</v>
      </c>
      <c r="AX3502" s="13" t="s">
        <v>84</v>
      </c>
      <c r="AY3502" s="260" t="s">
        <v>251</v>
      </c>
    </row>
    <row r="3503" s="14" customFormat="1">
      <c r="A3503" s="14"/>
      <c r="B3503" s="261"/>
      <c r="C3503" s="262"/>
      <c r="D3503" s="251" t="s">
        <v>260</v>
      </c>
      <c r="E3503" s="263" t="s">
        <v>1</v>
      </c>
      <c r="F3503" s="264" t="s">
        <v>262</v>
      </c>
      <c r="G3503" s="262"/>
      <c r="H3503" s="265">
        <v>3685.8000000000002</v>
      </c>
      <c r="I3503" s="266"/>
      <c r="J3503" s="262"/>
      <c r="K3503" s="262"/>
      <c r="L3503" s="267"/>
      <c r="M3503" s="268"/>
      <c r="N3503" s="269"/>
      <c r="O3503" s="269"/>
      <c r="P3503" s="269"/>
      <c r="Q3503" s="269"/>
      <c r="R3503" s="269"/>
      <c r="S3503" s="269"/>
      <c r="T3503" s="270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71" t="s">
        <v>260</v>
      </c>
      <c r="AU3503" s="271" t="s">
        <v>93</v>
      </c>
      <c r="AV3503" s="14" t="s">
        <v>257</v>
      </c>
      <c r="AW3503" s="14" t="s">
        <v>40</v>
      </c>
      <c r="AX3503" s="14" t="s">
        <v>91</v>
      </c>
      <c r="AY3503" s="271" t="s">
        <v>251</v>
      </c>
    </row>
    <row r="3504" s="2" customFormat="1" ht="44.25" customHeight="1">
      <c r="A3504" s="41"/>
      <c r="B3504" s="42"/>
      <c r="C3504" s="294" t="s">
        <v>3335</v>
      </c>
      <c r="D3504" s="294" t="s">
        <v>338</v>
      </c>
      <c r="E3504" s="295" t="s">
        <v>3336</v>
      </c>
      <c r="F3504" s="296" t="s">
        <v>3337</v>
      </c>
      <c r="G3504" s="297" t="s">
        <v>389</v>
      </c>
      <c r="H3504" s="298">
        <v>4054.3800000000001</v>
      </c>
      <c r="I3504" s="299"/>
      <c r="J3504" s="300">
        <f>ROUND(I3504*H3504,2)</f>
        <v>0</v>
      </c>
      <c r="K3504" s="301"/>
      <c r="L3504" s="302"/>
      <c r="M3504" s="303" t="s">
        <v>1</v>
      </c>
      <c r="N3504" s="304" t="s">
        <v>49</v>
      </c>
      <c r="O3504" s="94"/>
      <c r="P3504" s="240">
        <f>O3504*H3504</f>
        <v>0</v>
      </c>
      <c r="Q3504" s="240">
        <v>0.0036800000000000001</v>
      </c>
      <c r="R3504" s="240">
        <f>Q3504*H3504</f>
        <v>14.920118400000002</v>
      </c>
      <c r="S3504" s="240">
        <v>0</v>
      </c>
      <c r="T3504" s="241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42" t="s">
        <v>364</v>
      </c>
      <c r="AT3504" s="242" t="s">
        <v>338</v>
      </c>
      <c r="AU3504" s="242" t="s">
        <v>93</v>
      </c>
      <c r="AY3504" s="19" t="s">
        <v>251</v>
      </c>
      <c r="BE3504" s="243">
        <f>IF(N3504="základní",J3504,0)</f>
        <v>0</v>
      </c>
      <c r="BF3504" s="243">
        <f>IF(N3504="snížená",J3504,0)</f>
        <v>0</v>
      </c>
      <c r="BG3504" s="243">
        <f>IF(N3504="zákl. přenesená",J3504,0)</f>
        <v>0</v>
      </c>
      <c r="BH3504" s="243">
        <f>IF(N3504="sníž. přenesená",J3504,0)</f>
        <v>0</v>
      </c>
      <c r="BI3504" s="243">
        <f>IF(N3504="nulová",J3504,0)</f>
        <v>0</v>
      </c>
      <c r="BJ3504" s="19" t="s">
        <v>91</v>
      </c>
      <c r="BK3504" s="243">
        <f>ROUND(I3504*H3504,2)</f>
        <v>0</v>
      </c>
      <c r="BL3504" s="19" t="s">
        <v>304</v>
      </c>
      <c r="BM3504" s="242" t="s">
        <v>3338</v>
      </c>
    </row>
    <row r="3505" s="13" customFormat="1">
      <c r="A3505" s="13"/>
      <c r="B3505" s="249"/>
      <c r="C3505" s="250"/>
      <c r="D3505" s="251" t="s">
        <v>260</v>
      </c>
      <c r="E3505" s="252" t="s">
        <v>1</v>
      </c>
      <c r="F3505" s="253" t="s">
        <v>3339</v>
      </c>
      <c r="G3505" s="250"/>
      <c r="H3505" s="254">
        <v>4054.3800000000001</v>
      </c>
      <c r="I3505" s="255"/>
      <c r="J3505" s="250"/>
      <c r="K3505" s="250"/>
      <c r="L3505" s="256"/>
      <c r="M3505" s="257"/>
      <c r="N3505" s="258"/>
      <c r="O3505" s="258"/>
      <c r="P3505" s="258"/>
      <c r="Q3505" s="258"/>
      <c r="R3505" s="258"/>
      <c r="S3505" s="258"/>
      <c r="T3505" s="25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60" t="s">
        <v>260</v>
      </c>
      <c r="AU3505" s="260" t="s">
        <v>93</v>
      </c>
      <c r="AV3505" s="13" t="s">
        <v>93</v>
      </c>
      <c r="AW3505" s="13" t="s">
        <v>40</v>
      </c>
      <c r="AX3505" s="13" t="s">
        <v>84</v>
      </c>
      <c r="AY3505" s="260" t="s">
        <v>251</v>
      </c>
    </row>
    <row r="3506" s="14" customFormat="1">
      <c r="A3506" s="14"/>
      <c r="B3506" s="261"/>
      <c r="C3506" s="262"/>
      <c r="D3506" s="251" t="s">
        <v>260</v>
      </c>
      <c r="E3506" s="263" t="s">
        <v>1</v>
      </c>
      <c r="F3506" s="264" t="s">
        <v>262</v>
      </c>
      <c r="G3506" s="262"/>
      <c r="H3506" s="265">
        <v>4054.3800000000001</v>
      </c>
      <c r="I3506" s="266"/>
      <c r="J3506" s="262"/>
      <c r="K3506" s="262"/>
      <c r="L3506" s="267"/>
      <c r="M3506" s="268"/>
      <c r="N3506" s="269"/>
      <c r="O3506" s="269"/>
      <c r="P3506" s="269"/>
      <c r="Q3506" s="269"/>
      <c r="R3506" s="269"/>
      <c r="S3506" s="269"/>
      <c r="T3506" s="270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71" t="s">
        <v>260</v>
      </c>
      <c r="AU3506" s="271" t="s">
        <v>93</v>
      </c>
      <c r="AV3506" s="14" t="s">
        <v>257</v>
      </c>
      <c r="AW3506" s="14" t="s">
        <v>40</v>
      </c>
      <c r="AX3506" s="14" t="s">
        <v>91</v>
      </c>
      <c r="AY3506" s="271" t="s">
        <v>251</v>
      </c>
    </row>
    <row r="3507" s="2" customFormat="1" ht="24.15" customHeight="1">
      <c r="A3507" s="41"/>
      <c r="B3507" s="42"/>
      <c r="C3507" s="230" t="s">
        <v>3340</v>
      </c>
      <c r="D3507" s="230" t="s">
        <v>253</v>
      </c>
      <c r="E3507" s="231" t="s">
        <v>3341</v>
      </c>
      <c r="F3507" s="232" t="s">
        <v>3342</v>
      </c>
      <c r="G3507" s="233" t="s">
        <v>1410</v>
      </c>
      <c r="H3507" s="305"/>
      <c r="I3507" s="235"/>
      <c r="J3507" s="236">
        <f>ROUND(I3507*H3507,2)</f>
        <v>0</v>
      </c>
      <c r="K3507" s="237"/>
      <c r="L3507" s="47"/>
      <c r="M3507" s="238" t="s">
        <v>1</v>
      </c>
      <c r="N3507" s="239" t="s">
        <v>49</v>
      </c>
      <c r="O3507" s="94"/>
      <c r="P3507" s="240">
        <f>O3507*H3507</f>
        <v>0</v>
      </c>
      <c r="Q3507" s="240">
        <v>0</v>
      </c>
      <c r="R3507" s="240">
        <f>Q3507*H3507</f>
        <v>0</v>
      </c>
      <c r="S3507" s="240">
        <v>0</v>
      </c>
      <c r="T3507" s="241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42" t="s">
        <v>304</v>
      </c>
      <c r="AT3507" s="242" t="s">
        <v>253</v>
      </c>
      <c r="AU3507" s="242" t="s">
        <v>93</v>
      </c>
      <c r="AY3507" s="19" t="s">
        <v>251</v>
      </c>
      <c r="BE3507" s="243">
        <f>IF(N3507="základní",J3507,0)</f>
        <v>0</v>
      </c>
      <c r="BF3507" s="243">
        <f>IF(N3507="snížená",J3507,0)</f>
        <v>0</v>
      </c>
      <c r="BG3507" s="243">
        <f>IF(N3507="zákl. přenesená",J3507,0)</f>
        <v>0</v>
      </c>
      <c r="BH3507" s="243">
        <f>IF(N3507="sníž. přenesená",J3507,0)</f>
        <v>0</v>
      </c>
      <c r="BI3507" s="243">
        <f>IF(N3507="nulová",J3507,0)</f>
        <v>0</v>
      </c>
      <c r="BJ3507" s="19" t="s">
        <v>91</v>
      </c>
      <c r="BK3507" s="243">
        <f>ROUND(I3507*H3507,2)</f>
        <v>0</v>
      </c>
      <c r="BL3507" s="19" t="s">
        <v>304</v>
      </c>
      <c r="BM3507" s="242" t="s">
        <v>3343</v>
      </c>
    </row>
    <row r="3508" s="2" customFormat="1">
      <c r="A3508" s="41"/>
      <c r="B3508" s="42"/>
      <c r="C3508" s="43"/>
      <c r="D3508" s="244" t="s">
        <v>258</v>
      </c>
      <c r="E3508" s="43"/>
      <c r="F3508" s="245" t="s">
        <v>3344</v>
      </c>
      <c r="G3508" s="43"/>
      <c r="H3508" s="43"/>
      <c r="I3508" s="246"/>
      <c r="J3508" s="43"/>
      <c r="K3508" s="43"/>
      <c r="L3508" s="47"/>
      <c r="M3508" s="247"/>
      <c r="N3508" s="248"/>
      <c r="O3508" s="94"/>
      <c r="P3508" s="94"/>
      <c r="Q3508" s="94"/>
      <c r="R3508" s="94"/>
      <c r="S3508" s="94"/>
      <c r="T3508" s="95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19" t="s">
        <v>258</v>
      </c>
      <c r="AU3508" s="19" t="s">
        <v>93</v>
      </c>
    </row>
    <row r="3509" s="12" customFormat="1" ht="22.8" customHeight="1">
      <c r="A3509" s="12"/>
      <c r="B3509" s="214"/>
      <c r="C3509" s="215"/>
      <c r="D3509" s="216" t="s">
        <v>83</v>
      </c>
      <c r="E3509" s="228" t="s">
        <v>3345</v>
      </c>
      <c r="F3509" s="228" t="s">
        <v>3346</v>
      </c>
      <c r="G3509" s="215"/>
      <c r="H3509" s="215"/>
      <c r="I3509" s="218"/>
      <c r="J3509" s="229">
        <f>BK3509</f>
        <v>0</v>
      </c>
      <c r="K3509" s="215"/>
      <c r="L3509" s="220"/>
      <c r="M3509" s="221"/>
      <c r="N3509" s="222"/>
      <c r="O3509" s="222"/>
      <c r="P3509" s="223">
        <f>SUM(P3510:P3551)</f>
        <v>0</v>
      </c>
      <c r="Q3509" s="222"/>
      <c r="R3509" s="223">
        <f>SUM(R3510:R3551)</f>
        <v>2.9578751000000003</v>
      </c>
      <c r="S3509" s="222"/>
      <c r="T3509" s="224">
        <f>SUM(T3510:T3551)</f>
        <v>0</v>
      </c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R3509" s="225" t="s">
        <v>93</v>
      </c>
      <c r="AT3509" s="226" t="s">
        <v>83</v>
      </c>
      <c r="AU3509" s="226" t="s">
        <v>91</v>
      </c>
      <c r="AY3509" s="225" t="s">
        <v>251</v>
      </c>
      <c r="BK3509" s="227">
        <f>SUM(BK3510:BK3551)</f>
        <v>0</v>
      </c>
    </row>
    <row r="3510" s="2" customFormat="1" ht="24.15" customHeight="1">
      <c r="A3510" s="41"/>
      <c r="B3510" s="42"/>
      <c r="C3510" s="230" t="s">
        <v>3347</v>
      </c>
      <c r="D3510" s="230" t="s">
        <v>253</v>
      </c>
      <c r="E3510" s="231" t="s">
        <v>3348</v>
      </c>
      <c r="F3510" s="232" t="s">
        <v>3349</v>
      </c>
      <c r="G3510" s="233" t="s">
        <v>571</v>
      </c>
      <c r="H3510" s="234">
        <v>43.799999999999997</v>
      </c>
      <c r="I3510" s="235"/>
      <c r="J3510" s="236">
        <f>ROUND(I3510*H3510,2)</f>
        <v>0</v>
      </c>
      <c r="K3510" s="237"/>
      <c r="L3510" s="47"/>
      <c r="M3510" s="238" t="s">
        <v>1</v>
      </c>
      <c r="N3510" s="239" t="s">
        <v>49</v>
      </c>
      <c r="O3510" s="94"/>
      <c r="P3510" s="240">
        <f>O3510*H3510</f>
        <v>0</v>
      </c>
      <c r="Q3510" s="240">
        <v>0.00156</v>
      </c>
      <c r="R3510" s="240">
        <f>Q3510*H3510</f>
        <v>0.068328</v>
      </c>
      <c r="S3510" s="240">
        <v>0</v>
      </c>
      <c r="T3510" s="241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42" t="s">
        <v>304</v>
      </c>
      <c r="AT3510" s="242" t="s">
        <v>253</v>
      </c>
      <c r="AU3510" s="242" t="s">
        <v>93</v>
      </c>
      <c r="AY3510" s="19" t="s">
        <v>251</v>
      </c>
      <c r="BE3510" s="243">
        <f>IF(N3510="základní",J3510,0)</f>
        <v>0</v>
      </c>
      <c r="BF3510" s="243">
        <f>IF(N3510="snížená",J3510,0)</f>
        <v>0</v>
      </c>
      <c r="BG3510" s="243">
        <f>IF(N3510="zákl. přenesená",J3510,0)</f>
        <v>0</v>
      </c>
      <c r="BH3510" s="243">
        <f>IF(N3510="sníž. přenesená",J3510,0)</f>
        <v>0</v>
      </c>
      <c r="BI3510" s="243">
        <f>IF(N3510="nulová",J3510,0)</f>
        <v>0</v>
      </c>
      <c r="BJ3510" s="19" t="s">
        <v>91</v>
      </c>
      <c r="BK3510" s="243">
        <f>ROUND(I3510*H3510,2)</f>
        <v>0</v>
      </c>
      <c r="BL3510" s="19" t="s">
        <v>304</v>
      </c>
      <c r="BM3510" s="242" t="s">
        <v>3350</v>
      </c>
    </row>
    <row r="3511" s="2" customFormat="1">
      <c r="A3511" s="41"/>
      <c r="B3511" s="42"/>
      <c r="C3511" s="43"/>
      <c r="D3511" s="244" t="s">
        <v>258</v>
      </c>
      <c r="E3511" s="43"/>
      <c r="F3511" s="245" t="s">
        <v>3351</v>
      </c>
      <c r="G3511" s="43"/>
      <c r="H3511" s="43"/>
      <c r="I3511" s="246"/>
      <c r="J3511" s="43"/>
      <c r="K3511" s="43"/>
      <c r="L3511" s="47"/>
      <c r="M3511" s="247"/>
      <c r="N3511" s="248"/>
      <c r="O3511" s="94"/>
      <c r="P3511" s="94"/>
      <c r="Q3511" s="94"/>
      <c r="R3511" s="94"/>
      <c r="S3511" s="94"/>
      <c r="T3511" s="95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19" t="s">
        <v>258</v>
      </c>
      <c r="AU3511" s="19" t="s">
        <v>93</v>
      </c>
    </row>
    <row r="3512" s="13" customFormat="1">
      <c r="A3512" s="13"/>
      <c r="B3512" s="249"/>
      <c r="C3512" s="250"/>
      <c r="D3512" s="251" t="s">
        <v>260</v>
      </c>
      <c r="E3512" s="252" t="s">
        <v>1</v>
      </c>
      <c r="F3512" s="253" t="s">
        <v>1079</v>
      </c>
      <c r="G3512" s="250"/>
      <c r="H3512" s="254">
        <v>43.799999999999997</v>
      </c>
      <c r="I3512" s="255"/>
      <c r="J3512" s="250"/>
      <c r="K3512" s="250"/>
      <c r="L3512" s="256"/>
      <c r="M3512" s="257"/>
      <c r="N3512" s="258"/>
      <c r="O3512" s="258"/>
      <c r="P3512" s="258"/>
      <c r="Q3512" s="258"/>
      <c r="R3512" s="258"/>
      <c r="S3512" s="258"/>
      <c r="T3512" s="25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60" t="s">
        <v>260</v>
      </c>
      <c r="AU3512" s="260" t="s">
        <v>93</v>
      </c>
      <c r="AV3512" s="13" t="s">
        <v>93</v>
      </c>
      <c r="AW3512" s="13" t="s">
        <v>40</v>
      </c>
      <c r="AX3512" s="13" t="s">
        <v>84</v>
      </c>
      <c r="AY3512" s="260" t="s">
        <v>251</v>
      </c>
    </row>
    <row r="3513" s="14" customFormat="1">
      <c r="A3513" s="14"/>
      <c r="B3513" s="261"/>
      <c r="C3513" s="262"/>
      <c r="D3513" s="251" t="s">
        <v>260</v>
      </c>
      <c r="E3513" s="263" t="s">
        <v>1</v>
      </c>
      <c r="F3513" s="264" t="s">
        <v>262</v>
      </c>
      <c r="G3513" s="262"/>
      <c r="H3513" s="265">
        <v>43.799999999999997</v>
      </c>
      <c r="I3513" s="266"/>
      <c r="J3513" s="262"/>
      <c r="K3513" s="262"/>
      <c r="L3513" s="267"/>
      <c r="M3513" s="268"/>
      <c r="N3513" s="269"/>
      <c r="O3513" s="269"/>
      <c r="P3513" s="269"/>
      <c r="Q3513" s="269"/>
      <c r="R3513" s="269"/>
      <c r="S3513" s="269"/>
      <c r="T3513" s="270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71" t="s">
        <v>260</v>
      </c>
      <c r="AU3513" s="271" t="s">
        <v>93</v>
      </c>
      <c r="AV3513" s="14" t="s">
        <v>257</v>
      </c>
      <c r="AW3513" s="14" t="s">
        <v>40</v>
      </c>
      <c r="AX3513" s="14" t="s">
        <v>91</v>
      </c>
      <c r="AY3513" s="271" t="s">
        <v>251</v>
      </c>
    </row>
    <row r="3514" s="2" customFormat="1" ht="24.15" customHeight="1">
      <c r="A3514" s="41"/>
      <c r="B3514" s="42"/>
      <c r="C3514" s="230" t="s">
        <v>3352</v>
      </c>
      <c r="D3514" s="230" t="s">
        <v>253</v>
      </c>
      <c r="E3514" s="231" t="s">
        <v>3353</v>
      </c>
      <c r="F3514" s="232" t="s">
        <v>3354</v>
      </c>
      <c r="G3514" s="233" t="s">
        <v>389</v>
      </c>
      <c r="H3514" s="234">
        <v>551.17700000000002</v>
      </c>
      <c r="I3514" s="235"/>
      <c r="J3514" s="236">
        <f>ROUND(I3514*H3514,2)</f>
        <v>0</v>
      </c>
      <c r="K3514" s="237"/>
      <c r="L3514" s="47"/>
      <c r="M3514" s="238" t="s">
        <v>1</v>
      </c>
      <c r="N3514" s="239" t="s">
        <v>49</v>
      </c>
      <c r="O3514" s="94"/>
      <c r="P3514" s="240">
        <f>O3514*H3514</f>
        <v>0</v>
      </c>
      <c r="Q3514" s="240">
        <v>0.00029999999999999997</v>
      </c>
      <c r="R3514" s="240">
        <f>Q3514*H3514</f>
        <v>0.1653531</v>
      </c>
      <c r="S3514" s="240">
        <v>0</v>
      </c>
      <c r="T3514" s="241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42" t="s">
        <v>304</v>
      </c>
      <c r="AT3514" s="242" t="s">
        <v>253</v>
      </c>
      <c r="AU3514" s="242" t="s">
        <v>93</v>
      </c>
      <c r="AY3514" s="19" t="s">
        <v>251</v>
      </c>
      <c r="BE3514" s="243">
        <f>IF(N3514="základní",J3514,0)</f>
        <v>0</v>
      </c>
      <c r="BF3514" s="243">
        <f>IF(N3514="snížená",J3514,0)</f>
        <v>0</v>
      </c>
      <c r="BG3514" s="243">
        <f>IF(N3514="zákl. přenesená",J3514,0)</f>
        <v>0</v>
      </c>
      <c r="BH3514" s="243">
        <f>IF(N3514="sníž. přenesená",J3514,0)</f>
        <v>0</v>
      </c>
      <c r="BI3514" s="243">
        <f>IF(N3514="nulová",J3514,0)</f>
        <v>0</v>
      </c>
      <c r="BJ3514" s="19" t="s">
        <v>91</v>
      </c>
      <c r="BK3514" s="243">
        <f>ROUND(I3514*H3514,2)</f>
        <v>0</v>
      </c>
      <c r="BL3514" s="19" t="s">
        <v>304</v>
      </c>
      <c r="BM3514" s="242" t="s">
        <v>3355</v>
      </c>
    </row>
    <row r="3515" s="2" customFormat="1">
      <c r="A3515" s="41"/>
      <c r="B3515" s="42"/>
      <c r="C3515" s="43"/>
      <c r="D3515" s="244" t="s">
        <v>258</v>
      </c>
      <c r="E3515" s="43"/>
      <c r="F3515" s="245" t="s">
        <v>3356</v>
      </c>
      <c r="G3515" s="43"/>
      <c r="H3515" s="43"/>
      <c r="I3515" s="246"/>
      <c r="J3515" s="43"/>
      <c r="K3515" s="43"/>
      <c r="L3515" s="47"/>
      <c r="M3515" s="247"/>
      <c r="N3515" s="248"/>
      <c r="O3515" s="94"/>
      <c r="P3515" s="94"/>
      <c r="Q3515" s="94"/>
      <c r="R3515" s="94"/>
      <c r="S3515" s="94"/>
      <c r="T3515" s="95"/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T3515" s="19" t="s">
        <v>258</v>
      </c>
      <c r="AU3515" s="19" t="s">
        <v>93</v>
      </c>
    </row>
    <row r="3516" s="2" customFormat="1">
      <c r="A3516" s="41"/>
      <c r="B3516" s="42"/>
      <c r="C3516" s="43"/>
      <c r="D3516" s="251" t="s">
        <v>289</v>
      </c>
      <c r="E3516" s="43"/>
      <c r="F3516" s="282" t="s">
        <v>3357</v>
      </c>
      <c r="G3516" s="43"/>
      <c r="H3516" s="43"/>
      <c r="I3516" s="246"/>
      <c r="J3516" s="43"/>
      <c r="K3516" s="43"/>
      <c r="L3516" s="47"/>
      <c r="M3516" s="247"/>
      <c r="N3516" s="248"/>
      <c r="O3516" s="94"/>
      <c r="P3516" s="94"/>
      <c r="Q3516" s="94"/>
      <c r="R3516" s="94"/>
      <c r="S3516" s="94"/>
      <c r="T3516" s="95"/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T3516" s="19" t="s">
        <v>289</v>
      </c>
      <c r="AU3516" s="19" t="s">
        <v>93</v>
      </c>
    </row>
    <row r="3517" s="13" customFormat="1">
      <c r="A3517" s="13"/>
      <c r="B3517" s="249"/>
      <c r="C3517" s="250"/>
      <c r="D3517" s="251" t="s">
        <v>260</v>
      </c>
      <c r="E3517" s="252" t="s">
        <v>1</v>
      </c>
      <c r="F3517" s="253" t="s">
        <v>1013</v>
      </c>
      <c r="G3517" s="250"/>
      <c r="H3517" s="254">
        <v>446.06999999999999</v>
      </c>
      <c r="I3517" s="255"/>
      <c r="J3517" s="250"/>
      <c r="K3517" s="250"/>
      <c r="L3517" s="256"/>
      <c r="M3517" s="257"/>
      <c r="N3517" s="258"/>
      <c r="O3517" s="258"/>
      <c r="P3517" s="258"/>
      <c r="Q3517" s="258"/>
      <c r="R3517" s="258"/>
      <c r="S3517" s="258"/>
      <c r="T3517" s="25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60" t="s">
        <v>260</v>
      </c>
      <c r="AU3517" s="260" t="s">
        <v>93</v>
      </c>
      <c r="AV3517" s="13" t="s">
        <v>93</v>
      </c>
      <c r="AW3517" s="13" t="s">
        <v>40</v>
      </c>
      <c r="AX3517" s="13" t="s">
        <v>84</v>
      </c>
      <c r="AY3517" s="260" t="s">
        <v>251</v>
      </c>
    </row>
    <row r="3518" s="13" customFormat="1">
      <c r="A3518" s="13"/>
      <c r="B3518" s="249"/>
      <c r="C3518" s="250"/>
      <c r="D3518" s="251" t="s">
        <v>260</v>
      </c>
      <c r="E3518" s="252" t="s">
        <v>1</v>
      </c>
      <c r="F3518" s="253" t="s">
        <v>1079</v>
      </c>
      <c r="G3518" s="250"/>
      <c r="H3518" s="254">
        <v>43.799999999999997</v>
      </c>
      <c r="I3518" s="255"/>
      <c r="J3518" s="250"/>
      <c r="K3518" s="250"/>
      <c r="L3518" s="256"/>
      <c r="M3518" s="257"/>
      <c r="N3518" s="258"/>
      <c r="O3518" s="258"/>
      <c r="P3518" s="258"/>
      <c r="Q3518" s="258"/>
      <c r="R3518" s="258"/>
      <c r="S3518" s="258"/>
      <c r="T3518" s="25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60" t="s">
        <v>260</v>
      </c>
      <c r="AU3518" s="260" t="s">
        <v>93</v>
      </c>
      <c r="AV3518" s="13" t="s">
        <v>93</v>
      </c>
      <c r="AW3518" s="13" t="s">
        <v>40</v>
      </c>
      <c r="AX3518" s="13" t="s">
        <v>84</v>
      </c>
      <c r="AY3518" s="260" t="s">
        <v>251</v>
      </c>
    </row>
    <row r="3519" s="13" customFormat="1">
      <c r="A3519" s="13"/>
      <c r="B3519" s="249"/>
      <c r="C3519" s="250"/>
      <c r="D3519" s="251" t="s">
        <v>260</v>
      </c>
      <c r="E3519" s="252" t="s">
        <v>1</v>
      </c>
      <c r="F3519" s="253" t="s">
        <v>3358</v>
      </c>
      <c r="G3519" s="250"/>
      <c r="H3519" s="254">
        <v>11.199999999999999</v>
      </c>
      <c r="I3519" s="255"/>
      <c r="J3519" s="250"/>
      <c r="K3519" s="250"/>
      <c r="L3519" s="256"/>
      <c r="M3519" s="257"/>
      <c r="N3519" s="258"/>
      <c r="O3519" s="258"/>
      <c r="P3519" s="258"/>
      <c r="Q3519" s="258"/>
      <c r="R3519" s="258"/>
      <c r="S3519" s="258"/>
      <c r="T3519" s="259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60" t="s">
        <v>260</v>
      </c>
      <c r="AU3519" s="260" t="s">
        <v>93</v>
      </c>
      <c r="AV3519" s="13" t="s">
        <v>93</v>
      </c>
      <c r="AW3519" s="13" t="s">
        <v>40</v>
      </c>
      <c r="AX3519" s="13" t="s">
        <v>84</v>
      </c>
      <c r="AY3519" s="260" t="s">
        <v>251</v>
      </c>
    </row>
    <row r="3520" s="14" customFormat="1">
      <c r="A3520" s="14"/>
      <c r="B3520" s="261"/>
      <c r="C3520" s="262"/>
      <c r="D3520" s="251" t="s">
        <v>260</v>
      </c>
      <c r="E3520" s="263" t="s">
        <v>1</v>
      </c>
      <c r="F3520" s="264" t="s">
        <v>262</v>
      </c>
      <c r="G3520" s="262"/>
      <c r="H3520" s="265">
        <v>501.06999999999999</v>
      </c>
      <c r="I3520" s="266"/>
      <c r="J3520" s="262"/>
      <c r="K3520" s="262"/>
      <c r="L3520" s="267"/>
      <c r="M3520" s="268"/>
      <c r="N3520" s="269"/>
      <c r="O3520" s="269"/>
      <c r="P3520" s="269"/>
      <c r="Q3520" s="269"/>
      <c r="R3520" s="269"/>
      <c r="S3520" s="269"/>
      <c r="T3520" s="270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71" t="s">
        <v>260</v>
      </c>
      <c r="AU3520" s="271" t="s">
        <v>93</v>
      </c>
      <c r="AV3520" s="14" t="s">
        <v>257</v>
      </c>
      <c r="AW3520" s="14" t="s">
        <v>40</v>
      </c>
      <c r="AX3520" s="14" t="s">
        <v>91</v>
      </c>
      <c r="AY3520" s="271" t="s">
        <v>251</v>
      </c>
    </row>
    <row r="3521" s="13" customFormat="1">
      <c r="A3521" s="13"/>
      <c r="B3521" s="249"/>
      <c r="C3521" s="250"/>
      <c r="D3521" s="251" t="s">
        <v>260</v>
      </c>
      <c r="E3521" s="250"/>
      <c r="F3521" s="253" t="s">
        <v>3359</v>
      </c>
      <c r="G3521" s="250"/>
      <c r="H3521" s="254">
        <v>551.17700000000002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260</v>
      </c>
      <c r="AU3521" s="260" t="s">
        <v>93</v>
      </c>
      <c r="AV3521" s="13" t="s">
        <v>93</v>
      </c>
      <c r="AW3521" s="13" t="s">
        <v>4</v>
      </c>
      <c r="AX3521" s="13" t="s">
        <v>91</v>
      </c>
      <c r="AY3521" s="260" t="s">
        <v>251</v>
      </c>
    </row>
    <row r="3522" s="2" customFormat="1" ht="24.15" customHeight="1">
      <c r="A3522" s="41"/>
      <c r="B3522" s="42"/>
      <c r="C3522" s="230" t="s">
        <v>3360</v>
      </c>
      <c r="D3522" s="230" t="s">
        <v>253</v>
      </c>
      <c r="E3522" s="231" t="s">
        <v>3361</v>
      </c>
      <c r="F3522" s="232" t="s">
        <v>3362</v>
      </c>
      <c r="G3522" s="233" t="s">
        <v>389</v>
      </c>
      <c r="H3522" s="234">
        <v>4</v>
      </c>
      <c r="I3522" s="235"/>
      <c r="J3522" s="236">
        <f>ROUND(I3522*H3522,2)</f>
        <v>0</v>
      </c>
      <c r="K3522" s="237"/>
      <c r="L3522" s="47"/>
      <c r="M3522" s="238" t="s">
        <v>1</v>
      </c>
      <c r="N3522" s="239" t="s">
        <v>49</v>
      </c>
      <c r="O3522" s="94"/>
      <c r="P3522" s="240">
        <f>O3522*H3522</f>
        <v>0</v>
      </c>
      <c r="Q3522" s="240">
        <v>0.00020000000000000001</v>
      </c>
      <c r="R3522" s="240">
        <f>Q3522*H3522</f>
        <v>0.00080000000000000004</v>
      </c>
      <c r="S3522" s="240">
        <v>0</v>
      </c>
      <c r="T3522" s="241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42" t="s">
        <v>304</v>
      </c>
      <c r="AT3522" s="242" t="s">
        <v>253</v>
      </c>
      <c r="AU3522" s="242" t="s">
        <v>93</v>
      </c>
      <c r="AY3522" s="19" t="s">
        <v>251</v>
      </c>
      <c r="BE3522" s="243">
        <f>IF(N3522="základní",J3522,0)</f>
        <v>0</v>
      </c>
      <c r="BF3522" s="243">
        <f>IF(N3522="snížená",J3522,0)</f>
        <v>0</v>
      </c>
      <c r="BG3522" s="243">
        <f>IF(N3522="zákl. přenesená",J3522,0)</f>
        <v>0</v>
      </c>
      <c r="BH3522" s="243">
        <f>IF(N3522="sníž. přenesená",J3522,0)</f>
        <v>0</v>
      </c>
      <c r="BI3522" s="243">
        <f>IF(N3522="nulová",J3522,0)</f>
        <v>0</v>
      </c>
      <c r="BJ3522" s="19" t="s">
        <v>91</v>
      </c>
      <c r="BK3522" s="243">
        <f>ROUND(I3522*H3522,2)</f>
        <v>0</v>
      </c>
      <c r="BL3522" s="19" t="s">
        <v>304</v>
      </c>
      <c r="BM3522" s="242" t="s">
        <v>3363</v>
      </c>
    </row>
    <row r="3523" s="2" customFormat="1">
      <c r="A3523" s="41"/>
      <c r="B3523" s="42"/>
      <c r="C3523" s="43"/>
      <c r="D3523" s="244" t="s">
        <v>258</v>
      </c>
      <c r="E3523" s="43"/>
      <c r="F3523" s="245" t="s">
        <v>3364</v>
      </c>
      <c r="G3523" s="43"/>
      <c r="H3523" s="43"/>
      <c r="I3523" s="246"/>
      <c r="J3523" s="43"/>
      <c r="K3523" s="43"/>
      <c r="L3523" s="47"/>
      <c r="M3523" s="247"/>
      <c r="N3523" s="248"/>
      <c r="O3523" s="94"/>
      <c r="P3523" s="94"/>
      <c r="Q3523" s="94"/>
      <c r="R3523" s="94"/>
      <c r="S3523" s="94"/>
      <c r="T3523" s="95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19" t="s">
        <v>258</v>
      </c>
      <c r="AU3523" s="19" t="s">
        <v>93</v>
      </c>
    </row>
    <row r="3524" s="2" customFormat="1">
      <c r="A3524" s="41"/>
      <c r="B3524" s="42"/>
      <c r="C3524" s="43"/>
      <c r="D3524" s="251" t="s">
        <v>289</v>
      </c>
      <c r="E3524" s="43"/>
      <c r="F3524" s="282" t="s">
        <v>3357</v>
      </c>
      <c r="G3524" s="43"/>
      <c r="H3524" s="43"/>
      <c r="I3524" s="246"/>
      <c r="J3524" s="43"/>
      <c r="K3524" s="43"/>
      <c r="L3524" s="47"/>
      <c r="M3524" s="247"/>
      <c r="N3524" s="248"/>
      <c r="O3524" s="94"/>
      <c r="P3524" s="94"/>
      <c r="Q3524" s="94"/>
      <c r="R3524" s="94"/>
      <c r="S3524" s="94"/>
      <c r="T3524" s="95"/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T3524" s="19" t="s">
        <v>289</v>
      </c>
      <c r="AU3524" s="19" t="s">
        <v>93</v>
      </c>
    </row>
    <row r="3525" s="13" customFormat="1">
      <c r="A3525" s="13"/>
      <c r="B3525" s="249"/>
      <c r="C3525" s="250"/>
      <c r="D3525" s="251" t="s">
        <v>260</v>
      </c>
      <c r="E3525" s="252" t="s">
        <v>1</v>
      </c>
      <c r="F3525" s="253" t="s">
        <v>1622</v>
      </c>
      <c r="G3525" s="250"/>
      <c r="H3525" s="254">
        <v>4</v>
      </c>
      <c r="I3525" s="255"/>
      <c r="J3525" s="250"/>
      <c r="K3525" s="250"/>
      <c r="L3525" s="256"/>
      <c r="M3525" s="257"/>
      <c r="N3525" s="258"/>
      <c r="O3525" s="258"/>
      <c r="P3525" s="258"/>
      <c r="Q3525" s="258"/>
      <c r="R3525" s="258"/>
      <c r="S3525" s="258"/>
      <c r="T3525" s="25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60" t="s">
        <v>260</v>
      </c>
      <c r="AU3525" s="260" t="s">
        <v>93</v>
      </c>
      <c r="AV3525" s="13" t="s">
        <v>93</v>
      </c>
      <c r="AW3525" s="13" t="s">
        <v>40</v>
      </c>
      <c r="AX3525" s="13" t="s">
        <v>84</v>
      </c>
      <c r="AY3525" s="260" t="s">
        <v>251</v>
      </c>
    </row>
    <row r="3526" s="14" customFormat="1">
      <c r="A3526" s="14"/>
      <c r="B3526" s="261"/>
      <c r="C3526" s="262"/>
      <c r="D3526" s="251" t="s">
        <v>260</v>
      </c>
      <c r="E3526" s="263" t="s">
        <v>1</v>
      </c>
      <c r="F3526" s="264" t="s">
        <v>262</v>
      </c>
      <c r="G3526" s="262"/>
      <c r="H3526" s="265">
        <v>4</v>
      </c>
      <c r="I3526" s="266"/>
      <c r="J3526" s="262"/>
      <c r="K3526" s="262"/>
      <c r="L3526" s="267"/>
      <c r="M3526" s="268"/>
      <c r="N3526" s="269"/>
      <c r="O3526" s="269"/>
      <c r="P3526" s="269"/>
      <c r="Q3526" s="269"/>
      <c r="R3526" s="269"/>
      <c r="S3526" s="269"/>
      <c r="T3526" s="270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71" t="s">
        <v>260</v>
      </c>
      <c r="AU3526" s="271" t="s">
        <v>93</v>
      </c>
      <c r="AV3526" s="14" t="s">
        <v>257</v>
      </c>
      <c r="AW3526" s="14" t="s">
        <v>40</v>
      </c>
      <c r="AX3526" s="14" t="s">
        <v>91</v>
      </c>
      <c r="AY3526" s="271" t="s">
        <v>251</v>
      </c>
    </row>
    <row r="3527" s="2" customFormat="1" ht="24.15" customHeight="1">
      <c r="A3527" s="41"/>
      <c r="B3527" s="42"/>
      <c r="C3527" s="230" t="s">
        <v>3365</v>
      </c>
      <c r="D3527" s="230" t="s">
        <v>253</v>
      </c>
      <c r="E3527" s="231" t="s">
        <v>3366</v>
      </c>
      <c r="F3527" s="232" t="s">
        <v>3367</v>
      </c>
      <c r="G3527" s="233" t="s">
        <v>389</v>
      </c>
      <c r="H3527" s="234">
        <v>489.87</v>
      </c>
      <c r="I3527" s="235"/>
      <c r="J3527" s="236">
        <f>ROUND(I3527*H3527,2)</f>
        <v>0</v>
      </c>
      <c r="K3527" s="237"/>
      <c r="L3527" s="47"/>
      <c r="M3527" s="238" t="s">
        <v>1</v>
      </c>
      <c r="N3527" s="239" t="s">
        <v>49</v>
      </c>
      <c r="O3527" s="94"/>
      <c r="P3527" s="240">
        <f>O3527*H3527</f>
        <v>0</v>
      </c>
      <c r="Q3527" s="240">
        <v>0.0054000000000000003</v>
      </c>
      <c r="R3527" s="240">
        <f>Q3527*H3527</f>
        <v>2.6452980000000004</v>
      </c>
      <c r="S3527" s="240">
        <v>0</v>
      </c>
      <c r="T3527" s="241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42" t="s">
        <v>304</v>
      </c>
      <c r="AT3527" s="242" t="s">
        <v>253</v>
      </c>
      <c r="AU3527" s="242" t="s">
        <v>93</v>
      </c>
      <c r="AY3527" s="19" t="s">
        <v>251</v>
      </c>
      <c r="BE3527" s="243">
        <f>IF(N3527="základní",J3527,0)</f>
        <v>0</v>
      </c>
      <c r="BF3527" s="243">
        <f>IF(N3527="snížená",J3527,0)</f>
        <v>0</v>
      </c>
      <c r="BG3527" s="243">
        <f>IF(N3527="zákl. přenesená",J3527,0)</f>
        <v>0</v>
      </c>
      <c r="BH3527" s="243">
        <f>IF(N3527="sníž. přenesená",J3527,0)</f>
        <v>0</v>
      </c>
      <c r="BI3527" s="243">
        <f>IF(N3527="nulová",J3527,0)</f>
        <v>0</v>
      </c>
      <c r="BJ3527" s="19" t="s">
        <v>91</v>
      </c>
      <c r="BK3527" s="243">
        <f>ROUND(I3527*H3527,2)</f>
        <v>0</v>
      </c>
      <c r="BL3527" s="19" t="s">
        <v>304</v>
      </c>
      <c r="BM3527" s="242" t="s">
        <v>3368</v>
      </c>
    </row>
    <row r="3528" s="2" customFormat="1">
      <c r="A3528" s="41"/>
      <c r="B3528" s="42"/>
      <c r="C3528" s="43"/>
      <c r="D3528" s="244" t="s">
        <v>258</v>
      </c>
      <c r="E3528" s="43"/>
      <c r="F3528" s="245" t="s">
        <v>3369</v>
      </c>
      <c r="G3528" s="43"/>
      <c r="H3528" s="43"/>
      <c r="I3528" s="246"/>
      <c r="J3528" s="43"/>
      <c r="K3528" s="43"/>
      <c r="L3528" s="47"/>
      <c r="M3528" s="247"/>
      <c r="N3528" s="248"/>
      <c r="O3528" s="94"/>
      <c r="P3528" s="94"/>
      <c r="Q3528" s="94"/>
      <c r="R3528" s="94"/>
      <c r="S3528" s="94"/>
      <c r="T3528" s="95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T3528" s="19" t="s">
        <v>258</v>
      </c>
      <c r="AU3528" s="19" t="s">
        <v>93</v>
      </c>
    </row>
    <row r="3529" s="13" customFormat="1">
      <c r="A3529" s="13"/>
      <c r="B3529" s="249"/>
      <c r="C3529" s="250"/>
      <c r="D3529" s="251" t="s">
        <v>260</v>
      </c>
      <c r="E3529" s="252" t="s">
        <v>1</v>
      </c>
      <c r="F3529" s="253" t="s">
        <v>1013</v>
      </c>
      <c r="G3529" s="250"/>
      <c r="H3529" s="254">
        <v>446.06999999999999</v>
      </c>
      <c r="I3529" s="255"/>
      <c r="J3529" s="250"/>
      <c r="K3529" s="250"/>
      <c r="L3529" s="256"/>
      <c r="M3529" s="257"/>
      <c r="N3529" s="258"/>
      <c r="O3529" s="258"/>
      <c r="P3529" s="258"/>
      <c r="Q3529" s="258"/>
      <c r="R3529" s="258"/>
      <c r="S3529" s="258"/>
      <c r="T3529" s="259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60" t="s">
        <v>260</v>
      </c>
      <c r="AU3529" s="260" t="s">
        <v>93</v>
      </c>
      <c r="AV3529" s="13" t="s">
        <v>93</v>
      </c>
      <c r="AW3529" s="13" t="s">
        <v>40</v>
      </c>
      <c r="AX3529" s="13" t="s">
        <v>84</v>
      </c>
      <c r="AY3529" s="260" t="s">
        <v>251</v>
      </c>
    </row>
    <row r="3530" s="13" customFormat="1">
      <c r="A3530" s="13"/>
      <c r="B3530" s="249"/>
      <c r="C3530" s="250"/>
      <c r="D3530" s="251" t="s">
        <v>260</v>
      </c>
      <c r="E3530" s="252" t="s">
        <v>1</v>
      </c>
      <c r="F3530" s="253" t="s">
        <v>1079</v>
      </c>
      <c r="G3530" s="250"/>
      <c r="H3530" s="254">
        <v>43.799999999999997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260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251</v>
      </c>
    </row>
    <row r="3531" s="14" customFormat="1">
      <c r="A3531" s="14"/>
      <c r="B3531" s="261"/>
      <c r="C3531" s="262"/>
      <c r="D3531" s="251" t="s">
        <v>260</v>
      </c>
      <c r="E3531" s="263" t="s">
        <v>1</v>
      </c>
      <c r="F3531" s="264" t="s">
        <v>262</v>
      </c>
      <c r="G3531" s="262"/>
      <c r="H3531" s="265">
        <v>489.87</v>
      </c>
      <c r="I3531" s="266"/>
      <c r="J3531" s="262"/>
      <c r="K3531" s="262"/>
      <c r="L3531" s="267"/>
      <c r="M3531" s="268"/>
      <c r="N3531" s="269"/>
      <c r="O3531" s="269"/>
      <c r="P3531" s="269"/>
      <c r="Q3531" s="269"/>
      <c r="R3531" s="269"/>
      <c r="S3531" s="269"/>
      <c r="T3531" s="270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71" t="s">
        <v>260</v>
      </c>
      <c r="AU3531" s="271" t="s">
        <v>93</v>
      </c>
      <c r="AV3531" s="14" t="s">
        <v>257</v>
      </c>
      <c r="AW3531" s="14" t="s">
        <v>40</v>
      </c>
      <c r="AX3531" s="14" t="s">
        <v>91</v>
      </c>
      <c r="AY3531" s="271" t="s">
        <v>251</v>
      </c>
    </row>
    <row r="3532" s="2" customFormat="1" ht="33" customHeight="1">
      <c r="A3532" s="41"/>
      <c r="B3532" s="42"/>
      <c r="C3532" s="230" t="s">
        <v>3370</v>
      </c>
      <c r="D3532" s="230" t="s">
        <v>253</v>
      </c>
      <c r="E3532" s="231" t="s">
        <v>3371</v>
      </c>
      <c r="F3532" s="232" t="s">
        <v>3372</v>
      </c>
      <c r="G3532" s="233" t="s">
        <v>389</v>
      </c>
      <c r="H3532" s="234">
        <v>11.199999999999999</v>
      </c>
      <c r="I3532" s="235"/>
      <c r="J3532" s="236">
        <f>ROUND(I3532*H3532,2)</f>
        <v>0</v>
      </c>
      <c r="K3532" s="237"/>
      <c r="L3532" s="47"/>
      <c r="M3532" s="238" t="s">
        <v>1</v>
      </c>
      <c r="N3532" s="239" t="s">
        <v>49</v>
      </c>
      <c r="O3532" s="94"/>
      <c r="P3532" s="240">
        <f>O3532*H3532</f>
        <v>0</v>
      </c>
      <c r="Q3532" s="240">
        <v>0.0054000000000000003</v>
      </c>
      <c r="R3532" s="240">
        <f>Q3532*H3532</f>
        <v>0.060479999999999999</v>
      </c>
      <c r="S3532" s="240">
        <v>0</v>
      </c>
      <c r="T3532" s="241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42" t="s">
        <v>304</v>
      </c>
      <c r="AT3532" s="242" t="s">
        <v>253</v>
      </c>
      <c r="AU3532" s="242" t="s">
        <v>93</v>
      </c>
      <c r="AY3532" s="19" t="s">
        <v>251</v>
      </c>
      <c r="BE3532" s="243">
        <f>IF(N3532="základní",J3532,0)</f>
        <v>0</v>
      </c>
      <c r="BF3532" s="243">
        <f>IF(N3532="snížená",J3532,0)</f>
        <v>0</v>
      </c>
      <c r="BG3532" s="243">
        <f>IF(N3532="zákl. přenesená",J3532,0)</f>
        <v>0</v>
      </c>
      <c r="BH3532" s="243">
        <f>IF(N3532="sníž. přenesená",J3532,0)</f>
        <v>0</v>
      </c>
      <c r="BI3532" s="243">
        <f>IF(N3532="nulová",J3532,0)</f>
        <v>0</v>
      </c>
      <c r="BJ3532" s="19" t="s">
        <v>91</v>
      </c>
      <c r="BK3532" s="243">
        <f>ROUND(I3532*H3532,2)</f>
        <v>0</v>
      </c>
      <c r="BL3532" s="19" t="s">
        <v>304</v>
      </c>
      <c r="BM3532" s="242" t="s">
        <v>3373</v>
      </c>
    </row>
    <row r="3533" s="2" customFormat="1">
      <c r="A3533" s="41"/>
      <c r="B3533" s="42"/>
      <c r="C3533" s="43"/>
      <c r="D3533" s="251" t="s">
        <v>289</v>
      </c>
      <c r="E3533" s="43"/>
      <c r="F3533" s="282" t="s">
        <v>3374</v>
      </c>
      <c r="G3533" s="43"/>
      <c r="H3533" s="43"/>
      <c r="I3533" s="246"/>
      <c r="J3533" s="43"/>
      <c r="K3533" s="43"/>
      <c r="L3533" s="47"/>
      <c r="M3533" s="247"/>
      <c r="N3533" s="248"/>
      <c r="O3533" s="94"/>
      <c r="P3533" s="94"/>
      <c r="Q3533" s="94"/>
      <c r="R3533" s="94"/>
      <c r="S3533" s="94"/>
      <c r="T3533" s="95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19" t="s">
        <v>289</v>
      </c>
      <c r="AU3533" s="19" t="s">
        <v>93</v>
      </c>
    </row>
    <row r="3534" s="13" customFormat="1">
      <c r="A3534" s="13"/>
      <c r="B3534" s="249"/>
      <c r="C3534" s="250"/>
      <c r="D3534" s="251" t="s">
        <v>260</v>
      </c>
      <c r="E3534" s="252" t="s">
        <v>1</v>
      </c>
      <c r="F3534" s="253" t="s">
        <v>3358</v>
      </c>
      <c r="G3534" s="250"/>
      <c r="H3534" s="254">
        <v>11.199999999999999</v>
      </c>
      <c r="I3534" s="255"/>
      <c r="J3534" s="250"/>
      <c r="K3534" s="250"/>
      <c r="L3534" s="256"/>
      <c r="M3534" s="257"/>
      <c r="N3534" s="258"/>
      <c r="O3534" s="258"/>
      <c r="P3534" s="258"/>
      <c r="Q3534" s="258"/>
      <c r="R3534" s="258"/>
      <c r="S3534" s="258"/>
      <c r="T3534" s="259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60" t="s">
        <v>260</v>
      </c>
      <c r="AU3534" s="260" t="s">
        <v>93</v>
      </c>
      <c r="AV3534" s="13" t="s">
        <v>93</v>
      </c>
      <c r="AW3534" s="13" t="s">
        <v>40</v>
      </c>
      <c r="AX3534" s="13" t="s">
        <v>91</v>
      </c>
      <c r="AY3534" s="260" t="s">
        <v>251</v>
      </c>
    </row>
    <row r="3535" s="2" customFormat="1" ht="24.15" customHeight="1">
      <c r="A3535" s="41"/>
      <c r="B3535" s="42"/>
      <c r="C3535" s="230" t="s">
        <v>3375</v>
      </c>
      <c r="D3535" s="230" t="s">
        <v>253</v>
      </c>
      <c r="E3535" s="231" t="s">
        <v>3376</v>
      </c>
      <c r="F3535" s="232" t="s">
        <v>3377</v>
      </c>
      <c r="G3535" s="233" t="s">
        <v>389</v>
      </c>
      <c r="H3535" s="234">
        <v>4.4000000000000004</v>
      </c>
      <c r="I3535" s="235"/>
      <c r="J3535" s="236">
        <f>ROUND(I3535*H3535,2)</f>
        <v>0</v>
      </c>
      <c r="K3535" s="237"/>
      <c r="L3535" s="47"/>
      <c r="M3535" s="238" t="s">
        <v>1</v>
      </c>
      <c r="N3535" s="239" t="s">
        <v>49</v>
      </c>
      <c r="O3535" s="94"/>
      <c r="P3535" s="240">
        <f>O3535*H3535</f>
        <v>0</v>
      </c>
      <c r="Q3535" s="240">
        <v>0.0032000000000000002</v>
      </c>
      <c r="R3535" s="240">
        <f>Q3535*H3535</f>
        <v>0.014080000000000002</v>
      </c>
      <c r="S3535" s="240">
        <v>0</v>
      </c>
      <c r="T3535" s="241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42" t="s">
        <v>304</v>
      </c>
      <c r="AT3535" s="242" t="s">
        <v>253</v>
      </c>
      <c r="AU3535" s="242" t="s">
        <v>93</v>
      </c>
      <c r="AY3535" s="19" t="s">
        <v>251</v>
      </c>
      <c r="BE3535" s="243">
        <f>IF(N3535="základní",J3535,0)</f>
        <v>0</v>
      </c>
      <c r="BF3535" s="243">
        <f>IF(N3535="snížená",J3535,0)</f>
        <v>0</v>
      </c>
      <c r="BG3535" s="243">
        <f>IF(N3535="zákl. přenesená",J3535,0)</f>
        <v>0</v>
      </c>
      <c r="BH3535" s="243">
        <f>IF(N3535="sníž. přenesená",J3535,0)</f>
        <v>0</v>
      </c>
      <c r="BI3535" s="243">
        <f>IF(N3535="nulová",J3535,0)</f>
        <v>0</v>
      </c>
      <c r="BJ3535" s="19" t="s">
        <v>91</v>
      </c>
      <c r="BK3535" s="243">
        <f>ROUND(I3535*H3535,2)</f>
        <v>0</v>
      </c>
      <c r="BL3535" s="19" t="s">
        <v>304</v>
      </c>
      <c r="BM3535" s="242" t="s">
        <v>3378</v>
      </c>
    </row>
    <row r="3536" s="2" customFormat="1">
      <c r="A3536" s="41"/>
      <c r="B3536" s="42"/>
      <c r="C3536" s="43"/>
      <c r="D3536" s="244" t="s">
        <v>258</v>
      </c>
      <c r="E3536" s="43"/>
      <c r="F3536" s="245" t="s">
        <v>3379</v>
      </c>
      <c r="G3536" s="43"/>
      <c r="H3536" s="43"/>
      <c r="I3536" s="246"/>
      <c r="J3536" s="43"/>
      <c r="K3536" s="43"/>
      <c r="L3536" s="47"/>
      <c r="M3536" s="247"/>
      <c r="N3536" s="248"/>
      <c r="O3536" s="94"/>
      <c r="P3536" s="94"/>
      <c r="Q3536" s="94"/>
      <c r="R3536" s="94"/>
      <c r="S3536" s="94"/>
      <c r="T3536" s="95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19" t="s">
        <v>258</v>
      </c>
      <c r="AU3536" s="19" t="s">
        <v>93</v>
      </c>
    </row>
    <row r="3537" s="2" customFormat="1">
      <c r="A3537" s="41"/>
      <c r="B3537" s="42"/>
      <c r="C3537" s="43"/>
      <c r="D3537" s="251" t="s">
        <v>289</v>
      </c>
      <c r="E3537" s="43"/>
      <c r="F3537" s="282" t="s">
        <v>3357</v>
      </c>
      <c r="G3537" s="43"/>
      <c r="H3537" s="43"/>
      <c r="I3537" s="246"/>
      <c r="J3537" s="43"/>
      <c r="K3537" s="43"/>
      <c r="L3537" s="47"/>
      <c r="M3537" s="247"/>
      <c r="N3537" s="248"/>
      <c r="O3537" s="94"/>
      <c r="P3537" s="94"/>
      <c r="Q3537" s="94"/>
      <c r="R3537" s="94"/>
      <c r="S3537" s="94"/>
      <c r="T3537" s="95"/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T3537" s="19" t="s">
        <v>289</v>
      </c>
      <c r="AU3537" s="19" t="s">
        <v>93</v>
      </c>
    </row>
    <row r="3538" s="13" customFormat="1">
      <c r="A3538" s="13"/>
      <c r="B3538" s="249"/>
      <c r="C3538" s="250"/>
      <c r="D3538" s="251" t="s">
        <v>260</v>
      </c>
      <c r="E3538" s="252" t="s">
        <v>1</v>
      </c>
      <c r="F3538" s="253" t="s">
        <v>1622</v>
      </c>
      <c r="G3538" s="250"/>
      <c r="H3538" s="254">
        <v>4</v>
      </c>
      <c r="I3538" s="255"/>
      <c r="J3538" s="250"/>
      <c r="K3538" s="250"/>
      <c r="L3538" s="256"/>
      <c r="M3538" s="257"/>
      <c r="N3538" s="258"/>
      <c r="O3538" s="258"/>
      <c r="P3538" s="258"/>
      <c r="Q3538" s="258"/>
      <c r="R3538" s="258"/>
      <c r="S3538" s="258"/>
      <c r="T3538" s="25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60" t="s">
        <v>260</v>
      </c>
      <c r="AU3538" s="260" t="s">
        <v>93</v>
      </c>
      <c r="AV3538" s="13" t="s">
        <v>93</v>
      </c>
      <c r="AW3538" s="13" t="s">
        <v>40</v>
      </c>
      <c r="AX3538" s="13" t="s">
        <v>84</v>
      </c>
      <c r="AY3538" s="260" t="s">
        <v>251</v>
      </c>
    </row>
    <row r="3539" s="14" customFormat="1">
      <c r="A3539" s="14"/>
      <c r="B3539" s="261"/>
      <c r="C3539" s="262"/>
      <c r="D3539" s="251" t="s">
        <v>260</v>
      </c>
      <c r="E3539" s="263" t="s">
        <v>1</v>
      </c>
      <c r="F3539" s="264" t="s">
        <v>262</v>
      </c>
      <c r="G3539" s="262"/>
      <c r="H3539" s="265">
        <v>4</v>
      </c>
      <c r="I3539" s="266"/>
      <c r="J3539" s="262"/>
      <c r="K3539" s="262"/>
      <c r="L3539" s="267"/>
      <c r="M3539" s="268"/>
      <c r="N3539" s="269"/>
      <c r="O3539" s="269"/>
      <c r="P3539" s="269"/>
      <c r="Q3539" s="269"/>
      <c r="R3539" s="269"/>
      <c r="S3539" s="269"/>
      <c r="T3539" s="270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71" t="s">
        <v>260</v>
      </c>
      <c r="AU3539" s="271" t="s">
        <v>93</v>
      </c>
      <c r="AV3539" s="14" t="s">
        <v>257</v>
      </c>
      <c r="AW3539" s="14" t="s">
        <v>40</v>
      </c>
      <c r="AX3539" s="14" t="s">
        <v>91</v>
      </c>
      <c r="AY3539" s="271" t="s">
        <v>251</v>
      </c>
    </row>
    <row r="3540" s="13" customFormat="1">
      <c r="A3540" s="13"/>
      <c r="B3540" s="249"/>
      <c r="C3540" s="250"/>
      <c r="D3540" s="251" t="s">
        <v>260</v>
      </c>
      <c r="E3540" s="250"/>
      <c r="F3540" s="253" t="s">
        <v>3380</v>
      </c>
      <c r="G3540" s="250"/>
      <c r="H3540" s="254">
        <v>4.4000000000000004</v>
      </c>
      <c r="I3540" s="255"/>
      <c r="J3540" s="250"/>
      <c r="K3540" s="250"/>
      <c r="L3540" s="256"/>
      <c r="M3540" s="257"/>
      <c r="N3540" s="258"/>
      <c r="O3540" s="258"/>
      <c r="P3540" s="258"/>
      <c r="Q3540" s="258"/>
      <c r="R3540" s="258"/>
      <c r="S3540" s="258"/>
      <c r="T3540" s="259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60" t="s">
        <v>260</v>
      </c>
      <c r="AU3540" s="260" t="s">
        <v>93</v>
      </c>
      <c r="AV3540" s="13" t="s">
        <v>93</v>
      </c>
      <c r="AW3540" s="13" t="s">
        <v>4</v>
      </c>
      <c r="AX3540" s="13" t="s">
        <v>91</v>
      </c>
      <c r="AY3540" s="260" t="s">
        <v>251</v>
      </c>
    </row>
    <row r="3541" s="2" customFormat="1" ht="16.5" customHeight="1">
      <c r="A3541" s="41"/>
      <c r="B3541" s="42"/>
      <c r="C3541" s="230" t="s">
        <v>3381</v>
      </c>
      <c r="D3541" s="230" t="s">
        <v>253</v>
      </c>
      <c r="E3541" s="231" t="s">
        <v>3382</v>
      </c>
      <c r="F3541" s="232" t="s">
        <v>3383</v>
      </c>
      <c r="G3541" s="233" t="s">
        <v>389</v>
      </c>
      <c r="H3541" s="234">
        <v>11.199999999999999</v>
      </c>
      <c r="I3541" s="235"/>
      <c r="J3541" s="236">
        <f>ROUND(I3541*H3541,2)</f>
        <v>0</v>
      </c>
      <c r="K3541" s="237"/>
      <c r="L3541" s="47"/>
      <c r="M3541" s="238" t="s">
        <v>1</v>
      </c>
      <c r="N3541" s="239" t="s">
        <v>49</v>
      </c>
      <c r="O3541" s="94"/>
      <c r="P3541" s="240">
        <f>O3541*H3541</f>
        <v>0</v>
      </c>
      <c r="Q3541" s="240">
        <v>0.00024000000000000001</v>
      </c>
      <c r="R3541" s="240">
        <f>Q3541*H3541</f>
        <v>0.0026879999999999999</v>
      </c>
      <c r="S3541" s="240">
        <v>0</v>
      </c>
      <c r="T3541" s="241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42" t="s">
        <v>304</v>
      </c>
      <c r="AT3541" s="242" t="s">
        <v>253</v>
      </c>
      <c r="AU3541" s="242" t="s">
        <v>93</v>
      </c>
      <c r="AY3541" s="19" t="s">
        <v>251</v>
      </c>
      <c r="BE3541" s="243">
        <f>IF(N3541="základní",J3541,0)</f>
        <v>0</v>
      </c>
      <c r="BF3541" s="243">
        <f>IF(N3541="snížená",J3541,0)</f>
        <v>0</v>
      </c>
      <c r="BG3541" s="243">
        <f>IF(N3541="zákl. přenesená",J3541,0)</f>
        <v>0</v>
      </c>
      <c r="BH3541" s="243">
        <f>IF(N3541="sníž. přenesená",J3541,0)</f>
        <v>0</v>
      </c>
      <c r="BI3541" s="243">
        <f>IF(N3541="nulová",J3541,0)</f>
        <v>0</v>
      </c>
      <c r="BJ3541" s="19" t="s">
        <v>91</v>
      </c>
      <c r="BK3541" s="243">
        <f>ROUND(I3541*H3541,2)</f>
        <v>0</v>
      </c>
      <c r="BL3541" s="19" t="s">
        <v>304</v>
      </c>
      <c r="BM3541" s="242" t="s">
        <v>3384</v>
      </c>
    </row>
    <row r="3542" s="2" customFormat="1">
      <c r="A3542" s="41"/>
      <c r="B3542" s="42"/>
      <c r="C3542" s="43"/>
      <c r="D3542" s="244" t="s">
        <v>258</v>
      </c>
      <c r="E3542" s="43"/>
      <c r="F3542" s="245" t="s">
        <v>3385</v>
      </c>
      <c r="G3542" s="43"/>
      <c r="H3542" s="43"/>
      <c r="I3542" s="246"/>
      <c r="J3542" s="43"/>
      <c r="K3542" s="43"/>
      <c r="L3542" s="47"/>
      <c r="M3542" s="247"/>
      <c r="N3542" s="248"/>
      <c r="O3542" s="94"/>
      <c r="P3542" s="94"/>
      <c r="Q3542" s="94"/>
      <c r="R3542" s="94"/>
      <c r="S3542" s="94"/>
      <c r="T3542" s="95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T3542" s="19" t="s">
        <v>258</v>
      </c>
      <c r="AU3542" s="19" t="s">
        <v>93</v>
      </c>
    </row>
    <row r="3543" s="2" customFormat="1">
      <c r="A3543" s="41"/>
      <c r="B3543" s="42"/>
      <c r="C3543" s="43"/>
      <c r="D3543" s="251" t="s">
        <v>289</v>
      </c>
      <c r="E3543" s="43"/>
      <c r="F3543" s="282" t="s">
        <v>3386</v>
      </c>
      <c r="G3543" s="43"/>
      <c r="H3543" s="43"/>
      <c r="I3543" s="246"/>
      <c r="J3543" s="43"/>
      <c r="K3543" s="43"/>
      <c r="L3543" s="47"/>
      <c r="M3543" s="247"/>
      <c r="N3543" s="248"/>
      <c r="O3543" s="94"/>
      <c r="P3543" s="94"/>
      <c r="Q3543" s="94"/>
      <c r="R3543" s="94"/>
      <c r="S3543" s="94"/>
      <c r="T3543" s="95"/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T3543" s="19" t="s">
        <v>289</v>
      </c>
      <c r="AU3543" s="19" t="s">
        <v>93</v>
      </c>
    </row>
    <row r="3544" s="13" customFormat="1">
      <c r="A3544" s="13"/>
      <c r="B3544" s="249"/>
      <c r="C3544" s="250"/>
      <c r="D3544" s="251" t="s">
        <v>260</v>
      </c>
      <c r="E3544" s="252" t="s">
        <v>1</v>
      </c>
      <c r="F3544" s="253" t="s">
        <v>3358</v>
      </c>
      <c r="G3544" s="250"/>
      <c r="H3544" s="254">
        <v>11.199999999999999</v>
      </c>
      <c r="I3544" s="255"/>
      <c r="J3544" s="250"/>
      <c r="K3544" s="250"/>
      <c r="L3544" s="256"/>
      <c r="M3544" s="257"/>
      <c r="N3544" s="258"/>
      <c r="O3544" s="258"/>
      <c r="P3544" s="258"/>
      <c r="Q3544" s="258"/>
      <c r="R3544" s="258"/>
      <c r="S3544" s="258"/>
      <c r="T3544" s="259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60" t="s">
        <v>260</v>
      </c>
      <c r="AU3544" s="260" t="s">
        <v>93</v>
      </c>
      <c r="AV3544" s="13" t="s">
        <v>93</v>
      </c>
      <c r="AW3544" s="13" t="s">
        <v>40</v>
      </c>
      <c r="AX3544" s="13" t="s">
        <v>84</v>
      </c>
      <c r="AY3544" s="260" t="s">
        <v>251</v>
      </c>
    </row>
    <row r="3545" s="14" customFormat="1">
      <c r="A3545" s="14"/>
      <c r="B3545" s="261"/>
      <c r="C3545" s="262"/>
      <c r="D3545" s="251" t="s">
        <v>260</v>
      </c>
      <c r="E3545" s="263" t="s">
        <v>1</v>
      </c>
      <c r="F3545" s="264" t="s">
        <v>262</v>
      </c>
      <c r="G3545" s="262"/>
      <c r="H3545" s="265">
        <v>11.199999999999999</v>
      </c>
      <c r="I3545" s="266"/>
      <c r="J3545" s="262"/>
      <c r="K3545" s="262"/>
      <c r="L3545" s="267"/>
      <c r="M3545" s="268"/>
      <c r="N3545" s="269"/>
      <c r="O3545" s="269"/>
      <c r="P3545" s="269"/>
      <c r="Q3545" s="269"/>
      <c r="R3545" s="269"/>
      <c r="S3545" s="269"/>
      <c r="T3545" s="270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71" t="s">
        <v>260</v>
      </c>
      <c r="AU3545" s="271" t="s">
        <v>93</v>
      </c>
      <c r="AV3545" s="14" t="s">
        <v>257</v>
      </c>
      <c r="AW3545" s="14" t="s">
        <v>40</v>
      </c>
      <c r="AX3545" s="14" t="s">
        <v>91</v>
      </c>
      <c r="AY3545" s="271" t="s">
        <v>251</v>
      </c>
    </row>
    <row r="3546" s="2" customFormat="1" ht="16.5" customHeight="1">
      <c r="A3546" s="41"/>
      <c r="B3546" s="42"/>
      <c r="C3546" s="230" t="s">
        <v>3387</v>
      </c>
      <c r="D3546" s="230" t="s">
        <v>253</v>
      </c>
      <c r="E3546" s="231" t="s">
        <v>3388</v>
      </c>
      <c r="F3546" s="232" t="s">
        <v>3389</v>
      </c>
      <c r="G3546" s="233" t="s">
        <v>389</v>
      </c>
      <c r="H3546" s="234">
        <v>4.2400000000000002</v>
      </c>
      <c r="I3546" s="235"/>
      <c r="J3546" s="236">
        <f>ROUND(I3546*H3546,2)</f>
        <v>0</v>
      </c>
      <c r="K3546" s="237"/>
      <c r="L3546" s="47"/>
      <c r="M3546" s="238" t="s">
        <v>1</v>
      </c>
      <c r="N3546" s="239" t="s">
        <v>49</v>
      </c>
      <c r="O3546" s="94"/>
      <c r="P3546" s="240">
        <f>O3546*H3546</f>
        <v>0</v>
      </c>
      <c r="Q3546" s="240">
        <v>0.00020000000000000001</v>
      </c>
      <c r="R3546" s="240">
        <f>Q3546*H3546</f>
        <v>0.00084800000000000012</v>
      </c>
      <c r="S3546" s="240">
        <v>0</v>
      </c>
      <c r="T3546" s="241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42" t="s">
        <v>304</v>
      </c>
      <c r="AT3546" s="242" t="s">
        <v>253</v>
      </c>
      <c r="AU3546" s="242" t="s">
        <v>93</v>
      </c>
      <c r="AY3546" s="19" t="s">
        <v>251</v>
      </c>
      <c r="BE3546" s="243">
        <f>IF(N3546="základní",J3546,0)</f>
        <v>0</v>
      </c>
      <c r="BF3546" s="243">
        <f>IF(N3546="snížená",J3546,0)</f>
        <v>0</v>
      </c>
      <c r="BG3546" s="243">
        <f>IF(N3546="zákl. přenesená",J3546,0)</f>
        <v>0</v>
      </c>
      <c r="BH3546" s="243">
        <f>IF(N3546="sníž. přenesená",J3546,0)</f>
        <v>0</v>
      </c>
      <c r="BI3546" s="243">
        <f>IF(N3546="nulová",J3546,0)</f>
        <v>0</v>
      </c>
      <c r="BJ3546" s="19" t="s">
        <v>91</v>
      </c>
      <c r="BK3546" s="243">
        <f>ROUND(I3546*H3546,2)</f>
        <v>0</v>
      </c>
      <c r="BL3546" s="19" t="s">
        <v>304</v>
      </c>
      <c r="BM3546" s="242" t="s">
        <v>3390</v>
      </c>
    </row>
    <row r="3547" s="2" customFormat="1">
      <c r="A3547" s="41"/>
      <c r="B3547" s="42"/>
      <c r="C3547" s="43"/>
      <c r="D3547" s="244" t="s">
        <v>258</v>
      </c>
      <c r="E3547" s="43"/>
      <c r="F3547" s="245" t="s">
        <v>3391</v>
      </c>
      <c r="G3547" s="43"/>
      <c r="H3547" s="43"/>
      <c r="I3547" s="246"/>
      <c r="J3547" s="43"/>
      <c r="K3547" s="43"/>
      <c r="L3547" s="47"/>
      <c r="M3547" s="247"/>
      <c r="N3547" s="248"/>
      <c r="O3547" s="94"/>
      <c r="P3547" s="94"/>
      <c r="Q3547" s="94"/>
      <c r="R3547" s="94"/>
      <c r="S3547" s="94"/>
      <c r="T3547" s="95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19" t="s">
        <v>258</v>
      </c>
      <c r="AU3547" s="19" t="s">
        <v>93</v>
      </c>
    </row>
    <row r="3548" s="13" customFormat="1">
      <c r="A3548" s="13"/>
      <c r="B3548" s="249"/>
      <c r="C3548" s="250"/>
      <c r="D3548" s="251" t="s">
        <v>260</v>
      </c>
      <c r="E3548" s="252" t="s">
        <v>1</v>
      </c>
      <c r="F3548" s="253" t="s">
        <v>3392</v>
      </c>
      <c r="G3548" s="250"/>
      <c r="H3548" s="254">
        <v>4.2400000000000002</v>
      </c>
      <c r="I3548" s="255"/>
      <c r="J3548" s="250"/>
      <c r="K3548" s="250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60" t="s">
        <v>260</v>
      </c>
      <c r="AU3548" s="260" t="s">
        <v>93</v>
      </c>
      <c r="AV3548" s="13" t="s">
        <v>93</v>
      </c>
      <c r="AW3548" s="13" t="s">
        <v>40</v>
      </c>
      <c r="AX3548" s="13" t="s">
        <v>84</v>
      </c>
      <c r="AY3548" s="260" t="s">
        <v>251</v>
      </c>
    </row>
    <row r="3549" s="14" customFormat="1">
      <c r="A3549" s="14"/>
      <c r="B3549" s="261"/>
      <c r="C3549" s="262"/>
      <c r="D3549" s="251" t="s">
        <v>260</v>
      </c>
      <c r="E3549" s="263" t="s">
        <v>1</v>
      </c>
      <c r="F3549" s="264" t="s">
        <v>262</v>
      </c>
      <c r="G3549" s="262"/>
      <c r="H3549" s="265">
        <v>4.2400000000000002</v>
      </c>
      <c r="I3549" s="266"/>
      <c r="J3549" s="262"/>
      <c r="K3549" s="262"/>
      <c r="L3549" s="267"/>
      <c r="M3549" s="268"/>
      <c r="N3549" s="269"/>
      <c r="O3549" s="269"/>
      <c r="P3549" s="269"/>
      <c r="Q3549" s="269"/>
      <c r="R3549" s="269"/>
      <c r="S3549" s="269"/>
      <c r="T3549" s="270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71" t="s">
        <v>260</v>
      </c>
      <c r="AU3549" s="271" t="s">
        <v>93</v>
      </c>
      <c r="AV3549" s="14" t="s">
        <v>257</v>
      </c>
      <c r="AW3549" s="14" t="s">
        <v>40</v>
      </c>
      <c r="AX3549" s="14" t="s">
        <v>91</v>
      </c>
      <c r="AY3549" s="271" t="s">
        <v>251</v>
      </c>
    </row>
    <row r="3550" s="2" customFormat="1" ht="24.15" customHeight="1">
      <c r="A3550" s="41"/>
      <c r="B3550" s="42"/>
      <c r="C3550" s="230" t="s">
        <v>3393</v>
      </c>
      <c r="D3550" s="230" t="s">
        <v>253</v>
      </c>
      <c r="E3550" s="231" t="s">
        <v>3394</v>
      </c>
      <c r="F3550" s="232" t="s">
        <v>3395</v>
      </c>
      <c r="G3550" s="233" t="s">
        <v>1410</v>
      </c>
      <c r="H3550" s="305"/>
      <c r="I3550" s="235"/>
      <c r="J3550" s="236">
        <f>ROUND(I3550*H3550,2)</f>
        <v>0</v>
      </c>
      <c r="K3550" s="237"/>
      <c r="L3550" s="47"/>
      <c r="M3550" s="238" t="s">
        <v>1</v>
      </c>
      <c r="N3550" s="239" t="s">
        <v>49</v>
      </c>
      <c r="O3550" s="94"/>
      <c r="P3550" s="240">
        <f>O3550*H3550</f>
        <v>0</v>
      </c>
      <c r="Q3550" s="240">
        <v>0</v>
      </c>
      <c r="R3550" s="240">
        <f>Q3550*H3550</f>
        <v>0</v>
      </c>
      <c r="S3550" s="240">
        <v>0</v>
      </c>
      <c r="T3550" s="241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42" t="s">
        <v>304</v>
      </c>
      <c r="AT3550" s="242" t="s">
        <v>253</v>
      </c>
      <c r="AU3550" s="242" t="s">
        <v>93</v>
      </c>
      <c r="AY3550" s="19" t="s">
        <v>251</v>
      </c>
      <c r="BE3550" s="243">
        <f>IF(N3550="základní",J3550,0)</f>
        <v>0</v>
      </c>
      <c r="BF3550" s="243">
        <f>IF(N3550="snížená",J3550,0)</f>
        <v>0</v>
      </c>
      <c r="BG3550" s="243">
        <f>IF(N3550="zákl. přenesená",J3550,0)</f>
        <v>0</v>
      </c>
      <c r="BH3550" s="243">
        <f>IF(N3550="sníž. přenesená",J3550,0)</f>
        <v>0</v>
      </c>
      <c r="BI3550" s="243">
        <f>IF(N3550="nulová",J3550,0)</f>
        <v>0</v>
      </c>
      <c r="BJ3550" s="19" t="s">
        <v>91</v>
      </c>
      <c r="BK3550" s="243">
        <f>ROUND(I3550*H3550,2)</f>
        <v>0</v>
      </c>
      <c r="BL3550" s="19" t="s">
        <v>304</v>
      </c>
      <c r="BM3550" s="242" t="s">
        <v>3396</v>
      </c>
    </row>
    <row r="3551" s="2" customFormat="1">
      <c r="A3551" s="41"/>
      <c r="B3551" s="42"/>
      <c r="C3551" s="43"/>
      <c r="D3551" s="244" t="s">
        <v>258</v>
      </c>
      <c r="E3551" s="43"/>
      <c r="F3551" s="245" t="s">
        <v>3397</v>
      </c>
      <c r="G3551" s="43"/>
      <c r="H3551" s="43"/>
      <c r="I3551" s="246"/>
      <c r="J3551" s="43"/>
      <c r="K3551" s="43"/>
      <c r="L3551" s="47"/>
      <c r="M3551" s="247"/>
      <c r="N3551" s="248"/>
      <c r="O3551" s="94"/>
      <c r="P3551" s="94"/>
      <c r="Q3551" s="94"/>
      <c r="R3551" s="94"/>
      <c r="S3551" s="94"/>
      <c r="T3551" s="95"/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T3551" s="19" t="s">
        <v>258</v>
      </c>
      <c r="AU3551" s="19" t="s">
        <v>93</v>
      </c>
    </row>
    <row r="3552" s="12" customFormat="1" ht="22.8" customHeight="1">
      <c r="A3552" s="12"/>
      <c r="B3552" s="214"/>
      <c r="C3552" s="215"/>
      <c r="D3552" s="216" t="s">
        <v>83</v>
      </c>
      <c r="E3552" s="228" t="s">
        <v>3398</v>
      </c>
      <c r="F3552" s="228" t="s">
        <v>3399</v>
      </c>
      <c r="G3552" s="215"/>
      <c r="H3552" s="215"/>
      <c r="I3552" s="218"/>
      <c r="J3552" s="229">
        <f>BK3552</f>
        <v>0</v>
      </c>
      <c r="K3552" s="215"/>
      <c r="L3552" s="220"/>
      <c r="M3552" s="221"/>
      <c r="N3552" s="222"/>
      <c r="O3552" s="222"/>
      <c r="P3552" s="223">
        <f>SUM(P3553:P3650)</f>
        <v>0</v>
      </c>
      <c r="Q3552" s="222"/>
      <c r="R3552" s="223">
        <f>SUM(R3553:R3650)</f>
        <v>33.803728288348793</v>
      </c>
      <c r="S3552" s="222"/>
      <c r="T3552" s="224">
        <f>SUM(T3553:T3650)</f>
        <v>0</v>
      </c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R3552" s="225" t="s">
        <v>93</v>
      </c>
      <c r="AT3552" s="226" t="s">
        <v>83</v>
      </c>
      <c r="AU3552" s="226" t="s">
        <v>91</v>
      </c>
      <c r="AY3552" s="225" t="s">
        <v>251</v>
      </c>
      <c r="BK3552" s="227">
        <f>SUM(BK3553:BK3650)</f>
        <v>0</v>
      </c>
    </row>
    <row r="3553" s="2" customFormat="1" ht="16.5" customHeight="1">
      <c r="A3553" s="41"/>
      <c r="B3553" s="42"/>
      <c r="C3553" s="230" t="s">
        <v>3400</v>
      </c>
      <c r="D3553" s="230" t="s">
        <v>253</v>
      </c>
      <c r="E3553" s="231" t="s">
        <v>3401</v>
      </c>
      <c r="F3553" s="232" t="s">
        <v>3402</v>
      </c>
      <c r="G3553" s="233" t="s">
        <v>389</v>
      </c>
      <c r="H3553" s="234">
        <v>2071.056</v>
      </c>
      <c r="I3553" s="235"/>
      <c r="J3553" s="236">
        <f>ROUND(I3553*H3553,2)</f>
        <v>0</v>
      </c>
      <c r="K3553" s="237"/>
      <c r="L3553" s="47"/>
      <c r="M3553" s="238" t="s">
        <v>1</v>
      </c>
      <c r="N3553" s="239" t="s">
        <v>49</v>
      </c>
      <c r="O3553" s="94"/>
      <c r="P3553" s="240">
        <f>O3553*H3553</f>
        <v>0</v>
      </c>
      <c r="Q3553" s="240">
        <v>0.00029999999999999997</v>
      </c>
      <c r="R3553" s="240">
        <f>Q3553*H3553</f>
        <v>0.6213168</v>
      </c>
      <c r="S3553" s="240">
        <v>0</v>
      </c>
      <c r="T3553" s="241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42" t="s">
        <v>304</v>
      </c>
      <c r="AT3553" s="242" t="s">
        <v>253</v>
      </c>
      <c r="AU3553" s="242" t="s">
        <v>93</v>
      </c>
      <c r="AY3553" s="19" t="s">
        <v>251</v>
      </c>
      <c r="BE3553" s="243">
        <f>IF(N3553="základní",J3553,0)</f>
        <v>0</v>
      </c>
      <c r="BF3553" s="243">
        <f>IF(N3553="snížená",J3553,0)</f>
        <v>0</v>
      </c>
      <c r="BG3553" s="243">
        <f>IF(N3553="zákl. přenesená",J3553,0)</f>
        <v>0</v>
      </c>
      <c r="BH3553" s="243">
        <f>IF(N3553="sníž. přenesená",J3553,0)</f>
        <v>0</v>
      </c>
      <c r="BI3553" s="243">
        <f>IF(N3553="nulová",J3553,0)</f>
        <v>0</v>
      </c>
      <c r="BJ3553" s="19" t="s">
        <v>91</v>
      </c>
      <c r="BK3553" s="243">
        <f>ROUND(I3553*H3553,2)</f>
        <v>0</v>
      </c>
      <c r="BL3553" s="19" t="s">
        <v>304</v>
      </c>
      <c r="BM3553" s="242" t="s">
        <v>3403</v>
      </c>
    </row>
    <row r="3554" s="2" customFormat="1">
      <c r="A3554" s="41"/>
      <c r="B3554" s="42"/>
      <c r="C3554" s="43"/>
      <c r="D3554" s="244" t="s">
        <v>258</v>
      </c>
      <c r="E3554" s="43"/>
      <c r="F3554" s="245" t="s">
        <v>3404</v>
      </c>
      <c r="G3554" s="43"/>
      <c r="H3554" s="43"/>
      <c r="I3554" s="246"/>
      <c r="J3554" s="43"/>
      <c r="K3554" s="43"/>
      <c r="L3554" s="47"/>
      <c r="M3554" s="247"/>
      <c r="N3554" s="248"/>
      <c r="O3554" s="94"/>
      <c r="P3554" s="94"/>
      <c r="Q3554" s="94"/>
      <c r="R3554" s="94"/>
      <c r="S3554" s="94"/>
      <c r="T3554" s="95"/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T3554" s="19" t="s">
        <v>258</v>
      </c>
      <c r="AU3554" s="19" t="s">
        <v>93</v>
      </c>
    </row>
    <row r="3555" s="15" customFormat="1">
      <c r="A3555" s="15"/>
      <c r="B3555" s="272"/>
      <c r="C3555" s="273"/>
      <c r="D3555" s="251" t="s">
        <v>260</v>
      </c>
      <c r="E3555" s="274" t="s">
        <v>1</v>
      </c>
      <c r="F3555" s="275" t="s">
        <v>499</v>
      </c>
      <c r="G3555" s="273"/>
      <c r="H3555" s="274" t="s">
        <v>1</v>
      </c>
      <c r="I3555" s="276"/>
      <c r="J3555" s="273"/>
      <c r="K3555" s="273"/>
      <c r="L3555" s="277"/>
      <c r="M3555" s="278"/>
      <c r="N3555" s="279"/>
      <c r="O3555" s="279"/>
      <c r="P3555" s="279"/>
      <c r="Q3555" s="279"/>
      <c r="R3555" s="279"/>
      <c r="S3555" s="279"/>
      <c r="T3555" s="280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81" t="s">
        <v>260</v>
      </c>
      <c r="AU3555" s="281" t="s">
        <v>93</v>
      </c>
      <c r="AV3555" s="15" t="s">
        <v>91</v>
      </c>
      <c r="AW3555" s="15" t="s">
        <v>40</v>
      </c>
      <c r="AX3555" s="15" t="s">
        <v>84</v>
      </c>
      <c r="AY3555" s="281" t="s">
        <v>251</v>
      </c>
    </row>
    <row r="3556" s="13" customFormat="1">
      <c r="A3556" s="13"/>
      <c r="B3556" s="249"/>
      <c r="C3556" s="250"/>
      <c r="D3556" s="251" t="s">
        <v>260</v>
      </c>
      <c r="E3556" s="252" t="s">
        <v>1</v>
      </c>
      <c r="F3556" s="253" t="s">
        <v>3405</v>
      </c>
      <c r="G3556" s="250"/>
      <c r="H3556" s="254">
        <v>23.212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260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251</v>
      </c>
    </row>
    <row r="3557" s="13" customFormat="1">
      <c r="A3557" s="13"/>
      <c r="B3557" s="249"/>
      <c r="C3557" s="250"/>
      <c r="D3557" s="251" t="s">
        <v>260</v>
      </c>
      <c r="E3557" s="252" t="s">
        <v>1</v>
      </c>
      <c r="F3557" s="253" t="s">
        <v>3406</v>
      </c>
      <c r="G3557" s="250"/>
      <c r="H3557" s="254">
        <v>14.092000000000001</v>
      </c>
      <c r="I3557" s="255"/>
      <c r="J3557" s="250"/>
      <c r="K3557" s="250"/>
      <c r="L3557" s="256"/>
      <c r="M3557" s="257"/>
      <c r="N3557" s="258"/>
      <c r="O3557" s="258"/>
      <c r="P3557" s="258"/>
      <c r="Q3557" s="258"/>
      <c r="R3557" s="258"/>
      <c r="S3557" s="258"/>
      <c r="T3557" s="25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60" t="s">
        <v>260</v>
      </c>
      <c r="AU3557" s="260" t="s">
        <v>93</v>
      </c>
      <c r="AV3557" s="13" t="s">
        <v>93</v>
      </c>
      <c r="AW3557" s="13" t="s">
        <v>40</v>
      </c>
      <c r="AX3557" s="13" t="s">
        <v>84</v>
      </c>
      <c r="AY3557" s="260" t="s">
        <v>251</v>
      </c>
    </row>
    <row r="3558" s="13" customFormat="1">
      <c r="A3558" s="13"/>
      <c r="B3558" s="249"/>
      <c r="C3558" s="250"/>
      <c r="D3558" s="251" t="s">
        <v>260</v>
      </c>
      <c r="E3558" s="252" t="s">
        <v>1</v>
      </c>
      <c r="F3558" s="253" t="s">
        <v>3407</v>
      </c>
      <c r="G3558" s="250"/>
      <c r="H3558" s="254">
        <v>22.338000000000001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260</v>
      </c>
      <c r="AU3558" s="260" t="s">
        <v>93</v>
      </c>
      <c r="AV3558" s="13" t="s">
        <v>93</v>
      </c>
      <c r="AW3558" s="13" t="s">
        <v>40</v>
      </c>
      <c r="AX3558" s="13" t="s">
        <v>84</v>
      </c>
      <c r="AY3558" s="260" t="s">
        <v>251</v>
      </c>
    </row>
    <row r="3559" s="13" customFormat="1">
      <c r="A3559" s="13"/>
      <c r="B3559" s="249"/>
      <c r="C3559" s="250"/>
      <c r="D3559" s="251" t="s">
        <v>260</v>
      </c>
      <c r="E3559" s="252" t="s">
        <v>1</v>
      </c>
      <c r="F3559" s="253" t="s">
        <v>3408</v>
      </c>
      <c r="G3559" s="250"/>
      <c r="H3559" s="254">
        <v>13.6</v>
      </c>
      <c r="I3559" s="255"/>
      <c r="J3559" s="250"/>
      <c r="K3559" s="250"/>
      <c r="L3559" s="256"/>
      <c r="M3559" s="257"/>
      <c r="N3559" s="258"/>
      <c r="O3559" s="258"/>
      <c r="P3559" s="258"/>
      <c r="Q3559" s="258"/>
      <c r="R3559" s="258"/>
      <c r="S3559" s="258"/>
      <c r="T3559" s="25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60" t="s">
        <v>260</v>
      </c>
      <c r="AU3559" s="260" t="s">
        <v>93</v>
      </c>
      <c r="AV3559" s="13" t="s">
        <v>93</v>
      </c>
      <c r="AW3559" s="13" t="s">
        <v>40</v>
      </c>
      <c r="AX3559" s="13" t="s">
        <v>84</v>
      </c>
      <c r="AY3559" s="260" t="s">
        <v>251</v>
      </c>
    </row>
    <row r="3560" s="13" customFormat="1">
      <c r="A3560" s="13"/>
      <c r="B3560" s="249"/>
      <c r="C3560" s="250"/>
      <c r="D3560" s="251" t="s">
        <v>260</v>
      </c>
      <c r="E3560" s="252" t="s">
        <v>1</v>
      </c>
      <c r="F3560" s="253" t="s">
        <v>3409</v>
      </c>
      <c r="G3560" s="250"/>
      <c r="H3560" s="254">
        <v>9.5559999999999992</v>
      </c>
      <c r="I3560" s="255"/>
      <c r="J3560" s="250"/>
      <c r="K3560" s="250"/>
      <c r="L3560" s="256"/>
      <c r="M3560" s="257"/>
      <c r="N3560" s="258"/>
      <c r="O3560" s="258"/>
      <c r="P3560" s="258"/>
      <c r="Q3560" s="258"/>
      <c r="R3560" s="258"/>
      <c r="S3560" s="258"/>
      <c r="T3560" s="25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60" t="s">
        <v>260</v>
      </c>
      <c r="AU3560" s="260" t="s">
        <v>93</v>
      </c>
      <c r="AV3560" s="13" t="s">
        <v>93</v>
      </c>
      <c r="AW3560" s="13" t="s">
        <v>40</v>
      </c>
      <c r="AX3560" s="13" t="s">
        <v>84</v>
      </c>
      <c r="AY3560" s="260" t="s">
        <v>251</v>
      </c>
    </row>
    <row r="3561" s="13" customFormat="1">
      <c r="A3561" s="13"/>
      <c r="B3561" s="249"/>
      <c r="C3561" s="250"/>
      <c r="D3561" s="251" t="s">
        <v>260</v>
      </c>
      <c r="E3561" s="252" t="s">
        <v>1</v>
      </c>
      <c r="F3561" s="253" t="s">
        <v>3410</v>
      </c>
      <c r="G3561" s="250"/>
      <c r="H3561" s="254">
        <v>26.271999999999998</v>
      </c>
      <c r="I3561" s="255"/>
      <c r="J3561" s="250"/>
      <c r="K3561" s="250"/>
      <c r="L3561" s="256"/>
      <c r="M3561" s="257"/>
      <c r="N3561" s="258"/>
      <c r="O3561" s="258"/>
      <c r="P3561" s="258"/>
      <c r="Q3561" s="258"/>
      <c r="R3561" s="258"/>
      <c r="S3561" s="258"/>
      <c r="T3561" s="25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60" t="s">
        <v>260</v>
      </c>
      <c r="AU3561" s="260" t="s">
        <v>93</v>
      </c>
      <c r="AV3561" s="13" t="s">
        <v>93</v>
      </c>
      <c r="AW3561" s="13" t="s">
        <v>40</v>
      </c>
      <c r="AX3561" s="13" t="s">
        <v>84</v>
      </c>
      <c r="AY3561" s="260" t="s">
        <v>251</v>
      </c>
    </row>
    <row r="3562" s="16" customFormat="1">
      <c r="A3562" s="16"/>
      <c r="B3562" s="283"/>
      <c r="C3562" s="284"/>
      <c r="D3562" s="251" t="s">
        <v>260</v>
      </c>
      <c r="E3562" s="285" t="s">
        <v>1</v>
      </c>
      <c r="F3562" s="286" t="s">
        <v>329</v>
      </c>
      <c r="G3562" s="284"/>
      <c r="H3562" s="287">
        <v>109.06999999999999</v>
      </c>
      <c r="I3562" s="288"/>
      <c r="J3562" s="284"/>
      <c r="K3562" s="284"/>
      <c r="L3562" s="289"/>
      <c r="M3562" s="290"/>
      <c r="N3562" s="291"/>
      <c r="O3562" s="291"/>
      <c r="P3562" s="291"/>
      <c r="Q3562" s="291"/>
      <c r="R3562" s="291"/>
      <c r="S3562" s="291"/>
      <c r="T3562" s="292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93" t="s">
        <v>260</v>
      </c>
      <c r="AU3562" s="293" t="s">
        <v>93</v>
      </c>
      <c r="AV3562" s="16" t="s">
        <v>273</v>
      </c>
      <c r="AW3562" s="16" t="s">
        <v>40</v>
      </c>
      <c r="AX3562" s="16" t="s">
        <v>84</v>
      </c>
      <c r="AY3562" s="293" t="s">
        <v>251</v>
      </c>
    </row>
    <row r="3563" s="15" customFormat="1">
      <c r="A3563" s="15"/>
      <c r="B3563" s="272"/>
      <c r="C3563" s="273"/>
      <c r="D3563" s="251" t="s">
        <v>260</v>
      </c>
      <c r="E3563" s="274" t="s">
        <v>1</v>
      </c>
      <c r="F3563" s="275" t="s">
        <v>505</v>
      </c>
      <c r="G3563" s="273"/>
      <c r="H3563" s="274" t="s">
        <v>1</v>
      </c>
      <c r="I3563" s="276"/>
      <c r="J3563" s="273"/>
      <c r="K3563" s="273"/>
      <c r="L3563" s="277"/>
      <c r="M3563" s="278"/>
      <c r="N3563" s="279"/>
      <c r="O3563" s="279"/>
      <c r="P3563" s="279"/>
      <c r="Q3563" s="279"/>
      <c r="R3563" s="279"/>
      <c r="S3563" s="279"/>
      <c r="T3563" s="280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81" t="s">
        <v>260</v>
      </c>
      <c r="AU3563" s="281" t="s">
        <v>93</v>
      </c>
      <c r="AV3563" s="15" t="s">
        <v>91</v>
      </c>
      <c r="AW3563" s="15" t="s">
        <v>40</v>
      </c>
      <c r="AX3563" s="15" t="s">
        <v>84</v>
      </c>
      <c r="AY3563" s="281" t="s">
        <v>251</v>
      </c>
    </row>
    <row r="3564" s="13" customFormat="1">
      <c r="A3564" s="13"/>
      <c r="B3564" s="249"/>
      <c r="C3564" s="250"/>
      <c r="D3564" s="251" t="s">
        <v>260</v>
      </c>
      <c r="E3564" s="252" t="s">
        <v>1</v>
      </c>
      <c r="F3564" s="253" t="s">
        <v>3411</v>
      </c>
      <c r="G3564" s="250"/>
      <c r="H3564" s="254">
        <v>18.978000000000002</v>
      </c>
      <c r="I3564" s="255"/>
      <c r="J3564" s="250"/>
      <c r="K3564" s="250"/>
      <c r="L3564" s="256"/>
      <c r="M3564" s="257"/>
      <c r="N3564" s="258"/>
      <c r="O3564" s="258"/>
      <c r="P3564" s="258"/>
      <c r="Q3564" s="258"/>
      <c r="R3564" s="258"/>
      <c r="S3564" s="258"/>
      <c r="T3564" s="25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60" t="s">
        <v>260</v>
      </c>
      <c r="AU3564" s="260" t="s">
        <v>93</v>
      </c>
      <c r="AV3564" s="13" t="s">
        <v>93</v>
      </c>
      <c r="AW3564" s="13" t="s">
        <v>40</v>
      </c>
      <c r="AX3564" s="13" t="s">
        <v>84</v>
      </c>
      <c r="AY3564" s="260" t="s">
        <v>251</v>
      </c>
    </row>
    <row r="3565" s="13" customFormat="1">
      <c r="A3565" s="13"/>
      <c r="B3565" s="249"/>
      <c r="C3565" s="250"/>
      <c r="D3565" s="251" t="s">
        <v>260</v>
      </c>
      <c r="E3565" s="252" t="s">
        <v>1</v>
      </c>
      <c r="F3565" s="253" t="s">
        <v>3412</v>
      </c>
      <c r="G3565" s="250"/>
      <c r="H3565" s="254">
        <v>320.63</v>
      </c>
      <c r="I3565" s="255"/>
      <c r="J3565" s="250"/>
      <c r="K3565" s="250"/>
      <c r="L3565" s="256"/>
      <c r="M3565" s="257"/>
      <c r="N3565" s="258"/>
      <c r="O3565" s="258"/>
      <c r="P3565" s="258"/>
      <c r="Q3565" s="258"/>
      <c r="R3565" s="258"/>
      <c r="S3565" s="258"/>
      <c r="T3565" s="259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60" t="s">
        <v>260</v>
      </c>
      <c r="AU3565" s="260" t="s">
        <v>93</v>
      </c>
      <c r="AV3565" s="13" t="s">
        <v>93</v>
      </c>
      <c r="AW3565" s="13" t="s">
        <v>40</v>
      </c>
      <c r="AX3565" s="13" t="s">
        <v>84</v>
      </c>
      <c r="AY3565" s="260" t="s">
        <v>251</v>
      </c>
    </row>
    <row r="3566" s="13" customFormat="1">
      <c r="A3566" s="13"/>
      <c r="B3566" s="249"/>
      <c r="C3566" s="250"/>
      <c r="D3566" s="251" t="s">
        <v>260</v>
      </c>
      <c r="E3566" s="252" t="s">
        <v>1</v>
      </c>
      <c r="F3566" s="253" t="s">
        <v>3413</v>
      </c>
      <c r="G3566" s="250"/>
      <c r="H3566" s="254">
        <v>17.861000000000001</v>
      </c>
      <c r="I3566" s="255"/>
      <c r="J3566" s="250"/>
      <c r="K3566" s="250"/>
      <c r="L3566" s="256"/>
      <c r="M3566" s="257"/>
      <c r="N3566" s="258"/>
      <c r="O3566" s="258"/>
      <c r="P3566" s="258"/>
      <c r="Q3566" s="258"/>
      <c r="R3566" s="258"/>
      <c r="S3566" s="258"/>
      <c r="T3566" s="25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60" t="s">
        <v>260</v>
      </c>
      <c r="AU3566" s="260" t="s">
        <v>93</v>
      </c>
      <c r="AV3566" s="13" t="s">
        <v>93</v>
      </c>
      <c r="AW3566" s="13" t="s">
        <v>40</v>
      </c>
      <c r="AX3566" s="13" t="s">
        <v>84</v>
      </c>
      <c r="AY3566" s="260" t="s">
        <v>251</v>
      </c>
    </row>
    <row r="3567" s="13" customFormat="1">
      <c r="A3567" s="13"/>
      <c r="B3567" s="249"/>
      <c r="C3567" s="250"/>
      <c r="D3567" s="251" t="s">
        <v>260</v>
      </c>
      <c r="E3567" s="252" t="s">
        <v>1</v>
      </c>
      <c r="F3567" s="253" t="s">
        <v>3414</v>
      </c>
      <c r="G3567" s="250"/>
      <c r="H3567" s="254">
        <v>22.661000000000001</v>
      </c>
      <c r="I3567" s="255"/>
      <c r="J3567" s="250"/>
      <c r="K3567" s="250"/>
      <c r="L3567" s="256"/>
      <c r="M3567" s="257"/>
      <c r="N3567" s="258"/>
      <c r="O3567" s="258"/>
      <c r="P3567" s="258"/>
      <c r="Q3567" s="258"/>
      <c r="R3567" s="258"/>
      <c r="S3567" s="258"/>
      <c r="T3567" s="25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60" t="s">
        <v>260</v>
      </c>
      <c r="AU3567" s="260" t="s">
        <v>93</v>
      </c>
      <c r="AV3567" s="13" t="s">
        <v>93</v>
      </c>
      <c r="AW3567" s="13" t="s">
        <v>40</v>
      </c>
      <c r="AX3567" s="13" t="s">
        <v>84</v>
      </c>
      <c r="AY3567" s="260" t="s">
        <v>251</v>
      </c>
    </row>
    <row r="3568" s="13" customFormat="1">
      <c r="A3568" s="13"/>
      <c r="B3568" s="249"/>
      <c r="C3568" s="250"/>
      <c r="D3568" s="251" t="s">
        <v>260</v>
      </c>
      <c r="E3568" s="252" t="s">
        <v>1</v>
      </c>
      <c r="F3568" s="253" t="s">
        <v>3415</v>
      </c>
      <c r="G3568" s="250"/>
      <c r="H3568" s="254">
        <v>25.379999999999999</v>
      </c>
      <c r="I3568" s="255"/>
      <c r="J3568" s="250"/>
      <c r="K3568" s="250"/>
      <c r="L3568" s="256"/>
      <c r="M3568" s="257"/>
      <c r="N3568" s="258"/>
      <c r="O3568" s="258"/>
      <c r="P3568" s="258"/>
      <c r="Q3568" s="258"/>
      <c r="R3568" s="258"/>
      <c r="S3568" s="258"/>
      <c r="T3568" s="25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60" t="s">
        <v>260</v>
      </c>
      <c r="AU3568" s="260" t="s">
        <v>93</v>
      </c>
      <c r="AV3568" s="13" t="s">
        <v>93</v>
      </c>
      <c r="AW3568" s="13" t="s">
        <v>40</v>
      </c>
      <c r="AX3568" s="13" t="s">
        <v>84</v>
      </c>
      <c r="AY3568" s="260" t="s">
        <v>251</v>
      </c>
    </row>
    <row r="3569" s="13" customFormat="1">
      <c r="A3569" s="13"/>
      <c r="B3569" s="249"/>
      <c r="C3569" s="250"/>
      <c r="D3569" s="251" t="s">
        <v>260</v>
      </c>
      <c r="E3569" s="252" t="s">
        <v>1</v>
      </c>
      <c r="F3569" s="253" t="s">
        <v>3416</v>
      </c>
      <c r="G3569" s="250"/>
      <c r="H3569" s="254">
        <v>3.4199999999999999</v>
      </c>
      <c r="I3569" s="255"/>
      <c r="J3569" s="250"/>
      <c r="K3569" s="250"/>
      <c r="L3569" s="256"/>
      <c r="M3569" s="257"/>
      <c r="N3569" s="258"/>
      <c r="O3569" s="258"/>
      <c r="P3569" s="258"/>
      <c r="Q3569" s="258"/>
      <c r="R3569" s="258"/>
      <c r="S3569" s="258"/>
      <c r="T3569" s="25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60" t="s">
        <v>260</v>
      </c>
      <c r="AU3569" s="260" t="s">
        <v>93</v>
      </c>
      <c r="AV3569" s="13" t="s">
        <v>93</v>
      </c>
      <c r="AW3569" s="13" t="s">
        <v>40</v>
      </c>
      <c r="AX3569" s="13" t="s">
        <v>84</v>
      </c>
      <c r="AY3569" s="260" t="s">
        <v>251</v>
      </c>
    </row>
    <row r="3570" s="16" customFormat="1">
      <c r="A3570" s="16"/>
      <c r="B3570" s="283"/>
      <c r="C3570" s="284"/>
      <c r="D3570" s="251" t="s">
        <v>260</v>
      </c>
      <c r="E3570" s="285" t="s">
        <v>1</v>
      </c>
      <c r="F3570" s="286" t="s">
        <v>329</v>
      </c>
      <c r="G3570" s="284"/>
      <c r="H3570" s="287">
        <v>408.93000000000001</v>
      </c>
      <c r="I3570" s="288"/>
      <c r="J3570" s="284"/>
      <c r="K3570" s="284"/>
      <c r="L3570" s="289"/>
      <c r="M3570" s="290"/>
      <c r="N3570" s="291"/>
      <c r="O3570" s="291"/>
      <c r="P3570" s="291"/>
      <c r="Q3570" s="291"/>
      <c r="R3570" s="291"/>
      <c r="S3570" s="291"/>
      <c r="T3570" s="292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T3570" s="293" t="s">
        <v>260</v>
      </c>
      <c r="AU3570" s="293" t="s">
        <v>93</v>
      </c>
      <c r="AV3570" s="16" t="s">
        <v>273</v>
      </c>
      <c r="AW3570" s="16" t="s">
        <v>40</v>
      </c>
      <c r="AX3570" s="16" t="s">
        <v>84</v>
      </c>
      <c r="AY3570" s="293" t="s">
        <v>251</v>
      </c>
    </row>
    <row r="3571" s="15" customFormat="1">
      <c r="A3571" s="15"/>
      <c r="B3571" s="272"/>
      <c r="C3571" s="273"/>
      <c r="D3571" s="251" t="s">
        <v>260</v>
      </c>
      <c r="E3571" s="274" t="s">
        <v>1</v>
      </c>
      <c r="F3571" s="275" t="s">
        <v>511</v>
      </c>
      <c r="G3571" s="273"/>
      <c r="H3571" s="274" t="s">
        <v>1</v>
      </c>
      <c r="I3571" s="276"/>
      <c r="J3571" s="273"/>
      <c r="K3571" s="273"/>
      <c r="L3571" s="277"/>
      <c r="M3571" s="278"/>
      <c r="N3571" s="279"/>
      <c r="O3571" s="279"/>
      <c r="P3571" s="279"/>
      <c r="Q3571" s="279"/>
      <c r="R3571" s="279"/>
      <c r="S3571" s="279"/>
      <c r="T3571" s="280"/>
      <c r="U3571" s="15"/>
      <c r="V3571" s="15"/>
      <c r="W3571" s="15"/>
      <c r="X3571" s="15"/>
      <c r="Y3571" s="15"/>
      <c r="Z3571" s="15"/>
      <c r="AA3571" s="15"/>
      <c r="AB3571" s="15"/>
      <c r="AC3571" s="15"/>
      <c r="AD3571" s="15"/>
      <c r="AE3571" s="15"/>
      <c r="AT3571" s="281" t="s">
        <v>260</v>
      </c>
      <c r="AU3571" s="281" t="s">
        <v>93</v>
      </c>
      <c r="AV3571" s="15" t="s">
        <v>91</v>
      </c>
      <c r="AW3571" s="15" t="s">
        <v>40</v>
      </c>
      <c r="AX3571" s="15" t="s">
        <v>84</v>
      </c>
      <c r="AY3571" s="281" t="s">
        <v>251</v>
      </c>
    </row>
    <row r="3572" s="13" customFormat="1">
      <c r="A3572" s="13"/>
      <c r="B3572" s="249"/>
      <c r="C3572" s="250"/>
      <c r="D3572" s="251" t="s">
        <v>260</v>
      </c>
      <c r="E3572" s="252" t="s">
        <v>1</v>
      </c>
      <c r="F3572" s="253" t="s">
        <v>3412</v>
      </c>
      <c r="G3572" s="250"/>
      <c r="H3572" s="254">
        <v>320.63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260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251</v>
      </c>
    </row>
    <row r="3573" s="13" customFormat="1">
      <c r="A3573" s="13"/>
      <c r="B3573" s="249"/>
      <c r="C3573" s="250"/>
      <c r="D3573" s="251" t="s">
        <v>260</v>
      </c>
      <c r="E3573" s="252" t="s">
        <v>1</v>
      </c>
      <c r="F3573" s="253" t="s">
        <v>3417</v>
      </c>
      <c r="G3573" s="250"/>
      <c r="H3573" s="254">
        <v>17.117000000000001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260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251</v>
      </c>
    </row>
    <row r="3574" s="13" customFormat="1">
      <c r="A3574" s="13"/>
      <c r="B3574" s="249"/>
      <c r="C3574" s="250"/>
      <c r="D3574" s="251" t="s">
        <v>260</v>
      </c>
      <c r="E3574" s="252" t="s">
        <v>1</v>
      </c>
      <c r="F3574" s="253" t="s">
        <v>3418</v>
      </c>
      <c r="G3574" s="250"/>
      <c r="H3574" s="254">
        <v>21.716999999999999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260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251</v>
      </c>
    </row>
    <row r="3575" s="13" customFormat="1">
      <c r="A3575" s="13"/>
      <c r="B3575" s="249"/>
      <c r="C3575" s="250"/>
      <c r="D3575" s="251" t="s">
        <v>260</v>
      </c>
      <c r="E3575" s="252" t="s">
        <v>1</v>
      </c>
      <c r="F3575" s="253" t="s">
        <v>3415</v>
      </c>
      <c r="G3575" s="250"/>
      <c r="H3575" s="254">
        <v>25.379999999999999</v>
      </c>
      <c r="I3575" s="255"/>
      <c r="J3575" s="250"/>
      <c r="K3575" s="250"/>
      <c r="L3575" s="256"/>
      <c r="M3575" s="257"/>
      <c r="N3575" s="258"/>
      <c r="O3575" s="258"/>
      <c r="P3575" s="258"/>
      <c r="Q3575" s="258"/>
      <c r="R3575" s="258"/>
      <c r="S3575" s="258"/>
      <c r="T3575" s="259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60" t="s">
        <v>260</v>
      </c>
      <c r="AU3575" s="260" t="s">
        <v>93</v>
      </c>
      <c r="AV3575" s="13" t="s">
        <v>93</v>
      </c>
      <c r="AW3575" s="13" t="s">
        <v>40</v>
      </c>
      <c r="AX3575" s="13" t="s">
        <v>84</v>
      </c>
      <c r="AY3575" s="260" t="s">
        <v>251</v>
      </c>
    </row>
    <row r="3576" s="13" customFormat="1">
      <c r="A3576" s="13"/>
      <c r="B3576" s="249"/>
      <c r="C3576" s="250"/>
      <c r="D3576" s="251" t="s">
        <v>260</v>
      </c>
      <c r="E3576" s="252" t="s">
        <v>1</v>
      </c>
      <c r="F3576" s="253" t="s">
        <v>3416</v>
      </c>
      <c r="G3576" s="250"/>
      <c r="H3576" s="254">
        <v>3.4199999999999999</v>
      </c>
      <c r="I3576" s="255"/>
      <c r="J3576" s="250"/>
      <c r="K3576" s="250"/>
      <c r="L3576" s="256"/>
      <c r="M3576" s="257"/>
      <c r="N3576" s="258"/>
      <c r="O3576" s="258"/>
      <c r="P3576" s="258"/>
      <c r="Q3576" s="258"/>
      <c r="R3576" s="258"/>
      <c r="S3576" s="258"/>
      <c r="T3576" s="25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60" t="s">
        <v>260</v>
      </c>
      <c r="AU3576" s="260" t="s">
        <v>93</v>
      </c>
      <c r="AV3576" s="13" t="s">
        <v>93</v>
      </c>
      <c r="AW3576" s="13" t="s">
        <v>40</v>
      </c>
      <c r="AX3576" s="13" t="s">
        <v>84</v>
      </c>
      <c r="AY3576" s="260" t="s">
        <v>251</v>
      </c>
    </row>
    <row r="3577" s="16" customFormat="1">
      <c r="A3577" s="16"/>
      <c r="B3577" s="283"/>
      <c r="C3577" s="284"/>
      <c r="D3577" s="251" t="s">
        <v>260</v>
      </c>
      <c r="E3577" s="285" t="s">
        <v>1</v>
      </c>
      <c r="F3577" s="286" t="s">
        <v>329</v>
      </c>
      <c r="G3577" s="284"/>
      <c r="H3577" s="287">
        <v>388.26400000000001</v>
      </c>
      <c r="I3577" s="288"/>
      <c r="J3577" s="284"/>
      <c r="K3577" s="284"/>
      <c r="L3577" s="289"/>
      <c r="M3577" s="290"/>
      <c r="N3577" s="291"/>
      <c r="O3577" s="291"/>
      <c r="P3577" s="291"/>
      <c r="Q3577" s="291"/>
      <c r="R3577" s="291"/>
      <c r="S3577" s="291"/>
      <c r="T3577" s="292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T3577" s="293" t="s">
        <v>260</v>
      </c>
      <c r="AU3577" s="293" t="s">
        <v>93</v>
      </c>
      <c r="AV3577" s="16" t="s">
        <v>273</v>
      </c>
      <c r="AW3577" s="16" t="s">
        <v>40</v>
      </c>
      <c r="AX3577" s="16" t="s">
        <v>84</v>
      </c>
      <c r="AY3577" s="293" t="s">
        <v>251</v>
      </c>
    </row>
    <row r="3578" s="15" customFormat="1">
      <c r="A3578" s="15"/>
      <c r="B3578" s="272"/>
      <c r="C3578" s="273"/>
      <c r="D3578" s="251" t="s">
        <v>260</v>
      </c>
      <c r="E3578" s="274" t="s">
        <v>1</v>
      </c>
      <c r="F3578" s="275" t="s">
        <v>517</v>
      </c>
      <c r="G3578" s="273"/>
      <c r="H3578" s="274" t="s">
        <v>1</v>
      </c>
      <c r="I3578" s="276"/>
      <c r="J3578" s="273"/>
      <c r="K3578" s="273"/>
      <c r="L3578" s="277"/>
      <c r="M3578" s="278"/>
      <c r="N3578" s="279"/>
      <c r="O3578" s="279"/>
      <c r="P3578" s="279"/>
      <c r="Q3578" s="279"/>
      <c r="R3578" s="279"/>
      <c r="S3578" s="279"/>
      <c r="T3578" s="280"/>
      <c r="U3578" s="15"/>
      <c r="V3578" s="15"/>
      <c r="W3578" s="15"/>
      <c r="X3578" s="15"/>
      <c r="Y3578" s="15"/>
      <c r="Z3578" s="15"/>
      <c r="AA3578" s="15"/>
      <c r="AB3578" s="15"/>
      <c r="AC3578" s="15"/>
      <c r="AD3578" s="15"/>
      <c r="AE3578" s="15"/>
      <c r="AT3578" s="281" t="s">
        <v>260</v>
      </c>
      <c r="AU3578" s="281" t="s">
        <v>93</v>
      </c>
      <c r="AV3578" s="15" t="s">
        <v>91</v>
      </c>
      <c r="AW3578" s="15" t="s">
        <v>40</v>
      </c>
      <c r="AX3578" s="15" t="s">
        <v>84</v>
      </c>
      <c r="AY3578" s="281" t="s">
        <v>251</v>
      </c>
    </row>
    <row r="3579" s="13" customFormat="1">
      <c r="A3579" s="13"/>
      <c r="B3579" s="249"/>
      <c r="C3579" s="250"/>
      <c r="D3579" s="251" t="s">
        <v>260</v>
      </c>
      <c r="E3579" s="252" t="s">
        <v>1</v>
      </c>
      <c r="F3579" s="253" t="s">
        <v>3412</v>
      </c>
      <c r="G3579" s="250"/>
      <c r="H3579" s="254">
        <v>320.63</v>
      </c>
      <c r="I3579" s="255"/>
      <c r="J3579" s="250"/>
      <c r="K3579" s="250"/>
      <c r="L3579" s="256"/>
      <c r="M3579" s="257"/>
      <c r="N3579" s="258"/>
      <c r="O3579" s="258"/>
      <c r="P3579" s="258"/>
      <c r="Q3579" s="258"/>
      <c r="R3579" s="258"/>
      <c r="S3579" s="258"/>
      <c r="T3579" s="259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60" t="s">
        <v>260</v>
      </c>
      <c r="AU3579" s="260" t="s">
        <v>93</v>
      </c>
      <c r="AV3579" s="13" t="s">
        <v>93</v>
      </c>
      <c r="AW3579" s="13" t="s">
        <v>40</v>
      </c>
      <c r="AX3579" s="13" t="s">
        <v>84</v>
      </c>
      <c r="AY3579" s="260" t="s">
        <v>251</v>
      </c>
    </row>
    <row r="3580" s="13" customFormat="1">
      <c r="A3580" s="13"/>
      <c r="B3580" s="249"/>
      <c r="C3580" s="250"/>
      <c r="D3580" s="251" t="s">
        <v>260</v>
      </c>
      <c r="E3580" s="252" t="s">
        <v>1</v>
      </c>
      <c r="F3580" s="253" t="s">
        <v>3419</v>
      </c>
      <c r="G3580" s="250"/>
      <c r="H3580" s="254">
        <v>17.117000000000001</v>
      </c>
      <c r="I3580" s="255"/>
      <c r="J3580" s="250"/>
      <c r="K3580" s="250"/>
      <c r="L3580" s="256"/>
      <c r="M3580" s="257"/>
      <c r="N3580" s="258"/>
      <c r="O3580" s="258"/>
      <c r="P3580" s="258"/>
      <c r="Q3580" s="258"/>
      <c r="R3580" s="258"/>
      <c r="S3580" s="258"/>
      <c r="T3580" s="25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60" t="s">
        <v>260</v>
      </c>
      <c r="AU3580" s="260" t="s">
        <v>93</v>
      </c>
      <c r="AV3580" s="13" t="s">
        <v>93</v>
      </c>
      <c r="AW3580" s="13" t="s">
        <v>40</v>
      </c>
      <c r="AX3580" s="13" t="s">
        <v>84</v>
      </c>
      <c r="AY3580" s="260" t="s">
        <v>251</v>
      </c>
    </row>
    <row r="3581" s="13" customFormat="1">
      <c r="A3581" s="13"/>
      <c r="B3581" s="249"/>
      <c r="C3581" s="250"/>
      <c r="D3581" s="251" t="s">
        <v>260</v>
      </c>
      <c r="E3581" s="252" t="s">
        <v>1</v>
      </c>
      <c r="F3581" s="253" t="s">
        <v>3420</v>
      </c>
      <c r="G3581" s="250"/>
      <c r="H3581" s="254">
        <v>21.716999999999999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260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251</v>
      </c>
    </row>
    <row r="3582" s="13" customFormat="1">
      <c r="A3582" s="13"/>
      <c r="B3582" s="249"/>
      <c r="C3582" s="250"/>
      <c r="D3582" s="251" t="s">
        <v>260</v>
      </c>
      <c r="E3582" s="252" t="s">
        <v>1</v>
      </c>
      <c r="F3582" s="253" t="s">
        <v>3415</v>
      </c>
      <c r="G3582" s="250"/>
      <c r="H3582" s="254">
        <v>25.379999999999999</v>
      </c>
      <c r="I3582" s="255"/>
      <c r="J3582" s="250"/>
      <c r="K3582" s="250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60" t="s">
        <v>260</v>
      </c>
      <c r="AU3582" s="260" t="s">
        <v>93</v>
      </c>
      <c r="AV3582" s="13" t="s">
        <v>93</v>
      </c>
      <c r="AW3582" s="13" t="s">
        <v>40</v>
      </c>
      <c r="AX3582" s="13" t="s">
        <v>84</v>
      </c>
      <c r="AY3582" s="260" t="s">
        <v>251</v>
      </c>
    </row>
    <row r="3583" s="13" customFormat="1">
      <c r="A3583" s="13"/>
      <c r="B3583" s="249"/>
      <c r="C3583" s="250"/>
      <c r="D3583" s="251" t="s">
        <v>260</v>
      </c>
      <c r="E3583" s="252" t="s">
        <v>1</v>
      </c>
      <c r="F3583" s="253" t="s">
        <v>3416</v>
      </c>
      <c r="G3583" s="250"/>
      <c r="H3583" s="254">
        <v>3.4199999999999999</v>
      </c>
      <c r="I3583" s="255"/>
      <c r="J3583" s="250"/>
      <c r="K3583" s="250"/>
      <c r="L3583" s="256"/>
      <c r="M3583" s="257"/>
      <c r="N3583" s="258"/>
      <c r="O3583" s="258"/>
      <c r="P3583" s="258"/>
      <c r="Q3583" s="258"/>
      <c r="R3583" s="258"/>
      <c r="S3583" s="258"/>
      <c r="T3583" s="25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60" t="s">
        <v>260</v>
      </c>
      <c r="AU3583" s="260" t="s">
        <v>93</v>
      </c>
      <c r="AV3583" s="13" t="s">
        <v>93</v>
      </c>
      <c r="AW3583" s="13" t="s">
        <v>40</v>
      </c>
      <c r="AX3583" s="13" t="s">
        <v>84</v>
      </c>
      <c r="AY3583" s="260" t="s">
        <v>251</v>
      </c>
    </row>
    <row r="3584" s="16" customFormat="1">
      <c r="A3584" s="16"/>
      <c r="B3584" s="283"/>
      <c r="C3584" s="284"/>
      <c r="D3584" s="251" t="s">
        <v>260</v>
      </c>
      <c r="E3584" s="285" t="s">
        <v>1</v>
      </c>
      <c r="F3584" s="286" t="s">
        <v>329</v>
      </c>
      <c r="G3584" s="284"/>
      <c r="H3584" s="287">
        <v>388.26400000000001</v>
      </c>
      <c r="I3584" s="288"/>
      <c r="J3584" s="284"/>
      <c r="K3584" s="284"/>
      <c r="L3584" s="289"/>
      <c r="M3584" s="290"/>
      <c r="N3584" s="291"/>
      <c r="O3584" s="291"/>
      <c r="P3584" s="291"/>
      <c r="Q3584" s="291"/>
      <c r="R3584" s="291"/>
      <c r="S3584" s="291"/>
      <c r="T3584" s="292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T3584" s="293" t="s">
        <v>260</v>
      </c>
      <c r="AU3584" s="293" t="s">
        <v>93</v>
      </c>
      <c r="AV3584" s="16" t="s">
        <v>273</v>
      </c>
      <c r="AW3584" s="16" t="s">
        <v>40</v>
      </c>
      <c r="AX3584" s="16" t="s">
        <v>84</v>
      </c>
      <c r="AY3584" s="293" t="s">
        <v>251</v>
      </c>
    </row>
    <row r="3585" s="15" customFormat="1">
      <c r="A3585" s="15"/>
      <c r="B3585" s="272"/>
      <c r="C3585" s="273"/>
      <c r="D3585" s="251" t="s">
        <v>260</v>
      </c>
      <c r="E3585" s="274" t="s">
        <v>1</v>
      </c>
      <c r="F3585" s="275" t="s">
        <v>519</v>
      </c>
      <c r="G3585" s="273"/>
      <c r="H3585" s="274" t="s">
        <v>1</v>
      </c>
      <c r="I3585" s="276"/>
      <c r="J3585" s="273"/>
      <c r="K3585" s="273"/>
      <c r="L3585" s="277"/>
      <c r="M3585" s="278"/>
      <c r="N3585" s="279"/>
      <c r="O3585" s="279"/>
      <c r="P3585" s="279"/>
      <c r="Q3585" s="279"/>
      <c r="R3585" s="279"/>
      <c r="S3585" s="279"/>
      <c r="T3585" s="280"/>
      <c r="U3585" s="15"/>
      <c r="V3585" s="15"/>
      <c r="W3585" s="15"/>
      <c r="X3585" s="15"/>
      <c r="Y3585" s="15"/>
      <c r="Z3585" s="15"/>
      <c r="AA3585" s="15"/>
      <c r="AB3585" s="15"/>
      <c r="AC3585" s="15"/>
      <c r="AD3585" s="15"/>
      <c r="AE3585" s="15"/>
      <c r="AT3585" s="281" t="s">
        <v>260</v>
      </c>
      <c r="AU3585" s="281" t="s">
        <v>93</v>
      </c>
      <c r="AV3585" s="15" t="s">
        <v>91</v>
      </c>
      <c r="AW3585" s="15" t="s">
        <v>40</v>
      </c>
      <c r="AX3585" s="15" t="s">
        <v>84</v>
      </c>
      <c r="AY3585" s="281" t="s">
        <v>251</v>
      </c>
    </row>
    <row r="3586" s="13" customFormat="1">
      <c r="A3586" s="13"/>
      <c r="B3586" s="249"/>
      <c r="C3586" s="250"/>
      <c r="D3586" s="251" t="s">
        <v>260</v>
      </c>
      <c r="E3586" s="252" t="s">
        <v>1</v>
      </c>
      <c r="F3586" s="253" t="s">
        <v>3412</v>
      </c>
      <c r="G3586" s="250"/>
      <c r="H3586" s="254">
        <v>320.63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260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251</v>
      </c>
    </row>
    <row r="3587" s="13" customFormat="1">
      <c r="A3587" s="13"/>
      <c r="B3587" s="249"/>
      <c r="C3587" s="250"/>
      <c r="D3587" s="251" t="s">
        <v>260</v>
      </c>
      <c r="E3587" s="252" t="s">
        <v>1</v>
      </c>
      <c r="F3587" s="253" t="s">
        <v>3421</v>
      </c>
      <c r="G3587" s="250"/>
      <c r="H3587" s="254">
        <v>17.117000000000001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260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251</v>
      </c>
    </row>
    <row r="3588" s="13" customFormat="1">
      <c r="A3588" s="13"/>
      <c r="B3588" s="249"/>
      <c r="C3588" s="250"/>
      <c r="D3588" s="251" t="s">
        <v>260</v>
      </c>
      <c r="E3588" s="252" t="s">
        <v>1</v>
      </c>
      <c r="F3588" s="253" t="s">
        <v>3422</v>
      </c>
      <c r="G3588" s="250"/>
      <c r="H3588" s="254">
        <v>21.716999999999999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260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251</v>
      </c>
    </row>
    <row r="3589" s="13" customFormat="1">
      <c r="A3589" s="13"/>
      <c r="B3589" s="249"/>
      <c r="C3589" s="250"/>
      <c r="D3589" s="251" t="s">
        <v>260</v>
      </c>
      <c r="E3589" s="252" t="s">
        <v>1</v>
      </c>
      <c r="F3589" s="253" t="s">
        <v>3415</v>
      </c>
      <c r="G3589" s="250"/>
      <c r="H3589" s="254">
        <v>25.379999999999999</v>
      </c>
      <c r="I3589" s="255"/>
      <c r="J3589" s="250"/>
      <c r="K3589" s="250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60" t="s">
        <v>260</v>
      </c>
      <c r="AU3589" s="260" t="s">
        <v>93</v>
      </c>
      <c r="AV3589" s="13" t="s">
        <v>93</v>
      </c>
      <c r="AW3589" s="13" t="s">
        <v>40</v>
      </c>
      <c r="AX3589" s="13" t="s">
        <v>84</v>
      </c>
      <c r="AY3589" s="260" t="s">
        <v>251</v>
      </c>
    </row>
    <row r="3590" s="13" customFormat="1">
      <c r="A3590" s="13"/>
      <c r="B3590" s="249"/>
      <c r="C3590" s="250"/>
      <c r="D3590" s="251" t="s">
        <v>260</v>
      </c>
      <c r="E3590" s="252" t="s">
        <v>1</v>
      </c>
      <c r="F3590" s="253" t="s">
        <v>3416</v>
      </c>
      <c r="G3590" s="250"/>
      <c r="H3590" s="254">
        <v>3.4199999999999999</v>
      </c>
      <c r="I3590" s="255"/>
      <c r="J3590" s="250"/>
      <c r="K3590" s="250"/>
      <c r="L3590" s="256"/>
      <c r="M3590" s="257"/>
      <c r="N3590" s="258"/>
      <c r="O3590" s="258"/>
      <c r="P3590" s="258"/>
      <c r="Q3590" s="258"/>
      <c r="R3590" s="258"/>
      <c r="S3590" s="258"/>
      <c r="T3590" s="25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60" t="s">
        <v>260</v>
      </c>
      <c r="AU3590" s="260" t="s">
        <v>93</v>
      </c>
      <c r="AV3590" s="13" t="s">
        <v>93</v>
      </c>
      <c r="AW3590" s="13" t="s">
        <v>40</v>
      </c>
      <c r="AX3590" s="13" t="s">
        <v>84</v>
      </c>
      <c r="AY3590" s="260" t="s">
        <v>251</v>
      </c>
    </row>
    <row r="3591" s="16" customFormat="1">
      <c r="A3591" s="16"/>
      <c r="B3591" s="283"/>
      <c r="C3591" s="284"/>
      <c r="D3591" s="251" t="s">
        <v>260</v>
      </c>
      <c r="E3591" s="285" t="s">
        <v>1</v>
      </c>
      <c r="F3591" s="286" t="s">
        <v>329</v>
      </c>
      <c r="G3591" s="284"/>
      <c r="H3591" s="287">
        <v>388.26400000000001</v>
      </c>
      <c r="I3591" s="288"/>
      <c r="J3591" s="284"/>
      <c r="K3591" s="284"/>
      <c r="L3591" s="289"/>
      <c r="M3591" s="290"/>
      <c r="N3591" s="291"/>
      <c r="O3591" s="291"/>
      <c r="P3591" s="291"/>
      <c r="Q3591" s="291"/>
      <c r="R3591" s="291"/>
      <c r="S3591" s="291"/>
      <c r="T3591" s="292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T3591" s="293" t="s">
        <v>260</v>
      </c>
      <c r="AU3591" s="293" t="s">
        <v>93</v>
      </c>
      <c r="AV3591" s="16" t="s">
        <v>273</v>
      </c>
      <c r="AW3591" s="16" t="s">
        <v>40</v>
      </c>
      <c r="AX3591" s="16" t="s">
        <v>84</v>
      </c>
      <c r="AY3591" s="293" t="s">
        <v>251</v>
      </c>
    </row>
    <row r="3592" s="15" customFormat="1">
      <c r="A3592" s="15"/>
      <c r="B3592" s="272"/>
      <c r="C3592" s="273"/>
      <c r="D3592" s="251" t="s">
        <v>260</v>
      </c>
      <c r="E3592" s="274" t="s">
        <v>1</v>
      </c>
      <c r="F3592" s="275" t="s">
        <v>520</v>
      </c>
      <c r="G3592" s="273"/>
      <c r="H3592" s="274" t="s">
        <v>1</v>
      </c>
      <c r="I3592" s="276"/>
      <c r="J3592" s="273"/>
      <c r="K3592" s="273"/>
      <c r="L3592" s="277"/>
      <c r="M3592" s="278"/>
      <c r="N3592" s="279"/>
      <c r="O3592" s="279"/>
      <c r="P3592" s="279"/>
      <c r="Q3592" s="279"/>
      <c r="R3592" s="279"/>
      <c r="S3592" s="279"/>
      <c r="T3592" s="280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81" t="s">
        <v>260</v>
      </c>
      <c r="AU3592" s="281" t="s">
        <v>93</v>
      </c>
      <c r="AV3592" s="15" t="s">
        <v>91</v>
      </c>
      <c r="AW3592" s="15" t="s">
        <v>40</v>
      </c>
      <c r="AX3592" s="15" t="s">
        <v>84</v>
      </c>
      <c r="AY3592" s="281" t="s">
        <v>251</v>
      </c>
    </row>
    <row r="3593" s="13" customFormat="1">
      <c r="A3593" s="13"/>
      <c r="B3593" s="249"/>
      <c r="C3593" s="250"/>
      <c r="D3593" s="251" t="s">
        <v>260</v>
      </c>
      <c r="E3593" s="252" t="s">
        <v>1</v>
      </c>
      <c r="F3593" s="253" t="s">
        <v>3412</v>
      </c>
      <c r="G3593" s="250"/>
      <c r="H3593" s="254">
        <v>320.63</v>
      </c>
      <c r="I3593" s="255"/>
      <c r="J3593" s="250"/>
      <c r="K3593" s="250"/>
      <c r="L3593" s="256"/>
      <c r="M3593" s="257"/>
      <c r="N3593" s="258"/>
      <c r="O3593" s="258"/>
      <c r="P3593" s="258"/>
      <c r="Q3593" s="258"/>
      <c r="R3593" s="258"/>
      <c r="S3593" s="258"/>
      <c r="T3593" s="25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60" t="s">
        <v>260</v>
      </c>
      <c r="AU3593" s="260" t="s">
        <v>93</v>
      </c>
      <c r="AV3593" s="13" t="s">
        <v>93</v>
      </c>
      <c r="AW3593" s="13" t="s">
        <v>40</v>
      </c>
      <c r="AX3593" s="13" t="s">
        <v>84</v>
      </c>
      <c r="AY3593" s="260" t="s">
        <v>251</v>
      </c>
    </row>
    <row r="3594" s="13" customFormat="1">
      <c r="A3594" s="13"/>
      <c r="B3594" s="249"/>
      <c r="C3594" s="250"/>
      <c r="D3594" s="251" t="s">
        <v>260</v>
      </c>
      <c r="E3594" s="252" t="s">
        <v>1</v>
      </c>
      <c r="F3594" s="253" t="s">
        <v>3423</v>
      </c>
      <c r="G3594" s="250"/>
      <c r="H3594" s="254">
        <v>17.117000000000001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260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251</v>
      </c>
    </row>
    <row r="3595" s="13" customFormat="1">
      <c r="A3595" s="13"/>
      <c r="B3595" s="249"/>
      <c r="C3595" s="250"/>
      <c r="D3595" s="251" t="s">
        <v>260</v>
      </c>
      <c r="E3595" s="252" t="s">
        <v>1</v>
      </c>
      <c r="F3595" s="253" t="s">
        <v>3424</v>
      </c>
      <c r="G3595" s="250"/>
      <c r="H3595" s="254">
        <v>21.716999999999999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260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251</v>
      </c>
    </row>
    <row r="3596" s="13" customFormat="1">
      <c r="A3596" s="13"/>
      <c r="B3596" s="249"/>
      <c r="C3596" s="250"/>
      <c r="D3596" s="251" t="s">
        <v>260</v>
      </c>
      <c r="E3596" s="252" t="s">
        <v>1</v>
      </c>
      <c r="F3596" s="253" t="s">
        <v>3415</v>
      </c>
      <c r="G3596" s="250"/>
      <c r="H3596" s="254">
        <v>25.379999999999999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260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251</v>
      </c>
    </row>
    <row r="3597" s="13" customFormat="1">
      <c r="A3597" s="13"/>
      <c r="B3597" s="249"/>
      <c r="C3597" s="250"/>
      <c r="D3597" s="251" t="s">
        <v>260</v>
      </c>
      <c r="E3597" s="252" t="s">
        <v>1</v>
      </c>
      <c r="F3597" s="253" t="s">
        <v>3416</v>
      </c>
      <c r="G3597" s="250"/>
      <c r="H3597" s="254">
        <v>3.4199999999999999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260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251</v>
      </c>
    </row>
    <row r="3598" s="16" customFormat="1">
      <c r="A3598" s="16"/>
      <c r="B3598" s="283"/>
      <c r="C3598" s="284"/>
      <c r="D3598" s="251" t="s">
        <v>260</v>
      </c>
      <c r="E3598" s="285" t="s">
        <v>1</v>
      </c>
      <c r="F3598" s="286" t="s">
        <v>329</v>
      </c>
      <c r="G3598" s="284"/>
      <c r="H3598" s="287">
        <v>388.26400000000001</v>
      </c>
      <c r="I3598" s="288"/>
      <c r="J3598" s="284"/>
      <c r="K3598" s="284"/>
      <c r="L3598" s="289"/>
      <c r="M3598" s="290"/>
      <c r="N3598" s="291"/>
      <c r="O3598" s="291"/>
      <c r="P3598" s="291"/>
      <c r="Q3598" s="291"/>
      <c r="R3598" s="291"/>
      <c r="S3598" s="291"/>
      <c r="T3598" s="292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T3598" s="293" t="s">
        <v>260</v>
      </c>
      <c r="AU3598" s="293" t="s">
        <v>93</v>
      </c>
      <c r="AV3598" s="16" t="s">
        <v>273</v>
      </c>
      <c r="AW3598" s="16" t="s">
        <v>40</v>
      </c>
      <c r="AX3598" s="16" t="s">
        <v>84</v>
      </c>
      <c r="AY3598" s="293" t="s">
        <v>251</v>
      </c>
    </row>
    <row r="3599" s="14" customFormat="1">
      <c r="A3599" s="14"/>
      <c r="B3599" s="261"/>
      <c r="C3599" s="262"/>
      <c r="D3599" s="251" t="s">
        <v>260</v>
      </c>
      <c r="E3599" s="263" t="s">
        <v>1</v>
      </c>
      <c r="F3599" s="264" t="s">
        <v>262</v>
      </c>
      <c r="G3599" s="262"/>
      <c r="H3599" s="265">
        <v>2071.056</v>
      </c>
      <c r="I3599" s="266"/>
      <c r="J3599" s="262"/>
      <c r="K3599" s="262"/>
      <c r="L3599" s="267"/>
      <c r="M3599" s="268"/>
      <c r="N3599" s="269"/>
      <c r="O3599" s="269"/>
      <c r="P3599" s="269"/>
      <c r="Q3599" s="269"/>
      <c r="R3599" s="269"/>
      <c r="S3599" s="269"/>
      <c r="T3599" s="270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71" t="s">
        <v>260</v>
      </c>
      <c r="AU3599" s="271" t="s">
        <v>93</v>
      </c>
      <c r="AV3599" s="14" t="s">
        <v>257</v>
      </c>
      <c r="AW3599" s="14" t="s">
        <v>40</v>
      </c>
      <c r="AX3599" s="14" t="s">
        <v>91</v>
      </c>
      <c r="AY3599" s="271" t="s">
        <v>251</v>
      </c>
    </row>
    <row r="3600" s="2" customFormat="1" ht="24.15" customHeight="1">
      <c r="A3600" s="41"/>
      <c r="B3600" s="42"/>
      <c r="C3600" s="230" t="s">
        <v>3425</v>
      </c>
      <c r="D3600" s="230" t="s">
        <v>253</v>
      </c>
      <c r="E3600" s="231" t="s">
        <v>3426</v>
      </c>
      <c r="F3600" s="232" t="s">
        <v>3427</v>
      </c>
      <c r="G3600" s="233" t="s">
        <v>389</v>
      </c>
      <c r="H3600" s="234">
        <v>1864.354</v>
      </c>
      <c r="I3600" s="235"/>
      <c r="J3600" s="236">
        <f>ROUND(I3600*H3600,2)</f>
        <v>0</v>
      </c>
      <c r="K3600" s="237"/>
      <c r="L3600" s="47"/>
      <c r="M3600" s="238" t="s">
        <v>1</v>
      </c>
      <c r="N3600" s="239" t="s">
        <v>49</v>
      </c>
      <c r="O3600" s="94"/>
      <c r="P3600" s="240">
        <f>O3600*H3600</f>
        <v>0</v>
      </c>
      <c r="Q3600" s="240">
        <v>0.0015</v>
      </c>
      <c r="R3600" s="240">
        <f>Q3600*H3600</f>
        <v>2.7965310000000003</v>
      </c>
      <c r="S3600" s="240">
        <v>0</v>
      </c>
      <c r="T3600" s="241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42" t="s">
        <v>304</v>
      </c>
      <c r="AT3600" s="242" t="s">
        <v>253</v>
      </c>
      <c r="AU3600" s="242" t="s">
        <v>93</v>
      </c>
      <c r="AY3600" s="19" t="s">
        <v>251</v>
      </c>
      <c r="BE3600" s="243">
        <f>IF(N3600="základní",J3600,0)</f>
        <v>0</v>
      </c>
      <c r="BF3600" s="243">
        <f>IF(N3600="snížená",J3600,0)</f>
        <v>0</v>
      </c>
      <c r="BG3600" s="243">
        <f>IF(N3600="zákl. přenesená",J3600,0)</f>
        <v>0</v>
      </c>
      <c r="BH3600" s="243">
        <f>IF(N3600="sníž. přenesená",J3600,0)</f>
        <v>0</v>
      </c>
      <c r="BI3600" s="243">
        <f>IF(N3600="nulová",J3600,0)</f>
        <v>0</v>
      </c>
      <c r="BJ3600" s="19" t="s">
        <v>91</v>
      </c>
      <c r="BK3600" s="243">
        <f>ROUND(I3600*H3600,2)</f>
        <v>0</v>
      </c>
      <c r="BL3600" s="19" t="s">
        <v>304</v>
      </c>
      <c r="BM3600" s="242" t="s">
        <v>3428</v>
      </c>
    </row>
    <row r="3601" s="2" customFormat="1">
      <c r="A3601" s="41"/>
      <c r="B3601" s="42"/>
      <c r="C3601" s="43"/>
      <c r="D3601" s="244" t="s">
        <v>258</v>
      </c>
      <c r="E3601" s="43"/>
      <c r="F3601" s="245" t="s">
        <v>3429</v>
      </c>
      <c r="G3601" s="43"/>
      <c r="H3601" s="43"/>
      <c r="I3601" s="246"/>
      <c r="J3601" s="43"/>
      <c r="K3601" s="43"/>
      <c r="L3601" s="47"/>
      <c r="M3601" s="247"/>
      <c r="N3601" s="248"/>
      <c r="O3601" s="94"/>
      <c r="P3601" s="94"/>
      <c r="Q3601" s="94"/>
      <c r="R3601" s="94"/>
      <c r="S3601" s="94"/>
      <c r="T3601" s="95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T3601" s="19" t="s">
        <v>258</v>
      </c>
      <c r="AU3601" s="19" t="s">
        <v>93</v>
      </c>
    </row>
    <row r="3602" s="15" customFormat="1">
      <c r="A3602" s="15"/>
      <c r="B3602" s="272"/>
      <c r="C3602" s="273"/>
      <c r="D3602" s="251" t="s">
        <v>260</v>
      </c>
      <c r="E3602" s="274" t="s">
        <v>1</v>
      </c>
      <c r="F3602" s="275" t="s">
        <v>499</v>
      </c>
      <c r="G3602" s="273"/>
      <c r="H3602" s="274" t="s">
        <v>1</v>
      </c>
      <c r="I3602" s="276"/>
      <c r="J3602" s="273"/>
      <c r="K3602" s="273"/>
      <c r="L3602" s="277"/>
      <c r="M3602" s="278"/>
      <c r="N3602" s="279"/>
      <c r="O3602" s="279"/>
      <c r="P3602" s="279"/>
      <c r="Q3602" s="279"/>
      <c r="R3602" s="279"/>
      <c r="S3602" s="279"/>
      <c r="T3602" s="280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81" t="s">
        <v>260</v>
      </c>
      <c r="AU3602" s="281" t="s">
        <v>93</v>
      </c>
      <c r="AV3602" s="15" t="s">
        <v>91</v>
      </c>
      <c r="AW3602" s="15" t="s">
        <v>40</v>
      </c>
      <c r="AX3602" s="15" t="s">
        <v>84</v>
      </c>
      <c r="AY3602" s="281" t="s">
        <v>251</v>
      </c>
    </row>
    <row r="3603" s="13" customFormat="1">
      <c r="A3603" s="13"/>
      <c r="B3603" s="249"/>
      <c r="C3603" s="250"/>
      <c r="D3603" s="251" t="s">
        <v>260</v>
      </c>
      <c r="E3603" s="252" t="s">
        <v>1</v>
      </c>
      <c r="F3603" s="253" t="s">
        <v>3405</v>
      </c>
      <c r="G3603" s="250"/>
      <c r="H3603" s="254">
        <v>23.212</v>
      </c>
      <c r="I3603" s="255"/>
      <c r="J3603" s="250"/>
      <c r="K3603" s="250"/>
      <c r="L3603" s="256"/>
      <c r="M3603" s="257"/>
      <c r="N3603" s="258"/>
      <c r="O3603" s="258"/>
      <c r="P3603" s="258"/>
      <c r="Q3603" s="258"/>
      <c r="R3603" s="258"/>
      <c r="S3603" s="258"/>
      <c r="T3603" s="25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60" t="s">
        <v>260</v>
      </c>
      <c r="AU3603" s="260" t="s">
        <v>93</v>
      </c>
      <c r="AV3603" s="13" t="s">
        <v>93</v>
      </c>
      <c r="AW3603" s="13" t="s">
        <v>40</v>
      </c>
      <c r="AX3603" s="13" t="s">
        <v>84</v>
      </c>
      <c r="AY3603" s="260" t="s">
        <v>251</v>
      </c>
    </row>
    <row r="3604" s="13" customFormat="1">
      <c r="A3604" s="13"/>
      <c r="B3604" s="249"/>
      <c r="C3604" s="250"/>
      <c r="D3604" s="251" t="s">
        <v>260</v>
      </c>
      <c r="E3604" s="252" t="s">
        <v>1</v>
      </c>
      <c r="F3604" s="253" t="s">
        <v>3408</v>
      </c>
      <c r="G3604" s="250"/>
      <c r="H3604" s="254">
        <v>13.6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260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251</v>
      </c>
    </row>
    <row r="3605" s="13" customFormat="1">
      <c r="A3605" s="13"/>
      <c r="B3605" s="249"/>
      <c r="C3605" s="250"/>
      <c r="D3605" s="251" t="s">
        <v>260</v>
      </c>
      <c r="E3605" s="252" t="s">
        <v>1</v>
      </c>
      <c r="F3605" s="253" t="s">
        <v>3409</v>
      </c>
      <c r="G3605" s="250"/>
      <c r="H3605" s="254">
        <v>9.5559999999999992</v>
      </c>
      <c r="I3605" s="255"/>
      <c r="J3605" s="250"/>
      <c r="K3605" s="250"/>
      <c r="L3605" s="256"/>
      <c r="M3605" s="257"/>
      <c r="N3605" s="258"/>
      <c r="O3605" s="258"/>
      <c r="P3605" s="258"/>
      <c r="Q3605" s="258"/>
      <c r="R3605" s="258"/>
      <c r="S3605" s="258"/>
      <c r="T3605" s="25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60" t="s">
        <v>260</v>
      </c>
      <c r="AU3605" s="260" t="s">
        <v>93</v>
      </c>
      <c r="AV3605" s="13" t="s">
        <v>93</v>
      </c>
      <c r="AW3605" s="13" t="s">
        <v>40</v>
      </c>
      <c r="AX3605" s="13" t="s">
        <v>84</v>
      </c>
      <c r="AY3605" s="260" t="s">
        <v>251</v>
      </c>
    </row>
    <row r="3606" s="16" customFormat="1">
      <c r="A3606" s="16"/>
      <c r="B3606" s="283"/>
      <c r="C3606" s="284"/>
      <c r="D3606" s="251" t="s">
        <v>260</v>
      </c>
      <c r="E3606" s="285" t="s">
        <v>1</v>
      </c>
      <c r="F3606" s="286" t="s">
        <v>329</v>
      </c>
      <c r="G3606" s="284"/>
      <c r="H3606" s="287">
        <v>46.368000000000002</v>
      </c>
      <c r="I3606" s="288"/>
      <c r="J3606" s="284"/>
      <c r="K3606" s="284"/>
      <c r="L3606" s="289"/>
      <c r="M3606" s="290"/>
      <c r="N3606" s="291"/>
      <c r="O3606" s="291"/>
      <c r="P3606" s="291"/>
      <c r="Q3606" s="291"/>
      <c r="R3606" s="291"/>
      <c r="S3606" s="291"/>
      <c r="T3606" s="292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93" t="s">
        <v>260</v>
      </c>
      <c r="AU3606" s="293" t="s">
        <v>93</v>
      </c>
      <c r="AV3606" s="16" t="s">
        <v>273</v>
      </c>
      <c r="AW3606" s="16" t="s">
        <v>40</v>
      </c>
      <c r="AX3606" s="16" t="s">
        <v>84</v>
      </c>
      <c r="AY3606" s="293" t="s">
        <v>251</v>
      </c>
    </row>
    <row r="3607" s="15" customFormat="1">
      <c r="A3607" s="15"/>
      <c r="B3607" s="272"/>
      <c r="C3607" s="273"/>
      <c r="D3607" s="251" t="s">
        <v>260</v>
      </c>
      <c r="E3607" s="274" t="s">
        <v>1</v>
      </c>
      <c r="F3607" s="275" t="s">
        <v>505</v>
      </c>
      <c r="G3607" s="273"/>
      <c r="H3607" s="274" t="s">
        <v>1</v>
      </c>
      <c r="I3607" s="276"/>
      <c r="J3607" s="273"/>
      <c r="K3607" s="273"/>
      <c r="L3607" s="277"/>
      <c r="M3607" s="278"/>
      <c r="N3607" s="279"/>
      <c r="O3607" s="279"/>
      <c r="P3607" s="279"/>
      <c r="Q3607" s="279"/>
      <c r="R3607" s="279"/>
      <c r="S3607" s="279"/>
      <c r="T3607" s="280"/>
      <c r="U3607" s="15"/>
      <c r="V3607" s="15"/>
      <c r="W3607" s="15"/>
      <c r="X3607" s="15"/>
      <c r="Y3607" s="15"/>
      <c r="Z3607" s="15"/>
      <c r="AA3607" s="15"/>
      <c r="AB3607" s="15"/>
      <c r="AC3607" s="15"/>
      <c r="AD3607" s="15"/>
      <c r="AE3607" s="15"/>
      <c r="AT3607" s="281" t="s">
        <v>260</v>
      </c>
      <c r="AU3607" s="281" t="s">
        <v>93</v>
      </c>
      <c r="AV3607" s="15" t="s">
        <v>91</v>
      </c>
      <c r="AW3607" s="15" t="s">
        <v>40</v>
      </c>
      <c r="AX3607" s="15" t="s">
        <v>84</v>
      </c>
      <c r="AY3607" s="281" t="s">
        <v>251</v>
      </c>
    </row>
    <row r="3608" s="13" customFormat="1">
      <c r="A3608" s="13"/>
      <c r="B3608" s="249"/>
      <c r="C3608" s="250"/>
      <c r="D3608" s="251" t="s">
        <v>260</v>
      </c>
      <c r="E3608" s="252" t="s">
        <v>1</v>
      </c>
      <c r="F3608" s="253" t="s">
        <v>3411</v>
      </c>
      <c r="G3608" s="250"/>
      <c r="H3608" s="254">
        <v>18.978000000000002</v>
      </c>
      <c r="I3608" s="255"/>
      <c r="J3608" s="250"/>
      <c r="K3608" s="250"/>
      <c r="L3608" s="256"/>
      <c r="M3608" s="257"/>
      <c r="N3608" s="258"/>
      <c r="O3608" s="258"/>
      <c r="P3608" s="258"/>
      <c r="Q3608" s="258"/>
      <c r="R3608" s="258"/>
      <c r="S3608" s="258"/>
      <c r="T3608" s="259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60" t="s">
        <v>260</v>
      </c>
      <c r="AU3608" s="260" t="s">
        <v>93</v>
      </c>
      <c r="AV3608" s="13" t="s">
        <v>93</v>
      </c>
      <c r="AW3608" s="13" t="s">
        <v>40</v>
      </c>
      <c r="AX3608" s="13" t="s">
        <v>84</v>
      </c>
      <c r="AY3608" s="260" t="s">
        <v>251</v>
      </c>
    </row>
    <row r="3609" s="13" customFormat="1">
      <c r="A3609" s="13"/>
      <c r="B3609" s="249"/>
      <c r="C3609" s="250"/>
      <c r="D3609" s="251" t="s">
        <v>260</v>
      </c>
      <c r="E3609" s="252" t="s">
        <v>1</v>
      </c>
      <c r="F3609" s="253" t="s">
        <v>3412</v>
      </c>
      <c r="G3609" s="250"/>
      <c r="H3609" s="254">
        <v>320.63</v>
      </c>
      <c r="I3609" s="255"/>
      <c r="J3609" s="250"/>
      <c r="K3609" s="250"/>
      <c r="L3609" s="256"/>
      <c r="M3609" s="257"/>
      <c r="N3609" s="258"/>
      <c r="O3609" s="258"/>
      <c r="P3609" s="258"/>
      <c r="Q3609" s="258"/>
      <c r="R3609" s="258"/>
      <c r="S3609" s="258"/>
      <c r="T3609" s="25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60" t="s">
        <v>260</v>
      </c>
      <c r="AU3609" s="260" t="s">
        <v>93</v>
      </c>
      <c r="AV3609" s="13" t="s">
        <v>93</v>
      </c>
      <c r="AW3609" s="13" t="s">
        <v>40</v>
      </c>
      <c r="AX3609" s="13" t="s">
        <v>84</v>
      </c>
      <c r="AY3609" s="260" t="s">
        <v>251</v>
      </c>
    </row>
    <row r="3610" s="13" customFormat="1">
      <c r="A3610" s="13"/>
      <c r="B3610" s="249"/>
      <c r="C3610" s="250"/>
      <c r="D3610" s="251" t="s">
        <v>260</v>
      </c>
      <c r="E3610" s="252" t="s">
        <v>1</v>
      </c>
      <c r="F3610" s="253" t="s">
        <v>3413</v>
      </c>
      <c r="G3610" s="250"/>
      <c r="H3610" s="254">
        <v>17.861000000000001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260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251</v>
      </c>
    </row>
    <row r="3611" s="13" customFormat="1">
      <c r="A3611" s="13"/>
      <c r="B3611" s="249"/>
      <c r="C3611" s="250"/>
      <c r="D3611" s="251" t="s">
        <v>260</v>
      </c>
      <c r="E3611" s="252" t="s">
        <v>1</v>
      </c>
      <c r="F3611" s="253" t="s">
        <v>3414</v>
      </c>
      <c r="G3611" s="250"/>
      <c r="H3611" s="254">
        <v>22.661000000000001</v>
      </c>
      <c r="I3611" s="255"/>
      <c r="J3611" s="250"/>
      <c r="K3611" s="250"/>
      <c r="L3611" s="256"/>
      <c r="M3611" s="257"/>
      <c r="N3611" s="258"/>
      <c r="O3611" s="258"/>
      <c r="P3611" s="258"/>
      <c r="Q3611" s="258"/>
      <c r="R3611" s="258"/>
      <c r="S3611" s="258"/>
      <c r="T3611" s="25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60" t="s">
        <v>260</v>
      </c>
      <c r="AU3611" s="260" t="s">
        <v>93</v>
      </c>
      <c r="AV3611" s="13" t="s">
        <v>93</v>
      </c>
      <c r="AW3611" s="13" t="s">
        <v>40</v>
      </c>
      <c r="AX3611" s="13" t="s">
        <v>84</v>
      </c>
      <c r="AY3611" s="260" t="s">
        <v>251</v>
      </c>
    </row>
    <row r="3612" s="16" customFormat="1">
      <c r="A3612" s="16"/>
      <c r="B3612" s="283"/>
      <c r="C3612" s="284"/>
      <c r="D3612" s="251" t="s">
        <v>260</v>
      </c>
      <c r="E3612" s="285" t="s">
        <v>1</v>
      </c>
      <c r="F3612" s="286" t="s">
        <v>329</v>
      </c>
      <c r="G3612" s="284"/>
      <c r="H3612" s="287">
        <v>380.13</v>
      </c>
      <c r="I3612" s="288"/>
      <c r="J3612" s="284"/>
      <c r="K3612" s="284"/>
      <c r="L3612" s="289"/>
      <c r="M3612" s="290"/>
      <c r="N3612" s="291"/>
      <c r="O3612" s="291"/>
      <c r="P3612" s="291"/>
      <c r="Q3612" s="291"/>
      <c r="R3612" s="291"/>
      <c r="S3612" s="291"/>
      <c r="T3612" s="292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T3612" s="293" t="s">
        <v>260</v>
      </c>
      <c r="AU3612" s="293" t="s">
        <v>93</v>
      </c>
      <c r="AV3612" s="16" t="s">
        <v>273</v>
      </c>
      <c r="AW3612" s="16" t="s">
        <v>40</v>
      </c>
      <c r="AX3612" s="16" t="s">
        <v>84</v>
      </c>
      <c r="AY3612" s="293" t="s">
        <v>251</v>
      </c>
    </row>
    <row r="3613" s="15" customFormat="1">
      <c r="A3613" s="15"/>
      <c r="B3613" s="272"/>
      <c r="C3613" s="273"/>
      <c r="D3613" s="251" t="s">
        <v>260</v>
      </c>
      <c r="E3613" s="274" t="s">
        <v>1</v>
      </c>
      <c r="F3613" s="275" t="s">
        <v>511</v>
      </c>
      <c r="G3613" s="273"/>
      <c r="H3613" s="274" t="s">
        <v>1</v>
      </c>
      <c r="I3613" s="276"/>
      <c r="J3613" s="273"/>
      <c r="K3613" s="273"/>
      <c r="L3613" s="277"/>
      <c r="M3613" s="278"/>
      <c r="N3613" s="279"/>
      <c r="O3613" s="279"/>
      <c r="P3613" s="279"/>
      <c r="Q3613" s="279"/>
      <c r="R3613" s="279"/>
      <c r="S3613" s="279"/>
      <c r="T3613" s="280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81" t="s">
        <v>260</v>
      </c>
      <c r="AU3613" s="281" t="s">
        <v>93</v>
      </c>
      <c r="AV3613" s="15" t="s">
        <v>91</v>
      </c>
      <c r="AW3613" s="15" t="s">
        <v>40</v>
      </c>
      <c r="AX3613" s="15" t="s">
        <v>84</v>
      </c>
      <c r="AY3613" s="281" t="s">
        <v>251</v>
      </c>
    </row>
    <row r="3614" s="13" customFormat="1">
      <c r="A3614" s="13"/>
      <c r="B3614" s="249"/>
      <c r="C3614" s="250"/>
      <c r="D3614" s="251" t="s">
        <v>260</v>
      </c>
      <c r="E3614" s="252" t="s">
        <v>1</v>
      </c>
      <c r="F3614" s="253" t="s">
        <v>3412</v>
      </c>
      <c r="G3614" s="250"/>
      <c r="H3614" s="254">
        <v>320.63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260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251</v>
      </c>
    </row>
    <row r="3615" s="13" customFormat="1">
      <c r="A3615" s="13"/>
      <c r="B3615" s="249"/>
      <c r="C3615" s="250"/>
      <c r="D3615" s="251" t="s">
        <v>260</v>
      </c>
      <c r="E3615" s="252" t="s">
        <v>1</v>
      </c>
      <c r="F3615" s="253" t="s">
        <v>3417</v>
      </c>
      <c r="G3615" s="250"/>
      <c r="H3615" s="254">
        <v>17.117000000000001</v>
      </c>
      <c r="I3615" s="255"/>
      <c r="J3615" s="250"/>
      <c r="K3615" s="250"/>
      <c r="L3615" s="256"/>
      <c r="M3615" s="257"/>
      <c r="N3615" s="258"/>
      <c r="O3615" s="258"/>
      <c r="P3615" s="258"/>
      <c r="Q3615" s="258"/>
      <c r="R3615" s="258"/>
      <c r="S3615" s="258"/>
      <c r="T3615" s="25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60" t="s">
        <v>260</v>
      </c>
      <c r="AU3615" s="260" t="s">
        <v>93</v>
      </c>
      <c r="AV3615" s="13" t="s">
        <v>93</v>
      </c>
      <c r="AW3615" s="13" t="s">
        <v>40</v>
      </c>
      <c r="AX3615" s="13" t="s">
        <v>84</v>
      </c>
      <c r="AY3615" s="260" t="s">
        <v>251</v>
      </c>
    </row>
    <row r="3616" s="13" customFormat="1">
      <c r="A3616" s="13"/>
      <c r="B3616" s="249"/>
      <c r="C3616" s="250"/>
      <c r="D3616" s="251" t="s">
        <v>260</v>
      </c>
      <c r="E3616" s="252" t="s">
        <v>1</v>
      </c>
      <c r="F3616" s="253" t="s">
        <v>3418</v>
      </c>
      <c r="G3616" s="250"/>
      <c r="H3616" s="254">
        <v>21.716999999999999</v>
      </c>
      <c r="I3616" s="255"/>
      <c r="J3616" s="250"/>
      <c r="K3616" s="250"/>
      <c r="L3616" s="256"/>
      <c r="M3616" s="257"/>
      <c r="N3616" s="258"/>
      <c r="O3616" s="258"/>
      <c r="P3616" s="258"/>
      <c r="Q3616" s="258"/>
      <c r="R3616" s="258"/>
      <c r="S3616" s="258"/>
      <c r="T3616" s="25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60" t="s">
        <v>260</v>
      </c>
      <c r="AU3616" s="260" t="s">
        <v>93</v>
      </c>
      <c r="AV3616" s="13" t="s">
        <v>93</v>
      </c>
      <c r="AW3616" s="13" t="s">
        <v>40</v>
      </c>
      <c r="AX3616" s="13" t="s">
        <v>84</v>
      </c>
      <c r="AY3616" s="260" t="s">
        <v>251</v>
      </c>
    </row>
    <row r="3617" s="16" customFormat="1">
      <c r="A3617" s="16"/>
      <c r="B3617" s="283"/>
      <c r="C3617" s="284"/>
      <c r="D3617" s="251" t="s">
        <v>260</v>
      </c>
      <c r="E3617" s="285" t="s">
        <v>1</v>
      </c>
      <c r="F3617" s="286" t="s">
        <v>329</v>
      </c>
      <c r="G3617" s="284"/>
      <c r="H3617" s="287">
        <v>359.464</v>
      </c>
      <c r="I3617" s="288"/>
      <c r="J3617" s="284"/>
      <c r="K3617" s="284"/>
      <c r="L3617" s="289"/>
      <c r="M3617" s="290"/>
      <c r="N3617" s="291"/>
      <c r="O3617" s="291"/>
      <c r="P3617" s="291"/>
      <c r="Q3617" s="291"/>
      <c r="R3617" s="291"/>
      <c r="S3617" s="291"/>
      <c r="T3617" s="292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T3617" s="293" t="s">
        <v>260</v>
      </c>
      <c r="AU3617" s="293" t="s">
        <v>93</v>
      </c>
      <c r="AV3617" s="16" t="s">
        <v>273</v>
      </c>
      <c r="AW3617" s="16" t="s">
        <v>40</v>
      </c>
      <c r="AX3617" s="16" t="s">
        <v>84</v>
      </c>
      <c r="AY3617" s="293" t="s">
        <v>251</v>
      </c>
    </row>
    <row r="3618" s="15" customFormat="1">
      <c r="A3618" s="15"/>
      <c r="B3618" s="272"/>
      <c r="C3618" s="273"/>
      <c r="D3618" s="251" t="s">
        <v>260</v>
      </c>
      <c r="E3618" s="274" t="s">
        <v>1</v>
      </c>
      <c r="F3618" s="275" t="s">
        <v>517</v>
      </c>
      <c r="G3618" s="273"/>
      <c r="H3618" s="274" t="s">
        <v>1</v>
      </c>
      <c r="I3618" s="276"/>
      <c r="J3618" s="273"/>
      <c r="K3618" s="273"/>
      <c r="L3618" s="277"/>
      <c r="M3618" s="278"/>
      <c r="N3618" s="279"/>
      <c r="O3618" s="279"/>
      <c r="P3618" s="279"/>
      <c r="Q3618" s="279"/>
      <c r="R3618" s="279"/>
      <c r="S3618" s="279"/>
      <c r="T3618" s="280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81" t="s">
        <v>260</v>
      </c>
      <c r="AU3618" s="281" t="s">
        <v>93</v>
      </c>
      <c r="AV3618" s="15" t="s">
        <v>91</v>
      </c>
      <c r="AW3618" s="15" t="s">
        <v>40</v>
      </c>
      <c r="AX3618" s="15" t="s">
        <v>84</v>
      </c>
      <c r="AY3618" s="281" t="s">
        <v>251</v>
      </c>
    </row>
    <row r="3619" s="13" customFormat="1">
      <c r="A3619" s="13"/>
      <c r="B3619" s="249"/>
      <c r="C3619" s="250"/>
      <c r="D3619" s="251" t="s">
        <v>260</v>
      </c>
      <c r="E3619" s="252" t="s">
        <v>1</v>
      </c>
      <c r="F3619" s="253" t="s">
        <v>3412</v>
      </c>
      <c r="G3619" s="250"/>
      <c r="H3619" s="254">
        <v>320.63</v>
      </c>
      <c r="I3619" s="255"/>
      <c r="J3619" s="250"/>
      <c r="K3619" s="250"/>
      <c r="L3619" s="256"/>
      <c r="M3619" s="257"/>
      <c r="N3619" s="258"/>
      <c r="O3619" s="258"/>
      <c r="P3619" s="258"/>
      <c r="Q3619" s="258"/>
      <c r="R3619" s="258"/>
      <c r="S3619" s="258"/>
      <c r="T3619" s="25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60" t="s">
        <v>260</v>
      </c>
      <c r="AU3619" s="260" t="s">
        <v>93</v>
      </c>
      <c r="AV3619" s="13" t="s">
        <v>93</v>
      </c>
      <c r="AW3619" s="13" t="s">
        <v>40</v>
      </c>
      <c r="AX3619" s="13" t="s">
        <v>84</v>
      </c>
      <c r="AY3619" s="260" t="s">
        <v>251</v>
      </c>
    </row>
    <row r="3620" s="13" customFormat="1">
      <c r="A3620" s="13"/>
      <c r="B3620" s="249"/>
      <c r="C3620" s="250"/>
      <c r="D3620" s="251" t="s">
        <v>260</v>
      </c>
      <c r="E3620" s="252" t="s">
        <v>1</v>
      </c>
      <c r="F3620" s="253" t="s">
        <v>3419</v>
      </c>
      <c r="G3620" s="250"/>
      <c r="H3620" s="254">
        <v>17.117000000000001</v>
      </c>
      <c r="I3620" s="255"/>
      <c r="J3620" s="250"/>
      <c r="K3620" s="250"/>
      <c r="L3620" s="256"/>
      <c r="M3620" s="257"/>
      <c r="N3620" s="258"/>
      <c r="O3620" s="258"/>
      <c r="P3620" s="258"/>
      <c r="Q3620" s="258"/>
      <c r="R3620" s="258"/>
      <c r="S3620" s="258"/>
      <c r="T3620" s="259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60" t="s">
        <v>260</v>
      </c>
      <c r="AU3620" s="260" t="s">
        <v>93</v>
      </c>
      <c r="AV3620" s="13" t="s">
        <v>93</v>
      </c>
      <c r="AW3620" s="13" t="s">
        <v>40</v>
      </c>
      <c r="AX3620" s="13" t="s">
        <v>84</v>
      </c>
      <c r="AY3620" s="260" t="s">
        <v>251</v>
      </c>
    </row>
    <row r="3621" s="13" customFormat="1">
      <c r="A3621" s="13"/>
      <c r="B3621" s="249"/>
      <c r="C3621" s="250"/>
      <c r="D3621" s="251" t="s">
        <v>260</v>
      </c>
      <c r="E3621" s="252" t="s">
        <v>1</v>
      </c>
      <c r="F3621" s="253" t="s">
        <v>3420</v>
      </c>
      <c r="G3621" s="250"/>
      <c r="H3621" s="254">
        <v>21.716999999999999</v>
      </c>
      <c r="I3621" s="255"/>
      <c r="J3621" s="250"/>
      <c r="K3621" s="250"/>
      <c r="L3621" s="256"/>
      <c r="M3621" s="257"/>
      <c r="N3621" s="258"/>
      <c r="O3621" s="258"/>
      <c r="P3621" s="258"/>
      <c r="Q3621" s="258"/>
      <c r="R3621" s="258"/>
      <c r="S3621" s="258"/>
      <c r="T3621" s="25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60" t="s">
        <v>260</v>
      </c>
      <c r="AU3621" s="260" t="s">
        <v>93</v>
      </c>
      <c r="AV3621" s="13" t="s">
        <v>93</v>
      </c>
      <c r="AW3621" s="13" t="s">
        <v>40</v>
      </c>
      <c r="AX3621" s="13" t="s">
        <v>84</v>
      </c>
      <c r="AY3621" s="260" t="s">
        <v>251</v>
      </c>
    </row>
    <row r="3622" s="16" customFormat="1">
      <c r="A3622" s="16"/>
      <c r="B3622" s="283"/>
      <c r="C3622" s="284"/>
      <c r="D3622" s="251" t="s">
        <v>260</v>
      </c>
      <c r="E3622" s="285" t="s">
        <v>1</v>
      </c>
      <c r="F3622" s="286" t="s">
        <v>329</v>
      </c>
      <c r="G3622" s="284"/>
      <c r="H3622" s="287">
        <v>359.464</v>
      </c>
      <c r="I3622" s="288"/>
      <c r="J3622" s="284"/>
      <c r="K3622" s="284"/>
      <c r="L3622" s="289"/>
      <c r="M3622" s="290"/>
      <c r="N3622" s="291"/>
      <c r="O3622" s="291"/>
      <c r="P3622" s="291"/>
      <c r="Q3622" s="291"/>
      <c r="R3622" s="291"/>
      <c r="S3622" s="291"/>
      <c r="T3622" s="292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T3622" s="293" t="s">
        <v>260</v>
      </c>
      <c r="AU3622" s="293" t="s">
        <v>93</v>
      </c>
      <c r="AV3622" s="16" t="s">
        <v>273</v>
      </c>
      <c r="AW3622" s="16" t="s">
        <v>40</v>
      </c>
      <c r="AX3622" s="16" t="s">
        <v>84</v>
      </c>
      <c r="AY3622" s="293" t="s">
        <v>251</v>
      </c>
    </row>
    <row r="3623" s="15" customFormat="1">
      <c r="A3623" s="15"/>
      <c r="B3623" s="272"/>
      <c r="C3623" s="273"/>
      <c r="D3623" s="251" t="s">
        <v>260</v>
      </c>
      <c r="E3623" s="274" t="s">
        <v>1</v>
      </c>
      <c r="F3623" s="275" t="s">
        <v>519</v>
      </c>
      <c r="G3623" s="273"/>
      <c r="H3623" s="274" t="s">
        <v>1</v>
      </c>
      <c r="I3623" s="276"/>
      <c r="J3623" s="273"/>
      <c r="K3623" s="273"/>
      <c r="L3623" s="277"/>
      <c r="M3623" s="278"/>
      <c r="N3623" s="279"/>
      <c r="O3623" s="279"/>
      <c r="P3623" s="279"/>
      <c r="Q3623" s="279"/>
      <c r="R3623" s="279"/>
      <c r="S3623" s="279"/>
      <c r="T3623" s="280"/>
      <c r="U3623" s="15"/>
      <c r="V3623" s="15"/>
      <c r="W3623" s="15"/>
      <c r="X3623" s="15"/>
      <c r="Y3623" s="15"/>
      <c r="Z3623" s="15"/>
      <c r="AA3623" s="15"/>
      <c r="AB3623" s="15"/>
      <c r="AC3623" s="15"/>
      <c r="AD3623" s="15"/>
      <c r="AE3623" s="15"/>
      <c r="AT3623" s="281" t="s">
        <v>260</v>
      </c>
      <c r="AU3623" s="281" t="s">
        <v>93</v>
      </c>
      <c r="AV3623" s="15" t="s">
        <v>91</v>
      </c>
      <c r="AW3623" s="15" t="s">
        <v>40</v>
      </c>
      <c r="AX3623" s="15" t="s">
        <v>84</v>
      </c>
      <c r="AY3623" s="281" t="s">
        <v>251</v>
      </c>
    </row>
    <row r="3624" s="13" customFormat="1">
      <c r="A3624" s="13"/>
      <c r="B3624" s="249"/>
      <c r="C3624" s="250"/>
      <c r="D3624" s="251" t="s">
        <v>260</v>
      </c>
      <c r="E3624" s="252" t="s">
        <v>1</v>
      </c>
      <c r="F3624" s="253" t="s">
        <v>3412</v>
      </c>
      <c r="G3624" s="250"/>
      <c r="H3624" s="254">
        <v>320.63</v>
      </c>
      <c r="I3624" s="255"/>
      <c r="J3624" s="250"/>
      <c r="K3624" s="250"/>
      <c r="L3624" s="256"/>
      <c r="M3624" s="257"/>
      <c r="N3624" s="258"/>
      <c r="O3624" s="258"/>
      <c r="P3624" s="258"/>
      <c r="Q3624" s="258"/>
      <c r="R3624" s="258"/>
      <c r="S3624" s="258"/>
      <c r="T3624" s="259"/>
      <c r="U3624" s="13"/>
      <c r="V3624" s="13"/>
      <c r="W3624" s="13"/>
      <c r="X3624" s="13"/>
      <c r="Y3624" s="13"/>
      <c r="Z3624" s="13"/>
      <c r="AA3624" s="13"/>
      <c r="AB3624" s="13"/>
      <c r="AC3624" s="13"/>
      <c r="AD3624" s="13"/>
      <c r="AE3624" s="13"/>
      <c r="AT3624" s="260" t="s">
        <v>260</v>
      </c>
      <c r="AU3624" s="260" t="s">
        <v>93</v>
      </c>
      <c r="AV3624" s="13" t="s">
        <v>93</v>
      </c>
      <c r="AW3624" s="13" t="s">
        <v>40</v>
      </c>
      <c r="AX3624" s="13" t="s">
        <v>84</v>
      </c>
      <c r="AY3624" s="260" t="s">
        <v>251</v>
      </c>
    </row>
    <row r="3625" s="13" customFormat="1">
      <c r="A3625" s="13"/>
      <c r="B3625" s="249"/>
      <c r="C3625" s="250"/>
      <c r="D3625" s="251" t="s">
        <v>260</v>
      </c>
      <c r="E3625" s="252" t="s">
        <v>1</v>
      </c>
      <c r="F3625" s="253" t="s">
        <v>3421</v>
      </c>
      <c r="G3625" s="250"/>
      <c r="H3625" s="254">
        <v>17.117000000000001</v>
      </c>
      <c r="I3625" s="255"/>
      <c r="J3625" s="250"/>
      <c r="K3625" s="250"/>
      <c r="L3625" s="256"/>
      <c r="M3625" s="257"/>
      <c r="N3625" s="258"/>
      <c r="O3625" s="258"/>
      <c r="P3625" s="258"/>
      <c r="Q3625" s="258"/>
      <c r="R3625" s="258"/>
      <c r="S3625" s="258"/>
      <c r="T3625" s="25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60" t="s">
        <v>260</v>
      </c>
      <c r="AU3625" s="260" t="s">
        <v>93</v>
      </c>
      <c r="AV3625" s="13" t="s">
        <v>93</v>
      </c>
      <c r="AW3625" s="13" t="s">
        <v>40</v>
      </c>
      <c r="AX3625" s="13" t="s">
        <v>84</v>
      </c>
      <c r="AY3625" s="260" t="s">
        <v>251</v>
      </c>
    </row>
    <row r="3626" s="13" customFormat="1">
      <c r="A3626" s="13"/>
      <c r="B3626" s="249"/>
      <c r="C3626" s="250"/>
      <c r="D3626" s="251" t="s">
        <v>260</v>
      </c>
      <c r="E3626" s="252" t="s">
        <v>1</v>
      </c>
      <c r="F3626" s="253" t="s">
        <v>3422</v>
      </c>
      <c r="G3626" s="250"/>
      <c r="H3626" s="254">
        <v>21.716999999999999</v>
      </c>
      <c r="I3626" s="255"/>
      <c r="J3626" s="250"/>
      <c r="K3626" s="250"/>
      <c r="L3626" s="256"/>
      <c r="M3626" s="257"/>
      <c r="N3626" s="258"/>
      <c r="O3626" s="258"/>
      <c r="P3626" s="258"/>
      <c r="Q3626" s="258"/>
      <c r="R3626" s="258"/>
      <c r="S3626" s="258"/>
      <c r="T3626" s="259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60" t="s">
        <v>260</v>
      </c>
      <c r="AU3626" s="260" t="s">
        <v>93</v>
      </c>
      <c r="AV3626" s="13" t="s">
        <v>93</v>
      </c>
      <c r="AW3626" s="13" t="s">
        <v>40</v>
      </c>
      <c r="AX3626" s="13" t="s">
        <v>84</v>
      </c>
      <c r="AY3626" s="260" t="s">
        <v>251</v>
      </c>
    </row>
    <row r="3627" s="16" customFormat="1">
      <c r="A3627" s="16"/>
      <c r="B3627" s="283"/>
      <c r="C3627" s="284"/>
      <c r="D3627" s="251" t="s">
        <v>260</v>
      </c>
      <c r="E3627" s="285" t="s">
        <v>1</v>
      </c>
      <c r="F3627" s="286" t="s">
        <v>329</v>
      </c>
      <c r="G3627" s="284"/>
      <c r="H3627" s="287">
        <v>359.464</v>
      </c>
      <c r="I3627" s="288"/>
      <c r="J3627" s="284"/>
      <c r="K3627" s="284"/>
      <c r="L3627" s="289"/>
      <c r="M3627" s="290"/>
      <c r="N3627" s="291"/>
      <c r="O3627" s="291"/>
      <c r="P3627" s="291"/>
      <c r="Q3627" s="291"/>
      <c r="R3627" s="291"/>
      <c r="S3627" s="291"/>
      <c r="T3627" s="292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T3627" s="293" t="s">
        <v>260</v>
      </c>
      <c r="AU3627" s="293" t="s">
        <v>93</v>
      </c>
      <c r="AV3627" s="16" t="s">
        <v>273</v>
      </c>
      <c r="AW3627" s="16" t="s">
        <v>40</v>
      </c>
      <c r="AX3627" s="16" t="s">
        <v>84</v>
      </c>
      <c r="AY3627" s="293" t="s">
        <v>251</v>
      </c>
    </row>
    <row r="3628" s="15" customFormat="1">
      <c r="A3628" s="15"/>
      <c r="B3628" s="272"/>
      <c r="C3628" s="273"/>
      <c r="D3628" s="251" t="s">
        <v>260</v>
      </c>
      <c r="E3628" s="274" t="s">
        <v>1</v>
      </c>
      <c r="F3628" s="275" t="s">
        <v>520</v>
      </c>
      <c r="G3628" s="273"/>
      <c r="H3628" s="274" t="s">
        <v>1</v>
      </c>
      <c r="I3628" s="276"/>
      <c r="J3628" s="273"/>
      <c r="K3628" s="273"/>
      <c r="L3628" s="277"/>
      <c r="M3628" s="278"/>
      <c r="N3628" s="279"/>
      <c r="O3628" s="279"/>
      <c r="P3628" s="279"/>
      <c r="Q3628" s="279"/>
      <c r="R3628" s="279"/>
      <c r="S3628" s="279"/>
      <c r="T3628" s="280"/>
      <c r="U3628" s="15"/>
      <c r="V3628" s="15"/>
      <c r="W3628" s="15"/>
      <c r="X3628" s="15"/>
      <c r="Y3628" s="15"/>
      <c r="Z3628" s="15"/>
      <c r="AA3628" s="15"/>
      <c r="AB3628" s="15"/>
      <c r="AC3628" s="15"/>
      <c r="AD3628" s="15"/>
      <c r="AE3628" s="15"/>
      <c r="AT3628" s="281" t="s">
        <v>260</v>
      </c>
      <c r="AU3628" s="281" t="s">
        <v>93</v>
      </c>
      <c r="AV3628" s="15" t="s">
        <v>91</v>
      </c>
      <c r="AW3628" s="15" t="s">
        <v>40</v>
      </c>
      <c r="AX3628" s="15" t="s">
        <v>84</v>
      </c>
      <c r="AY3628" s="281" t="s">
        <v>251</v>
      </c>
    </row>
    <row r="3629" s="13" customFormat="1">
      <c r="A3629" s="13"/>
      <c r="B3629" s="249"/>
      <c r="C3629" s="250"/>
      <c r="D3629" s="251" t="s">
        <v>260</v>
      </c>
      <c r="E3629" s="252" t="s">
        <v>1</v>
      </c>
      <c r="F3629" s="253" t="s">
        <v>3412</v>
      </c>
      <c r="G3629" s="250"/>
      <c r="H3629" s="254">
        <v>320.63</v>
      </c>
      <c r="I3629" s="255"/>
      <c r="J3629" s="250"/>
      <c r="K3629" s="250"/>
      <c r="L3629" s="256"/>
      <c r="M3629" s="257"/>
      <c r="N3629" s="258"/>
      <c r="O3629" s="258"/>
      <c r="P3629" s="258"/>
      <c r="Q3629" s="258"/>
      <c r="R3629" s="258"/>
      <c r="S3629" s="258"/>
      <c r="T3629" s="25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60" t="s">
        <v>260</v>
      </c>
      <c r="AU3629" s="260" t="s">
        <v>93</v>
      </c>
      <c r="AV3629" s="13" t="s">
        <v>93</v>
      </c>
      <c r="AW3629" s="13" t="s">
        <v>40</v>
      </c>
      <c r="AX3629" s="13" t="s">
        <v>84</v>
      </c>
      <c r="AY3629" s="260" t="s">
        <v>251</v>
      </c>
    </row>
    <row r="3630" s="13" customFormat="1">
      <c r="A3630" s="13"/>
      <c r="B3630" s="249"/>
      <c r="C3630" s="250"/>
      <c r="D3630" s="251" t="s">
        <v>260</v>
      </c>
      <c r="E3630" s="252" t="s">
        <v>1</v>
      </c>
      <c r="F3630" s="253" t="s">
        <v>3423</v>
      </c>
      <c r="G3630" s="250"/>
      <c r="H3630" s="254">
        <v>17.117000000000001</v>
      </c>
      <c r="I3630" s="255"/>
      <c r="J3630" s="250"/>
      <c r="K3630" s="250"/>
      <c r="L3630" s="256"/>
      <c r="M3630" s="257"/>
      <c r="N3630" s="258"/>
      <c r="O3630" s="258"/>
      <c r="P3630" s="258"/>
      <c r="Q3630" s="258"/>
      <c r="R3630" s="258"/>
      <c r="S3630" s="258"/>
      <c r="T3630" s="259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60" t="s">
        <v>260</v>
      </c>
      <c r="AU3630" s="260" t="s">
        <v>93</v>
      </c>
      <c r="AV3630" s="13" t="s">
        <v>93</v>
      </c>
      <c r="AW3630" s="13" t="s">
        <v>40</v>
      </c>
      <c r="AX3630" s="13" t="s">
        <v>84</v>
      </c>
      <c r="AY3630" s="260" t="s">
        <v>251</v>
      </c>
    </row>
    <row r="3631" s="13" customFormat="1">
      <c r="A3631" s="13"/>
      <c r="B3631" s="249"/>
      <c r="C3631" s="250"/>
      <c r="D3631" s="251" t="s">
        <v>260</v>
      </c>
      <c r="E3631" s="252" t="s">
        <v>1</v>
      </c>
      <c r="F3631" s="253" t="s">
        <v>3424</v>
      </c>
      <c r="G3631" s="250"/>
      <c r="H3631" s="254">
        <v>21.716999999999999</v>
      </c>
      <c r="I3631" s="255"/>
      <c r="J3631" s="250"/>
      <c r="K3631" s="250"/>
      <c r="L3631" s="256"/>
      <c r="M3631" s="257"/>
      <c r="N3631" s="258"/>
      <c r="O3631" s="258"/>
      <c r="P3631" s="258"/>
      <c r="Q3631" s="258"/>
      <c r="R3631" s="258"/>
      <c r="S3631" s="258"/>
      <c r="T3631" s="25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60" t="s">
        <v>260</v>
      </c>
      <c r="AU3631" s="260" t="s">
        <v>93</v>
      </c>
      <c r="AV3631" s="13" t="s">
        <v>93</v>
      </c>
      <c r="AW3631" s="13" t="s">
        <v>40</v>
      </c>
      <c r="AX3631" s="13" t="s">
        <v>84</v>
      </c>
      <c r="AY3631" s="260" t="s">
        <v>251</v>
      </c>
    </row>
    <row r="3632" s="16" customFormat="1">
      <c r="A3632" s="16"/>
      <c r="B3632" s="283"/>
      <c r="C3632" s="284"/>
      <c r="D3632" s="251" t="s">
        <v>260</v>
      </c>
      <c r="E3632" s="285" t="s">
        <v>1</v>
      </c>
      <c r="F3632" s="286" t="s">
        <v>329</v>
      </c>
      <c r="G3632" s="284"/>
      <c r="H3632" s="287">
        <v>359.464</v>
      </c>
      <c r="I3632" s="288"/>
      <c r="J3632" s="284"/>
      <c r="K3632" s="284"/>
      <c r="L3632" s="289"/>
      <c r="M3632" s="290"/>
      <c r="N3632" s="291"/>
      <c r="O3632" s="291"/>
      <c r="P3632" s="291"/>
      <c r="Q3632" s="291"/>
      <c r="R3632" s="291"/>
      <c r="S3632" s="291"/>
      <c r="T3632" s="292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T3632" s="293" t="s">
        <v>260</v>
      </c>
      <c r="AU3632" s="293" t="s">
        <v>93</v>
      </c>
      <c r="AV3632" s="16" t="s">
        <v>273</v>
      </c>
      <c r="AW3632" s="16" t="s">
        <v>40</v>
      </c>
      <c r="AX3632" s="16" t="s">
        <v>84</v>
      </c>
      <c r="AY3632" s="293" t="s">
        <v>251</v>
      </c>
    </row>
    <row r="3633" s="14" customFormat="1">
      <c r="A3633" s="14"/>
      <c r="B3633" s="261"/>
      <c r="C3633" s="262"/>
      <c r="D3633" s="251" t="s">
        <v>260</v>
      </c>
      <c r="E3633" s="263" t="s">
        <v>1</v>
      </c>
      <c r="F3633" s="264" t="s">
        <v>262</v>
      </c>
      <c r="G3633" s="262"/>
      <c r="H3633" s="265">
        <v>1864.354</v>
      </c>
      <c r="I3633" s="266"/>
      <c r="J3633" s="262"/>
      <c r="K3633" s="262"/>
      <c r="L3633" s="267"/>
      <c r="M3633" s="268"/>
      <c r="N3633" s="269"/>
      <c r="O3633" s="269"/>
      <c r="P3633" s="269"/>
      <c r="Q3633" s="269"/>
      <c r="R3633" s="269"/>
      <c r="S3633" s="269"/>
      <c r="T3633" s="270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71" t="s">
        <v>260</v>
      </c>
      <c r="AU3633" s="271" t="s">
        <v>93</v>
      </c>
      <c r="AV3633" s="14" t="s">
        <v>257</v>
      </c>
      <c r="AW3633" s="14" t="s">
        <v>40</v>
      </c>
      <c r="AX3633" s="14" t="s">
        <v>91</v>
      </c>
      <c r="AY3633" s="271" t="s">
        <v>251</v>
      </c>
    </row>
    <row r="3634" s="2" customFormat="1" ht="37.8" customHeight="1">
      <c r="A3634" s="41"/>
      <c r="B3634" s="42"/>
      <c r="C3634" s="230" t="s">
        <v>3430</v>
      </c>
      <c r="D3634" s="230" t="s">
        <v>253</v>
      </c>
      <c r="E3634" s="231" t="s">
        <v>3431</v>
      </c>
      <c r="F3634" s="232" t="s">
        <v>3432</v>
      </c>
      <c r="G3634" s="233" t="s">
        <v>389</v>
      </c>
      <c r="H3634" s="234">
        <v>2071.056</v>
      </c>
      <c r="I3634" s="235"/>
      <c r="J3634" s="236">
        <f>ROUND(I3634*H3634,2)</f>
        <v>0</v>
      </c>
      <c r="K3634" s="237"/>
      <c r="L3634" s="47"/>
      <c r="M3634" s="238" t="s">
        <v>1</v>
      </c>
      <c r="N3634" s="239" t="s">
        <v>49</v>
      </c>
      <c r="O3634" s="94"/>
      <c r="P3634" s="240">
        <f>O3634*H3634</f>
        <v>0</v>
      </c>
      <c r="Q3634" s="240">
        <v>0</v>
      </c>
      <c r="R3634" s="240">
        <f>Q3634*H3634</f>
        <v>0</v>
      </c>
      <c r="S3634" s="240">
        <v>0</v>
      </c>
      <c r="T3634" s="241">
        <f>S3634*H3634</f>
        <v>0</v>
      </c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R3634" s="242" t="s">
        <v>304</v>
      </c>
      <c r="AT3634" s="242" t="s">
        <v>253</v>
      </c>
      <c r="AU3634" s="242" t="s">
        <v>93</v>
      </c>
      <c r="AY3634" s="19" t="s">
        <v>251</v>
      </c>
      <c r="BE3634" s="243">
        <f>IF(N3634="základní",J3634,0)</f>
        <v>0</v>
      </c>
      <c r="BF3634" s="243">
        <f>IF(N3634="snížená",J3634,0)</f>
        <v>0</v>
      </c>
      <c r="BG3634" s="243">
        <f>IF(N3634="zákl. přenesená",J3634,0)</f>
        <v>0</v>
      </c>
      <c r="BH3634" s="243">
        <f>IF(N3634="sníž. přenesená",J3634,0)</f>
        <v>0</v>
      </c>
      <c r="BI3634" s="243">
        <f>IF(N3634="nulová",J3634,0)</f>
        <v>0</v>
      </c>
      <c r="BJ3634" s="19" t="s">
        <v>91</v>
      </c>
      <c r="BK3634" s="243">
        <f>ROUND(I3634*H3634,2)</f>
        <v>0</v>
      </c>
      <c r="BL3634" s="19" t="s">
        <v>304</v>
      </c>
      <c r="BM3634" s="242" t="s">
        <v>3433</v>
      </c>
    </row>
    <row r="3635" s="2" customFormat="1" ht="16.5" customHeight="1">
      <c r="A3635" s="41"/>
      <c r="B3635" s="42"/>
      <c r="C3635" s="294" t="s">
        <v>3434</v>
      </c>
      <c r="D3635" s="294" t="s">
        <v>338</v>
      </c>
      <c r="E3635" s="295" t="s">
        <v>3435</v>
      </c>
      <c r="F3635" s="296" t="s">
        <v>3436</v>
      </c>
      <c r="G3635" s="297" t="s">
        <v>389</v>
      </c>
      <c r="H3635" s="298">
        <v>2278.1619999999998</v>
      </c>
      <c r="I3635" s="299"/>
      <c r="J3635" s="300">
        <f>ROUND(I3635*H3635,2)</f>
        <v>0</v>
      </c>
      <c r="K3635" s="301"/>
      <c r="L3635" s="302"/>
      <c r="M3635" s="303" t="s">
        <v>1</v>
      </c>
      <c r="N3635" s="304" t="s">
        <v>49</v>
      </c>
      <c r="O3635" s="94"/>
      <c r="P3635" s="240">
        <f>O3635*H3635</f>
        <v>0</v>
      </c>
      <c r="Q3635" s="240">
        <v>0.0129</v>
      </c>
      <c r="R3635" s="240">
        <f>Q3635*H3635</f>
        <v>29.388289799999999</v>
      </c>
      <c r="S3635" s="240">
        <v>0</v>
      </c>
      <c r="T3635" s="241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42" t="s">
        <v>364</v>
      </c>
      <c r="AT3635" s="242" t="s">
        <v>338</v>
      </c>
      <c r="AU3635" s="242" t="s">
        <v>93</v>
      </c>
      <c r="AY3635" s="19" t="s">
        <v>251</v>
      </c>
      <c r="BE3635" s="243">
        <f>IF(N3635="základní",J3635,0)</f>
        <v>0</v>
      </c>
      <c r="BF3635" s="243">
        <f>IF(N3635="snížená",J3635,0)</f>
        <v>0</v>
      </c>
      <c r="BG3635" s="243">
        <f>IF(N3635="zákl. přenesená",J3635,0)</f>
        <v>0</v>
      </c>
      <c r="BH3635" s="243">
        <f>IF(N3635="sníž. přenesená",J3635,0)</f>
        <v>0</v>
      </c>
      <c r="BI3635" s="243">
        <f>IF(N3635="nulová",J3635,0)</f>
        <v>0</v>
      </c>
      <c r="BJ3635" s="19" t="s">
        <v>91</v>
      </c>
      <c r="BK3635" s="243">
        <f>ROUND(I3635*H3635,2)</f>
        <v>0</v>
      </c>
      <c r="BL3635" s="19" t="s">
        <v>304</v>
      </c>
      <c r="BM3635" s="242" t="s">
        <v>3437</v>
      </c>
    </row>
    <row r="3636" s="13" customFormat="1">
      <c r="A3636" s="13"/>
      <c r="B3636" s="249"/>
      <c r="C3636" s="250"/>
      <c r="D3636" s="251" t="s">
        <v>260</v>
      </c>
      <c r="E3636" s="252" t="s">
        <v>1</v>
      </c>
      <c r="F3636" s="253" t="s">
        <v>3438</v>
      </c>
      <c r="G3636" s="250"/>
      <c r="H3636" s="254">
        <v>2278.1619999999998</v>
      </c>
      <c r="I3636" s="255"/>
      <c r="J3636" s="250"/>
      <c r="K3636" s="250"/>
      <c r="L3636" s="256"/>
      <c r="M3636" s="257"/>
      <c r="N3636" s="258"/>
      <c r="O3636" s="258"/>
      <c r="P3636" s="258"/>
      <c r="Q3636" s="258"/>
      <c r="R3636" s="258"/>
      <c r="S3636" s="258"/>
      <c r="T3636" s="25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60" t="s">
        <v>260</v>
      </c>
      <c r="AU3636" s="260" t="s">
        <v>93</v>
      </c>
      <c r="AV3636" s="13" t="s">
        <v>93</v>
      </c>
      <c r="AW3636" s="13" t="s">
        <v>40</v>
      </c>
      <c r="AX3636" s="13" t="s">
        <v>84</v>
      </c>
      <c r="AY3636" s="260" t="s">
        <v>251</v>
      </c>
    </row>
    <row r="3637" s="14" customFormat="1">
      <c r="A3637" s="14"/>
      <c r="B3637" s="261"/>
      <c r="C3637" s="262"/>
      <c r="D3637" s="251" t="s">
        <v>260</v>
      </c>
      <c r="E3637" s="263" t="s">
        <v>1</v>
      </c>
      <c r="F3637" s="264" t="s">
        <v>262</v>
      </c>
      <c r="G3637" s="262"/>
      <c r="H3637" s="265">
        <v>2278.1619999999998</v>
      </c>
      <c r="I3637" s="266"/>
      <c r="J3637" s="262"/>
      <c r="K3637" s="262"/>
      <c r="L3637" s="267"/>
      <c r="M3637" s="268"/>
      <c r="N3637" s="269"/>
      <c r="O3637" s="269"/>
      <c r="P3637" s="269"/>
      <c r="Q3637" s="269"/>
      <c r="R3637" s="269"/>
      <c r="S3637" s="269"/>
      <c r="T3637" s="270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71" t="s">
        <v>260</v>
      </c>
      <c r="AU3637" s="271" t="s">
        <v>93</v>
      </c>
      <c r="AV3637" s="14" t="s">
        <v>257</v>
      </c>
      <c r="AW3637" s="14" t="s">
        <v>40</v>
      </c>
      <c r="AX3637" s="14" t="s">
        <v>91</v>
      </c>
      <c r="AY3637" s="271" t="s">
        <v>251</v>
      </c>
    </row>
    <row r="3638" s="2" customFormat="1" ht="24.15" customHeight="1">
      <c r="A3638" s="41"/>
      <c r="B3638" s="42"/>
      <c r="C3638" s="230" t="s">
        <v>3439</v>
      </c>
      <c r="D3638" s="230" t="s">
        <v>253</v>
      </c>
      <c r="E3638" s="231" t="s">
        <v>3440</v>
      </c>
      <c r="F3638" s="232" t="s">
        <v>3441</v>
      </c>
      <c r="G3638" s="233" t="s">
        <v>389</v>
      </c>
      <c r="H3638" s="234">
        <v>93.847999999999999</v>
      </c>
      <c r="I3638" s="235"/>
      <c r="J3638" s="236">
        <f>ROUND(I3638*H3638,2)</f>
        <v>0</v>
      </c>
      <c r="K3638" s="237"/>
      <c r="L3638" s="47"/>
      <c r="M3638" s="238" t="s">
        <v>1</v>
      </c>
      <c r="N3638" s="239" t="s">
        <v>49</v>
      </c>
      <c r="O3638" s="94"/>
      <c r="P3638" s="240">
        <f>O3638*H3638</f>
        <v>0</v>
      </c>
      <c r="Q3638" s="240">
        <v>0.00062985560000000001</v>
      </c>
      <c r="R3638" s="240">
        <f>Q3638*H3638</f>
        <v>0.059110688348799997</v>
      </c>
      <c r="S3638" s="240">
        <v>0</v>
      </c>
      <c r="T3638" s="241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42" t="s">
        <v>304</v>
      </c>
      <c r="AT3638" s="242" t="s">
        <v>253</v>
      </c>
      <c r="AU3638" s="242" t="s">
        <v>93</v>
      </c>
      <c r="AY3638" s="19" t="s">
        <v>251</v>
      </c>
      <c r="BE3638" s="243">
        <f>IF(N3638="základní",J3638,0)</f>
        <v>0</v>
      </c>
      <c r="BF3638" s="243">
        <f>IF(N3638="snížená",J3638,0)</f>
        <v>0</v>
      </c>
      <c r="BG3638" s="243">
        <f>IF(N3638="zákl. přenesená",J3638,0)</f>
        <v>0</v>
      </c>
      <c r="BH3638" s="243">
        <f>IF(N3638="sníž. přenesená",J3638,0)</f>
        <v>0</v>
      </c>
      <c r="BI3638" s="243">
        <f>IF(N3638="nulová",J3638,0)</f>
        <v>0</v>
      </c>
      <c r="BJ3638" s="19" t="s">
        <v>91</v>
      </c>
      <c r="BK3638" s="243">
        <f>ROUND(I3638*H3638,2)</f>
        <v>0</v>
      </c>
      <c r="BL3638" s="19" t="s">
        <v>304</v>
      </c>
      <c r="BM3638" s="242" t="s">
        <v>3442</v>
      </c>
    </row>
    <row r="3639" s="2" customFormat="1">
      <c r="A3639" s="41"/>
      <c r="B3639" s="42"/>
      <c r="C3639" s="43"/>
      <c r="D3639" s="244" t="s">
        <v>258</v>
      </c>
      <c r="E3639" s="43"/>
      <c r="F3639" s="245" t="s">
        <v>3443</v>
      </c>
      <c r="G3639" s="43"/>
      <c r="H3639" s="43"/>
      <c r="I3639" s="246"/>
      <c r="J3639" s="43"/>
      <c r="K3639" s="43"/>
      <c r="L3639" s="47"/>
      <c r="M3639" s="247"/>
      <c r="N3639" s="248"/>
      <c r="O3639" s="94"/>
      <c r="P3639" s="94"/>
      <c r="Q3639" s="94"/>
      <c r="R3639" s="94"/>
      <c r="S3639" s="94"/>
      <c r="T3639" s="95"/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T3639" s="19" t="s">
        <v>258</v>
      </c>
      <c r="AU3639" s="19" t="s">
        <v>93</v>
      </c>
    </row>
    <row r="3640" s="13" customFormat="1">
      <c r="A3640" s="13"/>
      <c r="B3640" s="249"/>
      <c r="C3640" s="250"/>
      <c r="D3640" s="251" t="s">
        <v>260</v>
      </c>
      <c r="E3640" s="252" t="s">
        <v>1</v>
      </c>
      <c r="F3640" s="253" t="s">
        <v>3444</v>
      </c>
      <c r="G3640" s="250"/>
      <c r="H3640" s="254">
        <v>92.768000000000001</v>
      </c>
      <c r="I3640" s="255"/>
      <c r="J3640" s="250"/>
      <c r="K3640" s="250"/>
      <c r="L3640" s="256"/>
      <c r="M3640" s="257"/>
      <c r="N3640" s="258"/>
      <c r="O3640" s="258"/>
      <c r="P3640" s="258"/>
      <c r="Q3640" s="258"/>
      <c r="R3640" s="258"/>
      <c r="S3640" s="258"/>
      <c r="T3640" s="25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60" t="s">
        <v>260</v>
      </c>
      <c r="AU3640" s="260" t="s">
        <v>93</v>
      </c>
      <c r="AV3640" s="13" t="s">
        <v>93</v>
      </c>
      <c r="AW3640" s="13" t="s">
        <v>40</v>
      </c>
      <c r="AX3640" s="13" t="s">
        <v>84</v>
      </c>
      <c r="AY3640" s="260" t="s">
        <v>251</v>
      </c>
    </row>
    <row r="3641" s="13" customFormat="1">
      <c r="A3641" s="13"/>
      <c r="B3641" s="249"/>
      <c r="C3641" s="250"/>
      <c r="D3641" s="251" t="s">
        <v>260</v>
      </c>
      <c r="E3641" s="252" t="s">
        <v>1</v>
      </c>
      <c r="F3641" s="253" t="s">
        <v>3445</v>
      </c>
      <c r="G3641" s="250"/>
      <c r="H3641" s="254">
        <v>0.54000000000000004</v>
      </c>
      <c r="I3641" s="255"/>
      <c r="J3641" s="250"/>
      <c r="K3641" s="250"/>
      <c r="L3641" s="256"/>
      <c r="M3641" s="257"/>
      <c r="N3641" s="258"/>
      <c r="O3641" s="258"/>
      <c r="P3641" s="258"/>
      <c r="Q3641" s="258"/>
      <c r="R3641" s="258"/>
      <c r="S3641" s="258"/>
      <c r="T3641" s="25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60" t="s">
        <v>260</v>
      </c>
      <c r="AU3641" s="260" t="s">
        <v>93</v>
      </c>
      <c r="AV3641" s="13" t="s">
        <v>93</v>
      </c>
      <c r="AW3641" s="13" t="s">
        <v>40</v>
      </c>
      <c r="AX3641" s="13" t="s">
        <v>84</v>
      </c>
      <c r="AY3641" s="260" t="s">
        <v>251</v>
      </c>
    </row>
    <row r="3642" s="13" customFormat="1">
      <c r="A3642" s="13"/>
      <c r="B3642" s="249"/>
      <c r="C3642" s="250"/>
      <c r="D3642" s="251" t="s">
        <v>260</v>
      </c>
      <c r="E3642" s="252" t="s">
        <v>1</v>
      </c>
      <c r="F3642" s="253" t="s">
        <v>3446</v>
      </c>
      <c r="G3642" s="250"/>
      <c r="H3642" s="254">
        <v>0.54000000000000004</v>
      </c>
      <c r="I3642" s="255"/>
      <c r="J3642" s="250"/>
      <c r="K3642" s="250"/>
      <c r="L3642" s="256"/>
      <c r="M3642" s="257"/>
      <c r="N3642" s="258"/>
      <c r="O3642" s="258"/>
      <c r="P3642" s="258"/>
      <c r="Q3642" s="258"/>
      <c r="R3642" s="258"/>
      <c r="S3642" s="258"/>
      <c r="T3642" s="259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60" t="s">
        <v>260</v>
      </c>
      <c r="AU3642" s="260" t="s">
        <v>93</v>
      </c>
      <c r="AV3642" s="13" t="s">
        <v>93</v>
      </c>
      <c r="AW3642" s="13" t="s">
        <v>40</v>
      </c>
      <c r="AX3642" s="13" t="s">
        <v>84</v>
      </c>
      <c r="AY3642" s="260" t="s">
        <v>251</v>
      </c>
    </row>
    <row r="3643" s="14" customFormat="1">
      <c r="A3643" s="14"/>
      <c r="B3643" s="261"/>
      <c r="C3643" s="262"/>
      <c r="D3643" s="251" t="s">
        <v>260</v>
      </c>
      <c r="E3643" s="263" t="s">
        <v>1</v>
      </c>
      <c r="F3643" s="264" t="s">
        <v>262</v>
      </c>
      <c r="G3643" s="262"/>
      <c r="H3643" s="265">
        <v>93.848000000000013</v>
      </c>
      <c r="I3643" s="266"/>
      <c r="J3643" s="262"/>
      <c r="K3643" s="262"/>
      <c r="L3643" s="267"/>
      <c r="M3643" s="268"/>
      <c r="N3643" s="269"/>
      <c r="O3643" s="269"/>
      <c r="P3643" s="269"/>
      <c r="Q3643" s="269"/>
      <c r="R3643" s="269"/>
      <c r="S3643" s="269"/>
      <c r="T3643" s="270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71" t="s">
        <v>260</v>
      </c>
      <c r="AU3643" s="271" t="s">
        <v>93</v>
      </c>
      <c r="AV3643" s="14" t="s">
        <v>257</v>
      </c>
      <c r="AW3643" s="14" t="s">
        <v>40</v>
      </c>
      <c r="AX3643" s="14" t="s">
        <v>91</v>
      </c>
      <c r="AY3643" s="271" t="s">
        <v>251</v>
      </c>
    </row>
    <row r="3644" s="2" customFormat="1" ht="24.15" customHeight="1">
      <c r="A3644" s="41"/>
      <c r="B3644" s="42"/>
      <c r="C3644" s="294" t="s">
        <v>3447</v>
      </c>
      <c r="D3644" s="294" t="s">
        <v>338</v>
      </c>
      <c r="E3644" s="295" t="s">
        <v>3448</v>
      </c>
      <c r="F3644" s="296" t="s">
        <v>3449</v>
      </c>
      <c r="G3644" s="297" t="s">
        <v>389</v>
      </c>
      <c r="H3644" s="298">
        <v>93.847999999999999</v>
      </c>
      <c r="I3644" s="299"/>
      <c r="J3644" s="300">
        <f>ROUND(I3644*H3644,2)</f>
        <v>0</v>
      </c>
      <c r="K3644" s="301"/>
      <c r="L3644" s="302"/>
      <c r="M3644" s="303" t="s">
        <v>1</v>
      </c>
      <c r="N3644" s="304" t="s">
        <v>49</v>
      </c>
      <c r="O3644" s="94"/>
      <c r="P3644" s="240">
        <f>O3644*H3644</f>
        <v>0</v>
      </c>
      <c r="Q3644" s="240">
        <v>0.01</v>
      </c>
      <c r="R3644" s="240">
        <f>Q3644*H3644</f>
        <v>0.93847999999999998</v>
      </c>
      <c r="S3644" s="240">
        <v>0</v>
      </c>
      <c r="T3644" s="241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42" t="s">
        <v>364</v>
      </c>
      <c r="AT3644" s="242" t="s">
        <v>338</v>
      </c>
      <c r="AU3644" s="242" t="s">
        <v>93</v>
      </c>
      <c r="AY3644" s="19" t="s">
        <v>251</v>
      </c>
      <c r="BE3644" s="243">
        <f>IF(N3644="základní",J3644,0)</f>
        <v>0</v>
      </c>
      <c r="BF3644" s="243">
        <f>IF(N3644="snížená",J3644,0)</f>
        <v>0</v>
      </c>
      <c r="BG3644" s="243">
        <f>IF(N3644="zákl. přenesená",J3644,0)</f>
        <v>0</v>
      </c>
      <c r="BH3644" s="243">
        <f>IF(N3644="sníž. přenesená",J3644,0)</f>
        <v>0</v>
      </c>
      <c r="BI3644" s="243">
        <f>IF(N3644="nulová",J3644,0)</f>
        <v>0</v>
      </c>
      <c r="BJ3644" s="19" t="s">
        <v>91</v>
      </c>
      <c r="BK3644" s="243">
        <f>ROUND(I3644*H3644,2)</f>
        <v>0</v>
      </c>
      <c r="BL3644" s="19" t="s">
        <v>304</v>
      </c>
      <c r="BM3644" s="242" t="s">
        <v>3450</v>
      </c>
    </row>
    <row r="3645" s="13" customFormat="1">
      <c r="A3645" s="13"/>
      <c r="B3645" s="249"/>
      <c r="C3645" s="250"/>
      <c r="D3645" s="251" t="s">
        <v>260</v>
      </c>
      <c r="E3645" s="252" t="s">
        <v>1</v>
      </c>
      <c r="F3645" s="253" t="s">
        <v>3444</v>
      </c>
      <c r="G3645" s="250"/>
      <c r="H3645" s="254">
        <v>92.768000000000001</v>
      </c>
      <c r="I3645" s="255"/>
      <c r="J3645" s="250"/>
      <c r="K3645" s="250"/>
      <c r="L3645" s="256"/>
      <c r="M3645" s="257"/>
      <c r="N3645" s="258"/>
      <c r="O3645" s="258"/>
      <c r="P3645" s="258"/>
      <c r="Q3645" s="258"/>
      <c r="R3645" s="258"/>
      <c r="S3645" s="258"/>
      <c r="T3645" s="25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60" t="s">
        <v>260</v>
      </c>
      <c r="AU3645" s="260" t="s">
        <v>93</v>
      </c>
      <c r="AV3645" s="13" t="s">
        <v>93</v>
      </c>
      <c r="AW3645" s="13" t="s">
        <v>40</v>
      </c>
      <c r="AX3645" s="13" t="s">
        <v>84</v>
      </c>
      <c r="AY3645" s="260" t="s">
        <v>251</v>
      </c>
    </row>
    <row r="3646" s="13" customFormat="1">
      <c r="A3646" s="13"/>
      <c r="B3646" s="249"/>
      <c r="C3646" s="250"/>
      <c r="D3646" s="251" t="s">
        <v>260</v>
      </c>
      <c r="E3646" s="252" t="s">
        <v>1</v>
      </c>
      <c r="F3646" s="253" t="s">
        <v>3445</v>
      </c>
      <c r="G3646" s="250"/>
      <c r="H3646" s="254">
        <v>0.54000000000000004</v>
      </c>
      <c r="I3646" s="255"/>
      <c r="J3646" s="250"/>
      <c r="K3646" s="250"/>
      <c r="L3646" s="256"/>
      <c r="M3646" s="257"/>
      <c r="N3646" s="258"/>
      <c r="O3646" s="258"/>
      <c r="P3646" s="258"/>
      <c r="Q3646" s="258"/>
      <c r="R3646" s="258"/>
      <c r="S3646" s="258"/>
      <c r="T3646" s="25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60" t="s">
        <v>260</v>
      </c>
      <c r="AU3646" s="260" t="s">
        <v>93</v>
      </c>
      <c r="AV3646" s="13" t="s">
        <v>93</v>
      </c>
      <c r="AW3646" s="13" t="s">
        <v>40</v>
      </c>
      <c r="AX3646" s="13" t="s">
        <v>84</v>
      </c>
      <c r="AY3646" s="260" t="s">
        <v>251</v>
      </c>
    </row>
    <row r="3647" s="13" customFormat="1">
      <c r="A3647" s="13"/>
      <c r="B3647" s="249"/>
      <c r="C3647" s="250"/>
      <c r="D3647" s="251" t="s">
        <v>260</v>
      </c>
      <c r="E3647" s="252" t="s">
        <v>1</v>
      </c>
      <c r="F3647" s="253" t="s">
        <v>3446</v>
      </c>
      <c r="G3647" s="250"/>
      <c r="H3647" s="254">
        <v>0.54000000000000004</v>
      </c>
      <c r="I3647" s="255"/>
      <c r="J3647" s="250"/>
      <c r="K3647" s="250"/>
      <c r="L3647" s="256"/>
      <c r="M3647" s="257"/>
      <c r="N3647" s="258"/>
      <c r="O3647" s="258"/>
      <c r="P3647" s="258"/>
      <c r="Q3647" s="258"/>
      <c r="R3647" s="258"/>
      <c r="S3647" s="258"/>
      <c r="T3647" s="25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60" t="s">
        <v>260</v>
      </c>
      <c r="AU3647" s="260" t="s">
        <v>93</v>
      </c>
      <c r="AV3647" s="13" t="s">
        <v>93</v>
      </c>
      <c r="AW3647" s="13" t="s">
        <v>40</v>
      </c>
      <c r="AX3647" s="13" t="s">
        <v>84</v>
      </c>
      <c r="AY3647" s="260" t="s">
        <v>251</v>
      </c>
    </row>
    <row r="3648" s="14" customFormat="1">
      <c r="A3648" s="14"/>
      <c r="B3648" s="261"/>
      <c r="C3648" s="262"/>
      <c r="D3648" s="251" t="s">
        <v>260</v>
      </c>
      <c r="E3648" s="263" t="s">
        <v>1</v>
      </c>
      <c r="F3648" s="264" t="s">
        <v>262</v>
      </c>
      <c r="G3648" s="262"/>
      <c r="H3648" s="265">
        <v>93.848000000000013</v>
      </c>
      <c r="I3648" s="266"/>
      <c r="J3648" s="262"/>
      <c r="K3648" s="262"/>
      <c r="L3648" s="267"/>
      <c r="M3648" s="268"/>
      <c r="N3648" s="269"/>
      <c r="O3648" s="269"/>
      <c r="P3648" s="269"/>
      <c r="Q3648" s="269"/>
      <c r="R3648" s="269"/>
      <c r="S3648" s="269"/>
      <c r="T3648" s="270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71" t="s">
        <v>260</v>
      </c>
      <c r="AU3648" s="271" t="s">
        <v>93</v>
      </c>
      <c r="AV3648" s="14" t="s">
        <v>257</v>
      </c>
      <c r="AW3648" s="14" t="s">
        <v>40</v>
      </c>
      <c r="AX3648" s="14" t="s">
        <v>91</v>
      </c>
      <c r="AY3648" s="271" t="s">
        <v>251</v>
      </c>
    </row>
    <row r="3649" s="2" customFormat="1" ht="24.15" customHeight="1">
      <c r="A3649" s="41"/>
      <c r="B3649" s="42"/>
      <c r="C3649" s="230" t="s">
        <v>3451</v>
      </c>
      <c r="D3649" s="230" t="s">
        <v>253</v>
      </c>
      <c r="E3649" s="231" t="s">
        <v>3452</v>
      </c>
      <c r="F3649" s="232" t="s">
        <v>3453</v>
      </c>
      <c r="G3649" s="233" t="s">
        <v>1410</v>
      </c>
      <c r="H3649" s="305"/>
      <c r="I3649" s="235"/>
      <c r="J3649" s="236">
        <f>ROUND(I3649*H3649,2)</f>
        <v>0</v>
      </c>
      <c r="K3649" s="237"/>
      <c r="L3649" s="47"/>
      <c r="M3649" s="238" t="s">
        <v>1</v>
      </c>
      <c r="N3649" s="239" t="s">
        <v>49</v>
      </c>
      <c r="O3649" s="94"/>
      <c r="P3649" s="240">
        <f>O3649*H3649</f>
        <v>0</v>
      </c>
      <c r="Q3649" s="240">
        <v>0</v>
      </c>
      <c r="R3649" s="240">
        <f>Q3649*H3649</f>
        <v>0</v>
      </c>
      <c r="S3649" s="240">
        <v>0</v>
      </c>
      <c r="T3649" s="241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42" t="s">
        <v>304</v>
      </c>
      <c r="AT3649" s="242" t="s">
        <v>253</v>
      </c>
      <c r="AU3649" s="242" t="s">
        <v>93</v>
      </c>
      <c r="AY3649" s="19" t="s">
        <v>251</v>
      </c>
      <c r="BE3649" s="243">
        <f>IF(N3649="základní",J3649,0)</f>
        <v>0</v>
      </c>
      <c r="BF3649" s="243">
        <f>IF(N3649="snížená",J3649,0)</f>
        <v>0</v>
      </c>
      <c r="BG3649" s="243">
        <f>IF(N3649="zákl. přenesená",J3649,0)</f>
        <v>0</v>
      </c>
      <c r="BH3649" s="243">
        <f>IF(N3649="sníž. přenesená",J3649,0)</f>
        <v>0</v>
      </c>
      <c r="BI3649" s="243">
        <f>IF(N3649="nulová",J3649,0)</f>
        <v>0</v>
      </c>
      <c r="BJ3649" s="19" t="s">
        <v>91</v>
      </c>
      <c r="BK3649" s="243">
        <f>ROUND(I3649*H3649,2)</f>
        <v>0</v>
      </c>
      <c r="BL3649" s="19" t="s">
        <v>304</v>
      </c>
      <c r="BM3649" s="242" t="s">
        <v>3454</v>
      </c>
    </row>
    <row r="3650" s="2" customFormat="1">
      <c r="A3650" s="41"/>
      <c r="B3650" s="42"/>
      <c r="C3650" s="43"/>
      <c r="D3650" s="244" t="s">
        <v>258</v>
      </c>
      <c r="E3650" s="43"/>
      <c r="F3650" s="245" t="s">
        <v>3455</v>
      </c>
      <c r="G3650" s="43"/>
      <c r="H3650" s="43"/>
      <c r="I3650" s="246"/>
      <c r="J3650" s="43"/>
      <c r="K3650" s="43"/>
      <c r="L3650" s="47"/>
      <c r="M3650" s="247"/>
      <c r="N3650" s="248"/>
      <c r="O3650" s="94"/>
      <c r="P3650" s="94"/>
      <c r="Q3650" s="94"/>
      <c r="R3650" s="94"/>
      <c r="S3650" s="94"/>
      <c r="T3650" s="95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19" t="s">
        <v>258</v>
      </c>
      <c r="AU3650" s="19" t="s">
        <v>93</v>
      </c>
    </row>
    <row r="3651" s="12" customFormat="1" ht="22.8" customHeight="1">
      <c r="A3651" s="12"/>
      <c r="B3651" s="214"/>
      <c r="C3651" s="215"/>
      <c r="D3651" s="216" t="s">
        <v>83</v>
      </c>
      <c r="E3651" s="228" t="s">
        <v>3456</v>
      </c>
      <c r="F3651" s="228" t="s">
        <v>3457</v>
      </c>
      <c r="G3651" s="215"/>
      <c r="H3651" s="215"/>
      <c r="I3651" s="218"/>
      <c r="J3651" s="229">
        <f>BK3651</f>
        <v>0</v>
      </c>
      <c r="K3651" s="215"/>
      <c r="L3651" s="220"/>
      <c r="M3651" s="221"/>
      <c r="N3651" s="222"/>
      <c r="O3651" s="222"/>
      <c r="P3651" s="223">
        <f>SUM(P3652:P3690)</f>
        <v>0</v>
      </c>
      <c r="Q3651" s="222"/>
      <c r="R3651" s="223">
        <f>SUM(R3652:R3690)</f>
        <v>3.0372139216000003</v>
      </c>
      <c r="S3651" s="222"/>
      <c r="T3651" s="224">
        <f>SUM(T3652:T3690)</f>
        <v>0</v>
      </c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R3651" s="225" t="s">
        <v>93</v>
      </c>
      <c r="AT3651" s="226" t="s">
        <v>83</v>
      </c>
      <c r="AU3651" s="226" t="s">
        <v>91</v>
      </c>
      <c r="AY3651" s="225" t="s">
        <v>251</v>
      </c>
      <c r="BK3651" s="227">
        <f>SUM(BK3652:BK3690)</f>
        <v>0</v>
      </c>
    </row>
    <row r="3652" s="2" customFormat="1" ht="44.25" customHeight="1">
      <c r="A3652" s="41"/>
      <c r="B3652" s="42"/>
      <c r="C3652" s="230" t="s">
        <v>3458</v>
      </c>
      <c r="D3652" s="230" t="s">
        <v>253</v>
      </c>
      <c r="E3652" s="231" t="s">
        <v>3459</v>
      </c>
      <c r="F3652" s="232" t="s">
        <v>3460</v>
      </c>
      <c r="G3652" s="233" t="s">
        <v>571</v>
      </c>
      <c r="H3652" s="234">
        <v>25</v>
      </c>
      <c r="I3652" s="235"/>
      <c r="J3652" s="236">
        <f>ROUND(I3652*H3652,2)</f>
        <v>0</v>
      </c>
      <c r="K3652" s="237"/>
      <c r="L3652" s="47"/>
      <c r="M3652" s="238" t="s">
        <v>1</v>
      </c>
      <c r="N3652" s="239" t="s">
        <v>49</v>
      </c>
      <c r="O3652" s="94"/>
      <c r="P3652" s="240">
        <f>O3652*H3652</f>
        <v>0</v>
      </c>
      <c r="Q3652" s="240">
        <v>0</v>
      </c>
      <c r="R3652" s="240">
        <f>Q3652*H3652</f>
        <v>0</v>
      </c>
      <c r="S3652" s="240">
        <v>0</v>
      </c>
      <c r="T3652" s="241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42" t="s">
        <v>304</v>
      </c>
      <c r="AT3652" s="242" t="s">
        <v>253</v>
      </c>
      <c r="AU3652" s="242" t="s">
        <v>93</v>
      </c>
      <c r="AY3652" s="19" t="s">
        <v>251</v>
      </c>
      <c r="BE3652" s="243">
        <f>IF(N3652="základní",J3652,0)</f>
        <v>0</v>
      </c>
      <c r="BF3652" s="243">
        <f>IF(N3652="snížená",J3652,0)</f>
        <v>0</v>
      </c>
      <c r="BG3652" s="243">
        <f>IF(N3652="zákl. přenesená",J3652,0)</f>
        <v>0</v>
      </c>
      <c r="BH3652" s="243">
        <f>IF(N3652="sníž. přenesená",J3652,0)</f>
        <v>0</v>
      </c>
      <c r="BI3652" s="243">
        <f>IF(N3652="nulová",J3652,0)</f>
        <v>0</v>
      </c>
      <c r="BJ3652" s="19" t="s">
        <v>91</v>
      </c>
      <c r="BK3652" s="243">
        <f>ROUND(I3652*H3652,2)</f>
        <v>0</v>
      </c>
      <c r="BL3652" s="19" t="s">
        <v>304</v>
      </c>
      <c r="BM3652" s="242" t="s">
        <v>3461</v>
      </c>
    </row>
    <row r="3653" s="15" customFormat="1">
      <c r="A3653" s="15"/>
      <c r="B3653" s="272"/>
      <c r="C3653" s="273"/>
      <c r="D3653" s="251" t="s">
        <v>260</v>
      </c>
      <c r="E3653" s="274" t="s">
        <v>1</v>
      </c>
      <c r="F3653" s="275" t="s">
        <v>325</v>
      </c>
      <c r="G3653" s="273"/>
      <c r="H3653" s="274" t="s">
        <v>1</v>
      </c>
      <c r="I3653" s="276"/>
      <c r="J3653" s="273"/>
      <c r="K3653" s="273"/>
      <c r="L3653" s="277"/>
      <c r="M3653" s="278"/>
      <c r="N3653" s="279"/>
      <c r="O3653" s="279"/>
      <c r="P3653" s="279"/>
      <c r="Q3653" s="279"/>
      <c r="R3653" s="279"/>
      <c r="S3653" s="279"/>
      <c r="T3653" s="280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81" t="s">
        <v>260</v>
      </c>
      <c r="AU3653" s="281" t="s">
        <v>93</v>
      </c>
      <c r="AV3653" s="15" t="s">
        <v>91</v>
      </c>
      <c r="AW3653" s="15" t="s">
        <v>40</v>
      </c>
      <c r="AX3653" s="15" t="s">
        <v>84</v>
      </c>
      <c r="AY3653" s="281" t="s">
        <v>251</v>
      </c>
    </row>
    <row r="3654" s="13" customFormat="1">
      <c r="A3654" s="13"/>
      <c r="B3654" s="249"/>
      <c r="C3654" s="250"/>
      <c r="D3654" s="251" t="s">
        <v>260</v>
      </c>
      <c r="E3654" s="252" t="s">
        <v>1</v>
      </c>
      <c r="F3654" s="253" t="s">
        <v>3462</v>
      </c>
      <c r="G3654" s="250"/>
      <c r="H3654" s="254">
        <v>1</v>
      </c>
      <c r="I3654" s="255"/>
      <c r="J3654" s="250"/>
      <c r="K3654" s="250"/>
      <c r="L3654" s="256"/>
      <c r="M3654" s="257"/>
      <c r="N3654" s="258"/>
      <c r="O3654" s="258"/>
      <c r="P3654" s="258"/>
      <c r="Q3654" s="258"/>
      <c r="R3654" s="258"/>
      <c r="S3654" s="258"/>
      <c r="T3654" s="25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60" t="s">
        <v>260</v>
      </c>
      <c r="AU3654" s="260" t="s">
        <v>93</v>
      </c>
      <c r="AV3654" s="13" t="s">
        <v>93</v>
      </c>
      <c r="AW3654" s="13" t="s">
        <v>40</v>
      </c>
      <c r="AX3654" s="13" t="s">
        <v>84</v>
      </c>
      <c r="AY3654" s="260" t="s">
        <v>251</v>
      </c>
    </row>
    <row r="3655" s="13" customFormat="1">
      <c r="A3655" s="13"/>
      <c r="B3655" s="249"/>
      <c r="C3655" s="250"/>
      <c r="D3655" s="251" t="s">
        <v>260</v>
      </c>
      <c r="E3655" s="252" t="s">
        <v>1</v>
      </c>
      <c r="F3655" s="253" t="s">
        <v>3463</v>
      </c>
      <c r="G3655" s="250"/>
      <c r="H3655" s="254">
        <v>1</v>
      </c>
      <c r="I3655" s="255"/>
      <c r="J3655" s="250"/>
      <c r="K3655" s="250"/>
      <c r="L3655" s="256"/>
      <c r="M3655" s="257"/>
      <c r="N3655" s="258"/>
      <c r="O3655" s="258"/>
      <c r="P3655" s="258"/>
      <c r="Q3655" s="258"/>
      <c r="R3655" s="258"/>
      <c r="S3655" s="258"/>
      <c r="T3655" s="259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60" t="s">
        <v>260</v>
      </c>
      <c r="AU3655" s="260" t="s">
        <v>93</v>
      </c>
      <c r="AV3655" s="13" t="s">
        <v>93</v>
      </c>
      <c r="AW3655" s="13" t="s">
        <v>40</v>
      </c>
      <c r="AX3655" s="13" t="s">
        <v>84</v>
      </c>
      <c r="AY3655" s="260" t="s">
        <v>251</v>
      </c>
    </row>
    <row r="3656" s="13" customFormat="1">
      <c r="A3656" s="13"/>
      <c r="B3656" s="249"/>
      <c r="C3656" s="250"/>
      <c r="D3656" s="251" t="s">
        <v>260</v>
      </c>
      <c r="E3656" s="252" t="s">
        <v>1</v>
      </c>
      <c r="F3656" s="253" t="s">
        <v>3464</v>
      </c>
      <c r="G3656" s="250"/>
      <c r="H3656" s="254">
        <v>1</v>
      </c>
      <c r="I3656" s="255"/>
      <c r="J3656" s="250"/>
      <c r="K3656" s="250"/>
      <c r="L3656" s="256"/>
      <c r="M3656" s="257"/>
      <c r="N3656" s="258"/>
      <c r="O3656" s="258"/>
      <c r="P3656" s="258"/>
      <c r="Q3656" s="258"/>
      <c r="R3656" s="258"/>
      <c r="S3656" s="258"/>
      <c r="T3656" s="259"/>
      <c r="U3656" s="13"/>
      <c r="V3656" s="13"/>
      <c r="W3656" s="13"/>
      <c r="X3656" s="13"/>
      <c r="Y3656" s="13"/>
      <c r="Z3656" s="13"/>
      <c r="AA3656" s="13"/>
      <c r="AB3656" s="13"/>
      <c r="AC3656" s="13"/>
      <c r="AD3656" s="13"/>
      <c r="AE3656" s="13"/>
      <c r="AT3656" s="260" t="s">
        <v>260</v>
      </c>
      <c r="AU3656" s="260" t="s">
        <v>93</v>
      </c>
      <c r="AV3656" s="13" t="s">
        <v>93</v>
      </c>
      <c r="AW3656" s="13" t="s">
        <v>40</v>
      </c>
      <c r="AX3656" s="13" t="s">
        <v>84</v>
      </c>
      <c r="AY3656" s="260" t="s">
        <v>251</v>
      </c>
    </row>
    <row r="3657" s="13" customFormat="1">
      <c r="A3657" s="13"/>
      <c r="B3657" s="249"/>
      <c r="C3657" s="250"/>
      <c r="D3657" s="251" t="s">
        <v>260</v>
      </c>
      <c r="E3657" s="252" t="s">
        <v>1</v>
      </c>
      <c r="F3657" s="253" t="s">
        <v>3465</v>
      </c>
      <c r="G3657" s="250"/>
      <c r="H3657" s="254">
        <v>1</v>
      </c>
      <c r="I3657" s="255"/>
      <c r="J3657" s="250"/>
      <c r="K3657" s="250"/>
      <c r="L3657" s="256"/>
      <c r="M3657" s="257"/>
      <c r="N3657" s="258"/>
      <c r="O3657" s="258"/>
      <c r="P3657" s="258"/>
      <c r="Q3657" s="258"/>
      <c r="R3657" s="258"/>
      <c r="S3657" s="258"/>
      <c r="T3657" s="259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60" t="s">
        <v>260</v>
      </c>
      <c r="AU3657" s="260" t="s">
        <v>93</v>
      </c>
      <c r="AV3657" s="13" t="s">
        <v>93</v>
      </c>
      <c r="AW3657" s="13" t="s">
        <v>40</v>
      </c>
      <c r="AX3657" s="13" t="s">
        <v>84</v>
      </c>
      <c r="AY3657" s="260" t="s">
        <v>251</v>
      </c>
    </row>
    <row r="3658" s="13" customFormat="1">
      <c r="A3658" s="13"/>
      <c r="B3658" s="249"/>
      <c r="C3658" s="250"/>
      <c r="D3658" s="251" t="s">
        <v>260</v>
      </c>
      <c r="E3658" s="252" t="s">
        <v>1</v>
      </c>
      <c r="F3658" s="253" t="s">
        <v>3466</v>
      </c>
      <c r="G3658" s="250"/>
      <c r="H3658" s="254">
        <v>1</v>
      </c>
      <c r="I3658" s="255"/>
      <c r="J3658" s="250"/>
      <c r="K3658" s="250"/>
      <c r="L3658" s="256"/>
      <c r="M3658" s="257"/>
      <c r="N3658" s="258"/>
      <c r="O3658" s="258"/>
      <c r="P3658" s="258"/>
      <c r="Q3658" s="258"/>
      <c r="R3658" s="258"/>
      <c r="S3658" s="258"/>
      <c r="T3658" s="259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60" t="s">
        <v>260</v>
      </c>
      <c r="AU3658" s="260" t="s">
        <v>93</v>
      </c>
      <c r="AV3658" s="13" t="s">
        <v>93</v>
      </c>
      <c r="AW3658" s="13" t="s">
        <v>40</v>
      </c>
      <c r="AX3658" s="13" t="s">
        <v>84</v>
      </c>
      <c r="AY3658" s="260" t="s">
        <v>251</v>
      </c>
    </row>
    <row r="3659" s="13" customFormat="1">
      <c r="A3659" s="13"/>
      <c r="B3659" s="249"/>
      <c r="C3659" s="250"/>
      <c r="D3659" s="251" t="s">
        <v>260</v>
      </c>
      <c r="E3659" s="252" t="s">
        <v>1</v>
      </c>
      <c r="F3659" s="253" t="s">
        <v>3467</v>
      </c>
      <c r="G3659" s="250"/>
      <c r="H3659" s="254">
        <v>1</v>
      </c>
      <c r="I3659" s="255"/>
      <c r="J3659" s="250"/>
      <c r="K3659" s="250"/>
      <c r="L3659" s="256"/>
      <c r="M3659" s="257"/>
      <c r="N3659" s="258"/>
      <c r="O3659" s="258"/>
      <c r="P3659" s="258"/>
      <c r="Q3659" s="258"/>
      <c r="R3659" s="258"/>
      <c r="S3659" s="258"/>
      <c r="T3659" s="259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60" t="s">
        <v>260</v>
      </c>
      <c r="AU3659" s="260" t="s">
        <v>93</v>
      </c>
      <c r="AV3659" s="13" t="s">
        <v>93</v>
      </c>
      <c r="AW3659" s="13" t="s">
        <v>40</v>
      </c>
      <c r="AX3659" s="13" t="s">
        <v>84</v>
      </c>
      <c r="AY3659" s="260" t="s">
        <v>251</v>
      </c>
    </row>
    <row r="3660" s="13" customFormat="1">
      <c r="A3660" s="13"/>
      <c r="B3660" s="249"/>
      <c r="C3660" s="250"/>
      <c r="D3660" s="251" t="s">
        <v>260</v>
      </c>
      <c r="E3660" s="252" t="s">
        <v>1</v>
      </c>
      <c r="F3660" s="253" t="s">
        <v>3468</v>
      </c>
      <c r="G3660" s="250"/>
      <c r="H3660" s="254">
        <v>1</v>
      </c>
      <c r="I3660" s="255"/>
      <c r="J3660" s="250"/>
      <c r="K3660" s="250"/>
      <c r="L3660" s="256"/>
      <c r="M3660" s="257"/>
      <c r="N3660" s="258"/>
      <c r="O3660" s="258"/>
      <c r="P3660" s="258"/>
      <c r="Q3660" s="258"/>
      <c r="R3660" s="258"/>
      <c r="S3660" s="258"/>
      <c r="T3660" s="259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60" t="s">
        <v>260</v>
      </c>
      <c r="AU3660" s="260" t="s">
        <v>93</v>
      </c>
      <c r="AV3660" s="13" t="s">
        <v>93</v>
      </c>
      <c r="AW3660" s="13" t="s">
        <v>40</v>
      </c>
      <c r="AX3660" s="13" t="s">
        <v>84</v>
      </c>
      <c r="AY3660" s="260" t="s">
        <v>251</v>
      </c>
    </row>
    <row r="3661" s="13" customFormat="1">
      <c r="A3661" s="13"/>
      <c r="B3661" s="249"/>
      <c r="C3661" s="250"/>
      <c r="D3661" s="251" t="s">
        <v>260</v>
      </c>
      <c r="E3661" s="252" t="s">
        <v>1</v>
      </c>
      <c r="F3661" s="253" t="s">
        <v>3469</v>
      </c>
      <c r="G3661" s="250"/>
      <c r="H3661" s="254">
        <v>1</v>
      </c>
      <c r="I3661" s="255"/>
      <c r="J3661" s="250"/>
      <c r="K3661" s="250"/>
      <c r="L3661" s="256"/>
      <c r="M3661" s="257"/>
      <c r="N3661" s="258"/>
      <c r="O3661" s="258"/>
      <c r="P3661" s="258"/>
      <c r="Q3661" s="258"/>
      <c r="R3661" s="258"/>
      <c r="S3661" s="258"/>
      <c r="T3661" s="259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60" t="s">
        <v>260</v>
      </c>
      <c r="AU3661" s="260" t="s">
        <v>93</v>
      </c>
      <c r="AV3661" s="13" t="s">
        <v>93</v>
      </c>
      <c r="AW3661" s="13" t="s">
        <v>40</v>
      </c>
      <c r="AX3661" s="13" t="s">
        <v>84</v>
      </c>
      <c r="AY3661" s="260" t="s">
        <v>251</v>
      </c>
    </row>
    <row r="3662" s="13" customFormat="1">
      <c r="A3662" s="13"/>
      <c r="B3662" s="249"/>
      <c r="C3662" s="250"/>
      <c r="D3662" s="251" t="s">
        <v>260</v>
      </c>
      <c r="E3662" s="252" t="s">
        <v>1</v>
      </c>
      <c r="F3662" s="253" t="s">
        <v>3470</v>
      </c>
      <c r="G3662" s="250"/>
      <c r="H3662" s="254">
        <v>1</v>
      </c>
      <c r="I3662" s="255"/>
      <c r="J3662" s="250"/>
      <c r="K3662" s="250"/>
      <c r="L3662" s="256"/>
      <c r="M3662" s="257"/>
      <c r="N3662" s="258"/>
      <c r="O3662" s="258"/>
      <c r="P3662" s="258"/>
      <c r="Q3662" s="258"/>
      <c r="R3662" s="258"/>
      <c r="S3662" s="258"/>
      <c r="T3662" s="259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60" t="s">
        <v>260</v>
      </c>
      <c r="AU3662" s="260" t="s">
        <v>93</v>
      </c>
      <c r="AV3662" s="13" t="s">
        <v>93</v>
      </c>
      <c r="AW3662" s="13" t="s">
        <v>40</v>
      </c>
      <c r="AX3662" s="13" t="s">
        <v>84</v>
      </c>
      <c r="AY3662" s="260" t="s">
        <v>251</v>
      </c>
    </row>
    <row r="3663" s="13" customFormat="1">
      <c r="A3663" s="13"/>
      <c r="B3663" s="249"/>
      <c r="C3663" s="250"/>
      <c r="D3663" s="251" t="s">
        <v>260</v>
      </c>
      <c r="E3663" s="252" t="s">
        <v>1</v>
      </c>
      <c r="F3663" s="253" t="s">
        <v>3471</v>
      </c>
      <c r="G3663" s="250"/>
      <c r="H3663" s="254">
        <v>1</v>
      </c>
      <c r="I3663" s="255"/>
      <c r="J3663" s="250"/>
      <c r="K3663" s="250"/>
      <c r="L3663" s="256"/>
      <c r="M3663" s="257"/>
      <c r="N3663" s="258"/>
      <c r="O3663" s="258"/>
      <c r="P3663" s="258"/>
      <c r="Q3663" s="258"/>
      <c r="R3663" s="258"/>
      <c r="S3663" s="258"/>
      <c r="T3663" s="259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60" t="s">
        <v>260</v>
      </c>
      <c r="AU3663" s="260" t="s">
        <v>93</v>
      </c>
      <c r="AV3663" s="13" t="s">
        <v>93</v>
      </c>
      <c r="AW3663" s="13" t="s">
        <v>40</v>
      </c>
      <c r="AX3663" s="13" t="s">
        <v>84</v>
      </c>
      <c r="AY3663" s="260" t="s">
        <v>251</v>
      </c>
    </row>
    <row r="3664" s="13" customFormat="1">
      <c r="A3664" s="13"/>
      <c r="B3664" s="249"/>
      <c r="C3664" s="250"/>
      <c r="D3664" s="251" t="s">
        <v>260</v>
      </c>
      <c r="E3664" s="252" t="s">
        <v>1</v>
      </c>
      <c r="F3664" s="253" t="s">
        <v>3472</v>
      </c>
      <c r="G3664" s="250"/>
      <c r="H3664" s="254">
        <v>1</v>
      </c>
      <c r="I3664" s="255"/>
      <c r="J3664" s="250"/>
      <c r="K3664" s="250"/>
      <c r="L3664" s="256"/>
      <c r="M3664" s="257"/>
      <c r="N3664" s="258"/>
      <c r="O3664" s="258"/>
      <c r="P3664" s="258"/>
      <c r="Q3664" s="258"/>
      <c r="R3664" s="258"/>
      <c r="S3664" s="258"/>
      <c r="T3664" s="259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60" t="s">
        <v>260</v>
      </c>
      <c r="AU3664" s="260" t="s">
        <v>93</v>
      </c>
      <c r="AV3664" s="13" t="s">
        <v>93</v>
      </c>
      <c r="AW3664" s="13" t="s">
        <v>40</v>
      </c>
      <c r="AX3664" s="13" t="s">
        <v>84</v>
      </c>
      <c r="AY3664" s="260" t="s">
        <v>251</v>
      </c>
    </row>
    <row r="3665" s="13" customFormat="1">
      <c r="A3665" s="13"/>
      <c r="B3665" s="249"/>
      <c r="C3665" s="250"/>
      <c r="D3665" s="251" t="s">
        <v>260</v>
      </c>
      <c r="E3665" s="252" t="s">
        <v>1</v>
      </c>
      <c r="F3665" s="253" t="s">
        <v>3473</v>
      </c>
      <c r="G3665" s="250"/>
      <c r="H3665" s="254">
        <v>1</v>
      </c>
      <c r="I3665" s="255"/>
      <c r="J3665" s="250"/>
      <c r="K3665" s="250"/>
      <c r="L3665" s="256"/>
      <c r="M3665" s="257"/>
      <c r="N3665" s="258"/>
      <c r="O3665" s="258"/>
      <c r="P3665" s="258"/>
      <c r="Q3665" s="258"/>
      <c r="R3665" s="258"/>
      <c r="S3665" s="258"/>
      <c r="T3665" s="259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60" t="s">
        <v>260</v>
      </c>
      <c r="AU3665" s="260" t="s">
        <v>93</v>
      </c>
      <c r="AV3665" s="13" t="s">
        <v>93</v>
      </c>
      <c r="AW3665" s="13" t="s">
        <v>40</v>
      </c>
      <c r="AX3665" s="13" t="s">
        <v>84</v>
      </c>
      <c r="AY3665" s="260" t="s">
        <v>251</v>
      </c>
    </row>
    <row r="3666" s="13" customFormat="1">
      <c r="A3666" s="13"/>
      <c r="B3666" s="249"/>
      <c r="C3666" s="250"/>
      <c r="D3666" s="251" t="s">
        <v>260</v>
      </c>
      <c r="E3666" s="252" t="s">
        <v>1</v>
      </c>
      <c r="F3666" s="253" t="s">
        <v>3474</v>
      </c>
      <c r="G3666" s="250"/>
      <c r="H3666" s="254">
        <v>1</v>
      </c>
      <c r="I3666" s="255"/>
      <c r="J3666" s="250"/>
      <c r="K3666" s="250"/>
      <c r="L3666" s="256"/>
      <c r="M3666" s="257"/>
      <c r="N3666" s="258"/>
      <c r="O3666" s="258"/>
      <c r="P3666" s="258"/>
      <c r="Q3666" s="258"/>
      <c r="R3666" s="258"/>
      <c r="S3666" s="258"/>
      <c r="T3666" s="259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60" t="s">
        <v>260</v>
      </c>
      <c r="AU3666" s="260" t="s">
        <v>93</v>
      </c>
      <c r="AV3666" s="13" t="s">
        <v>93</v>
      </c>
      <c r="AW3666" s="13" t="s">
        <v>40</v>
      </c>
      <c r="AX3666" s="13" t="s">
        <v>84</v>
      </c>
      <c r="AY3666" s="260" t="s">
        <v>251</v>
      </c>
    </row>
    <row r="3667" s="13" customFormat="1">
      <c r="A3667" s="13"/>
      <c r="B3667" s="249"/>
      <c r="C3667" s="250"/>
      <c r="D3667" s="251" t="s">
        <v>260</v>
      </c>
      <c r="E3667" s="252" t="s">
        <v>1</v>
      </c>
      <c r="F3667" s="253" t="s">
        <v>3475</v>
      </c>
      <c r="G3667" s="250"/>
      <c r="H3667" s="254">
        <v>1</v>
      </c>
      <c r="I3667" s="255"/>
      <c r="J3667" s="250"/>
      <c r="K3667" s="250"/>
      <c r="L3667" s="256"/>
      <c r="M3667" s="257"/>
      <c r="N3667" s="258"/>
      <c r="O3667" s="258"/>
      <c r="P3667" s="258"/>
      <c r="Q3667" s="258"/>
      <c r="R3667" s="258"/>
      <c r="S3667" s="258"/>
      <c r="T3667" s="259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60" t="s">
        <v>260</v>
      </c>
      <c r="AU3667" s="260" t="s">
        <v>93</v>
      </c>
      <c r="AV3667" s="13" t="s">
        <v>93</v>
      </c>
      <c r="AW3667" s="13" t="s">
        <v>40</v>
      </c>
      <c r="AX3667" s="13" t="s">
        <v>84</v>
      </c>
      <c r="AY3667" s="260" t="s">
        <v>251</v>
      </c>
    </row>
    <row r="3668" s="13" customFormat="1">
      <c r="A3668" s="13"/>
      <c r="B3668" s="249"/>
      <c r="C3668" s="250"/>
      <c r="D3668" s="251" t="s">
        <v>260</v>
      </c>
      <c r="E3668" s="252" t="s">
        <v>1</v>
      </c>
      <c r="F3668" s="253" t="s">
        <v>3476</v>
      </c>
      <c r="G3668" s="250"/>
      <c r="H3668" s="254">
        <v>1</v>
      </c>
      <c r="I3668" s="255"/>
      <c r="J3668" s="250"/>
      <c r="K3668" s="250"/>
      <c r="L3668" s="256"/>
      <c r="M3668" s="257"/>
      <c r="N3668" s="258"/>
      <c r="O3668" s="258"/>
      <c r="P3668" s="258"/>
      <c r="Q3668" s="258"/>
      <c r="R3668" s="258"/>
      <c r="S3668" s="258"/>
      <c r="T3668" s="259"/>
      <c r="U3668" s="13"/>
      <c r="V3668" s="13"/>
      <c r="W3668" s="13"/>
      <c r="X3668" s="13"/>
      <c r="Y3668" s="13"/>
      <c r="Z3668" s="13"/>
      <c r="AA3668" s="13"/>
      <c r="AB3668" s="13"/>
      <c r="AC3668" s="13"/>
      <c r="AD3668" s="13"/>
      <c r="AE3668" s="13"/>
      <c r="AT3668" s="260" t="s">
        <v>260</v>
      </c>
      <c r="AU3668" s="260" t="s">
        <v>93</v>
      </c>
      <c r="AV3668" s="13" t="s">
        <v>93</v>
      </c>
      <c r="AW3668" s="13" t="s">
        <v>40</v>
      </c>
      <c r="AX3668" s="13" t="s">
        <v>84</v>
      </c>
      <c r="AY3668" s="260" t="s">
        <v>251</v>
      </c>
    </row>
    <row r="3669" s="13" customFormat="1">
      <c r="A3669" s="13"/>
      <c r="B3669" s="249"/>
      <c r="C3669" s="250"/>
      <c r="D3669" s="251" t="s">
        <v>260</v>
      </c>
      <c r="E3669" s="252" t="s">
        <v>1</v>
      </c>
      <c r="F3669" s="253" t="s">
        <v>3477</v>
      </c>
      <c r="G3669" s="250"/>
      <c r="H3669" s="254">
        <v>1</v>
      </c>
      <c r="I3669" s="255"/>
      <c r="J3669" s="250"/>
      <c r="K3669" s="250"/>
      <c r="L3669" s="256"/>
      <c r="M3669" s="257"/>
      <c r="N3669" s="258"/>
      <c r="O3669" s="258"/>
      <c r="P3669" s="258"/>
      <c r="Q3669" s="258"/>
      <c r="R3669" s="258"/>
      <c r="S3669" s="258"/>
      <c r="T3669" s="259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60" t="s">
        <v>260</v>
      </c>
      <c r="AU3669" s="260" t="s">
        <v>93</v>
      </c>
      <c r="AV3669" s="13" t="s">
        <v>93</v>
      </c>
      <c r="AW3669" s="13" t="s">
        <v>40</v>
      </c>
      <c r="AX3669" s="13" t="s">
        <v>84</v>
      </c>
      <c r="AY3669" s="260" t="s">
        <v>251</v>
      </c>
    </row>
    <row r="3670" s="13" customFormat="1">
      <c r="A3670" s="13"/>
      <c r="B3670" s="249"/>
      <c r="C3670" s="250"/>
      <c r="D3670" s="251" t="s">
        <v>260</v>
      </c>
      <c r="E3670" s="252" t="s">
        <v>1</v>
      </c>
      <c r="F3670" s="253" t="s">
        <v>3478</v>
      </c>
      <c r="G3670" s="250"/>
      <c r="H3670" s="254">
        <v>1</v>
      </c>
      <c r="I3670" s="255"/>
      <c r="J3670" s="250"/>
      <c r="K3670" s="250"/>
      <c r="L3670" s="256"/>
      <c r="M3670" s="257"/>
      <c r="N3670" s="258"/>
      <c r="O3670" s="258"/>
      <c r="P3670" s="258"/>
      <c r="Q3670" s="258"/>
      <c r="R3670" s="258"/>
      <c r="S3670" s="258"/>
      <c r="T3670" s="259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60" t="s">
        <v>260</v>
      </c>
      <c r="AU3670" s="260" t="s">
        <v>93</v>
      </c>
      <c r="AV3670" s="13" t="s">
        <v>93</v>
      </c>
      <c r="AW3670" s="13" t="s">
        <v>40</v>
      </c>
      <c r="AX3670" s="13" t="s">
        <v>84</v>
      </c>
      <c r="AY3670" s="260" t="s">
        <v>251</v>
      </c>
    </row>
    <row r="3671" s="13" customFormat="1">
      <c r="A3671" s="13"/>
      <c r="B3671" s="249"/>
      <c r="C3671" s="250"/>
      <c r="D3671" s="251" t="s">
        <v>260</v>
      </c>
      <c r="E3671" s="252" t="s">
        <v>1</v>
      </c>
      <c r="F3671" s="253" t="s">
        <v>3479</v>
      </c>
      <c r="G3671" s="250"/>
      <c r="H3671" s="254">
        <v>1</v>
      </c>
      <c r="I3671" s="255"/>
      <c r="J3671" s="250"/>
      <c r="K3671" s="250"/>
      <c r="L3671" s="256"/>
      <c r="M3671" s="257"/>
      <c r="N3671" s="258"/>
      <c r="O3671" s="258"/>
      <c r="P3671" s="258"/>
      <c r="Q3671" s="258"/>
      <c r="R3671" s="258"/>
      <c r="S3671" s="258"/>
      <c r="T3671" s="259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60" t="s">
        <v>260</v>
      </c>
      <c r="AU3671" s="260" t="s">
        <v>93</v>
      </c>
      <c r="AV3671" s="13" t="s">
        <v>93</v>
      </c>
      <c r="AW3671" s="13" t="s">
        <v>40</v>
      </c>
      <c r="AX3671" s="13" t="s">
        <v>84</v>
      </c>
      <c r="AY3671" s="260" t="s">
        <v>251</v>
      </c>
    </row>
    <row r="3672" s="13" customFormat="1">
      <c r="A3672" s="13"/>
      <c r="B3672" s="249"/>
      <c r="C3672" s="250"/>
      <c r="D3672" s="251" t="s">
        <v>260</v>
      </c>
      <c r="E3672" s="252" t="s">
        <v>1</v>
      </c>
      <c r="F3672" s="253" t="s">
        <v>3480</v>
      </c>
      <c r="G3672" s="250"/>
      <c r="H3672" s="254">
        <v>1</v>
      </c>
      <c r="I3672" s="255"/>
      <c r="J3672" s="250"/>
      <c r="K3672" s="250"/>
      <c r="L3672" s="256"/>
      <c r="M3672" s="257"/>
      <c r="N3672" s="258"/>
      <c r="O3672" s="258"/>
      <c r="P3672" s="258"/>
      <c r="Q3672" s="258"/>
      <c r="R3672" s="258"/>
      <c r="S3672" s="258"/>
      <c r="T3672" s="259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60" t="s">
        <v>260</v>
      </c>
      <c r="AU3672" s="260" t="s">
        <v>93</v>
      </c>
      <c r="AV3672" s="13" t="s">
        <v>93</v>
      </c>
      <c r="AW3672" s="13" t="s">
        <v>40</v>
      </c>
      <c r="AX3672" s="13" t="s">
        <v>84</v>
      </c>
      <c r="AY3672" s="260" t="s">
        <v>251</v>
      </c>
    </row>
    <row r="3673" s="13" customFormat="1">
      <c r="A3673" s="13"/>
      <c r="B3673" s="249"/>
      <c r="C3673" s="250"/>
      <c r="D3673" s="251" t="s">
        <v>260</v>
      </c>
      <c r="E3673" s="252" t="s">
        <v>1</v>
      </c>
      <c r="F3673" s="253" t="s">
        <v>3481</v>
      </c>
      <c r="G3673" s="250"/>
      <c r="H3673" s="254">
        <v>2</v>
      </c>
      <c r="I3673" s="255"/>
      <c r="J3673" s="250"/>
      <c r="K3673" s="250"/>
      <c r="L3673" s="256"/>
      <c r="M3673" s="257"/>
      <c r="N3673" s="258"/>
      <c r="O3673" s="258"/>
      <c r="P3673" s="258"/>
      <c r="Q3673" s="258"/>
      <c r="R3673" s="258"/>
      <c r="S3673" s="258"/>
      <c r="T3673" s="259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60" t="s">
        <v>260</v>
      </c>
      <c r="AU3673" s="260" t="s">
        <v>93</v>
      </c>
      <c r="AV3673" s="13" t="s">
        <v>93</v>
      </c>
      <c r="AW3673" s="13" t="s">
        <v>40</v>
      </c>
      <c r="AX3673" s="13" t="s">
        <v>84</v>
      </c>
      <c r="AY3673" s="260" t="s">
        <v>251</v>
      </c>
    </row>
    <row r="3674" s="13" customFormat="1">
      <c r="A3674" s="13"/>
      <c r="B3674" s="249"/>
      <c r="C3674" s="250"/>
      <c r="D3674" s="251" t="s">
        <v>260</v>
      </c>
      <c r="E3674" s="252" t="s">
        <v>1</v>
      </c>
      <c r="F3674" s="253" t="s">
        <v>3482</v>
      </c>
      <c r="G3674" s="250"/>
      <c r="H3674" s="254">
        <v>1</v>
      </c>
      <c r="I3674" s="255"/>
      <c r="J3674" s="250"/>
      <c r="K3674" s="250"/>
      <c r="L3674" s="256"/>
      <c r="M3674" s="257"/>
      <c r="N3674" s="258"/>
      <c r="O3674" s="258"/>
      <c r="P3674" s="258"/>
      <c r="Q3674" s="258"/>
      <c r="R3674" s="258"/>
      <c r="S3674" s="258"/>
      <c r="T3674" s="259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60" t="s">
        <v>260</v>
      </c>
      <c r="AU3674" s="260" t="s">
        <v>93</v>
      </c>
      <c r="AV3674" s="13" t="s">
        <v>93</v>
      </c>
      <c r="AW3674" s="13" t="s">
        <v>40</v>
      </c>
      <c r="AX3674" s="13" t="s">
        <v>84</v>
      </c>
      <c r="AY3674" s="260" t="s">
        <v>251</v>
      </c>
    </row>
    <row r="3675" s="16" customFormat="1">
      <c r="A3675" s="16"/>
      <c r="B3675" s="283"/>
      <c r="C3675" s="284"/>
      <c r="D3675" s="251" t="s">
        <v>260</v>
      </c>
      <c r="E3675" s="285" t="s">
        <v>1</v>
      </c>
      <c r="F3675" s="286" t="s">
        <v>329</v>
      </c>
      <c r="G3675" s="284"/>
      <c r="H3675" s="287">
        <v>22</v>
      </c>
      <c r="I3675" s="288"/>
      <c r="J3675" s="284"/>
      <c r="K3675" s="284"/>
      <c r="L3675" s="289"/>
      <c r="M3675" s="290"/>
      <c r="N3675" s="291"/>
      <c r="O3675" s="291"/>
      <c r="P3675" s="291"/>
      <c r="Q3675" s="291"/>
      <c r="R3675" s="291"/>
      <c r="S3675" s="291"/>
      <c r="T3675" s="292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T3675" s="293" t="s">
        <v>260</v>
      </c>
      <c r="AU3675" s="293" t="s">
        <v>93</v>
      </c>
      <c r="AV3675" s="16" t="s">
        <v>273</v>
      </c>
      <c r="AW3675" s="16" t="s">
        <v>40</v>
      </c>
      <c r="AX3675" s="16" t="s">
        <v>84</v>
      </c>
      <c r="AY3675" s="293" t="s">
        <v>251</v>
      </c>
    </row>
    <row r="3676" s="15" customFormat="1">
      <c r="A3676" s="15"/>
      <c r="B3676" s="272"/>
      <c r="C3676" s="273"/>
      <c r="D3676" s="251" t="s">
        <v>260</v>
      </c>
      <c r="E3676" s="274" t="s">
        <v>1</v>
      </c>
      <c r="F3676" s="275" t="s">
        <v>620</v>
      </c>
      <c r="G3676" s="273"/>
      <c r="H3676" s="274" t="s">
        <v>1</v>
      </c>
      <c r="I3676" s="276"/>
      <c r="J3676" s="273"/>
      <c r="K3676" s="273"/>
      <c r="L3676" s="277"/>
      <c r="M3676" s="278"/>
      <c r="N3676" s="279"/>
      <c r="O3676" s="279"/>
      <c r="P3676" s="279"/>
      <c r="Q3676" s="279"/>
      <c r="R3676" s="279"/>
      <c r="S3676" s="279"/>
      <c r="T3676" s="280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81" t="s">
        <v>260</v>
      </c>
      <c r="AU3676" s="281" t="s">
        <v>93</v>
      </c>
      <c r="AV3676" s="15" t="s">
        <v>91</v>
      </c>
      <c r="AW3676" s="15" t="s">
        <v>40</v>
      </c>
      <c r="AX3676" s="15" t="s">
        <v>84</v>
      </c>
      <c r="AY3676" s="281" t="s">
        <v>251</v>
      </c>
    </row>
    <row r="3677" s="13" customFormat="1">
      <c r="A3677" s="13"/>
      <c r="B3677" s="249"/>
      <c r="C3677" s="250"/>
      <c r="D3677" s="251" t="s">
        <v>260</v>
      </c>
      <c r="E3677" s="252" t="s">
        <v>1</v>
      </c>
      <c r="F3677" s="253" t="s">
        <v>3483</v>
      </c>
      <c r="G3677" s="250"/>
      <c r="H3677" s="254">
        <v>2</v>
      </c>
      <c r="I3677" s="255"/>
      <c r="J3677" s="250"/>
      <c r="K3677" s="250"/>
      <c r="L3677" s="256"/>
      <c r="M3677" s="257"/>
      <c r="N3677" s="258"/>
      <c r="O3677" s="258"/>
      <c r="P3677" s="258"/>
      <c r="Q3677" s="258"/>
      <c r="R3677" s="258"/>
      <c r="S3677" s="258"/>
      <c r="T3677" s="259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60" t="s">
        <v>260</v>
      </c>
      <c r="AU3677" s="260" t="s">
        <v>93</v>
      </c>
      <c r="AV3677" s="13" t="s">
        <v>93</v>
      </c>
      <c r="AW3677" s="13" t="s">
        <v>40</v>
      </c>
      <c r="AX3677" s="13" t="s">
        <v>84</v>
      </c>
      <c r="AY3677" s="260" t="s">
        <v>251</v>
      </c>
    </row>
    <row r="3678" s="13" customFormat="1">
      <c r="A3678" s="13"/>
      <c r="B3678" s="249"/>
      <c r="C3678" s="250"/>
      <c r="D3678" s="251" t="s">
        <v>260</v>
      </c>
      <c r="E3678" s="252" t="s">
        <v>1</v>
      </c>
      <c r="F3678" s="253" t="s">
        <v>3484</v>
      </c>
      <c r="G3678" s="250"/>
      <c r="H3678" s="254">
        <v>1</v>
      </c>
      <c r="I3678" s="255"/>
      <c r="J3678" s="250"/>
      <c r="K3678" s="250"/>
      <c r="L3678" s="256"/>
      <c r="M3678" s="257"/>
      <c r="N3678" s="258"/>
      <c r="O3678" s="258"/>
      <c r="P3678" s="258"/>
      <c r="Q3678" s="258"/>
      <c r="R3678" s="258"/>
      <c r="S3678" s="258"/>
      <c r="T3678" s="259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60" t="s">
        <v>260</v>
      </c>
      <c r="AU3678" s="260" t="s">
        <v>93</v>
      </c>
      <c r="AV3678" s="13" t="s">
        <v>93</v>
      </c>
      <c r="AW3678" s="13" t="s">
        <v>40</v>
      </c>
      <c r="AX3678" s="13" t="s">
        <v>84</v>
      </c>
      <c r="AY3678" s="260" t="s">
        <v>251</v>
      </c>
    </row>
    <row r="3679" s="16" customFormat="1">
      <c r="A3679" s="16"/>
      <c r="B3679" s="283"/>
      <c r="C3679" s="284"/>
      <c r="D3679" s="251" t="s">
        <v>260</v>
      </c>
      <c r="E3679" s="285" t="s">
        <v>1</v>
      </c>
      <c r="F3679" s="286" t="s">
        <v>329</v>
      </c>
      <c r="G3679" s="284"/>
      <c r="H3679" s="287">
        <v>3</v>
      </c>
      <c r="I3679" s="288"/>
      <c r="J3679" s="284"/>
      <c r="K3679" s="284"/>
      <c r="L3679" s="289"/>
      <c r="M3679" s="290"/>
      <c r="N3679" s="291"/>
      <c r="O3679" s="291"/>
      <c r="P3679" s="291"/>
      <c r="Q3679" s="291"/>
      <c r="R3679" s="291"/>
      <c r="S3679" s="291"/>
      <c r="T3679" s="292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T3679" s="293" t="s">
        <v>260</v>
      </c>
      <c r="AU3679" s="293" t="s">
        <v>93</v>
      </c>
      <c r="AV3679" s="16" t="s">
        <v>273</v>
      </c>
      <c r="AW3679" s="16" t="s">
        <v>40</v>
      </c>
      <c r="AX3679" s="16" t="s">
        <v>84</v>
      </c>
      <c r="AY3679" s="293" t="s">
        <v>251</v>
      </c>
    </row>
    <row r="3680" s="14" customFormat="1">
      <c r="A3680" s="14"/>
      <c r="B3680" s="261"/>
      <c r="C3680" s="262"/>
      <c r="D3680" s="251" t="s">
        <v>260</v>
      </c>
      <c r="E3680" s="263" t="s">
        <v>1</v>
      </c>
      <c r="F3680" s="264" t="s">
        <v>262</v>
      </c>
      <c r="G3680" s="262"/>
      <c r="H3680" s="265">
        <v>25</v>
      </c>
      <c r="I3680" s="266"/>
      <c r="J3680" s="262"/>
      <c r="K3680" s="262"/>
      <c r="L3680" s="267"/>
      <c r="M3680" s="268"/>
      <c r="N3680" s="269"/>
      <c r="O3680" s="269"/>
      <c r="P3680" s="269"/>
      <c r="Q3680" s="269"/>
      <c r="R3680" s="269"/>
      <c r="S3680" s="269"/>
      <c r="T3680" s="270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71" t="s">
        <v>260</v>
      </c>
      <c r="AU3680" s="271" t="s">
        <v>93</v>
      </c>
      <c r="AV3680" s="14" t="s">
        <v>257</v>
      </c>
      <c r="AW3680" s="14" t="s">
        <v>40</v>
      </c>
      <c r="AX3680" s="14" t="s">
        <v>91</v>
      </c>
      <c r="AY3680" s="271" t="s">
        <v>251</v>
      </c>
    </row>
    <row r="3681" s="2" customFormat="1" ht="44.25" customHeight="1">
      <c r="A3681" s="41"/>
      <c r="B3681" s="42"/>
      <c r="C3681" s="230" t="s">
        <v>3485</v>
      </c>
      <c r="D3681" s="230" t="s">
        <v>253</v>
      </c>
      <c r="E3681" s="231" t="s">
        <v>3486</v>
      </c>
      <c r="F3681" s="232" t="s">
        <v>3487</v>
      </c>
      <c r="G3681" s="233" t="s">
        <v>571</v>
      </c>
      <c r="H3681" s="234">
        <v>1</v>
      </c>
      <c r="I3681" s="235"/>
      <c r="J3681" s="236">
        <f>ROUND(I3681*H3681,2)</f>
        <v>0</v>
      </c>
      <c r="K3681" s="237"/>
      <c r="L3681" s="47"/>
      <c r="M3681" s="238" t="s">
        <v>1</v>
      </c>
      <c r="N3681" s="239" t="s">
        <v>49</v>
      </c>
      <c r="O3681" s="94"/>
      <c r="P3681" s="240">
        <f>O3681*H3681</f>
        <v>0</v>
      </c>
      <c r="Q3681" s="240">
        <v>0</v>
      </c>
      <c r="R3681" s="240">
        <f>Q3681*H3681</f>
        <v>0</v>
      </c>
      <c r="S3681" s="240">
        <v>0</v>
      </c>
      <c r="T3681" s="241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42" t="s">
        <v>304</v>
      </c>
      <c r="AT3681" s="242" t="s">
        <v>253</v>
      </c>
      <c r="AU3681" s="242" t="s">
        <v>93</v>
      </c>
      <c r="AY3681" s="19" t="s">
        <v>251</v>
      </c>
      <c r="BE3681" s="243">
        <f>IF(N3681="základní",J3681,0)</f>
        <v>0</v>
      </c>
      <c r="BF3681" s="243">
        <f>IF(N3681="snížená",J3681,0)</f>
        <v>0</v>
      </c>
      <c r="BG3681" s="243">
        <f>IF(N3681="zákl. přenesená",J3681,0)</f>
        <v>0</v>
      </c>
      <c r="BH3681" s="243">
        <f>IF(N3681="sníž. přenesená",J3681,0)</f>
        <v>0</v>
      </c>
      <c r="BI3681" s="243">
        <f>IF(N3681="nulová",J3681,0)</f>
        <v>0</v>
      </c>
      <c r="BJ3681" s="19" t="s">
        <v>91</v>
      </c>
      <c r="BK3681" s="243">
        <f>ROUND(I3681*H3681,2)</f>
        <v>0</v>
      </c>
      <c r="BL3681" s="19" t="s">
        <v>304</v>
      </c>
      <c r="BM3681" s="242" t="s">
        <v>3488</v>
      </c>
    </row>
    <row r="3682" s="15" customFormat="1">
      <c r="A3682" s="15"/>
      <c r="B3682" s="272"/>
      <c r="C3682" s="273"/>
      <c r="D3682" s="251" t="s">
        <v>260</v>
      </c>
      <c r="E3682" s="274" t="s">
        <v>1</v>
      </c>
      <c r="F3682" s="275" t="s">
        <v>325</v>
      </c>
      <c r="G3682" s="273"/>
      <c r="H3682" s="274" t="s">
        <v>1</v>
      </c>
      <c r="I3682" s="276"/>
      <c r="J3682" s="273"/>
      <c r="K3682" s="273"/>
      <c r="L3682" s="277"/>
      <c r="M3682" s="278"/>
      <c r="N3682" s="279"/>
      <c r="O3682" s="279"/>
      <c r="P3682" s="279"/>
      <c r="Q3682" s="279"/>
      <c r="R3682" s="279"/>
      <c r="S3682" s="279"/>
      <c r="T3682" s="280"/>
      <c r="U3682" s="15"/>
      <c r="V3682" s="15"/>
      <c r="W3682" s="15"/>
      <c r="X3682" s="15"/>
      <c r="Y3682" s="15"/>
      <c r="Z3682" s="15"/>
      <c r="AA3682" s="15"/>
      <c r="AB3682" s="15"/>
      <c r="AC3682" s="15"/>
      <c r="AD3682" s="15"/>
      <c r="AE3682" s="15"/>
      <c r="AT3682" s="281" t="s">
        <v>260</v>
      </c>
      <c r="AU3682" s="281" t="s">
        <v>93</v>
      </c>
      <c r="AV3682" s="15" t="s">
        <v>91</v>
      </c>
      <c r="AW3682" s="15" t="s">
        <v>40</v>
      </c>
      <c r="AX3682" s="15" t="s">
        <v>84</v>
      </c>
      <c r="AY3682" s="281" t="s">
        <v>251</v>
      </c>
    </row>
    <row r="3683" s="13" customFormat="1">
      <c r="A3683" s="13"/>
      <c r="B3683" s="249"/>
      <c r="C3683" s="250"/>
      <c r="D3683" s="251" t="s">
        <v>260</v>
      </c>
      <c r="E3683" s="252" t="s">
        <v>1</v>
      </c>
      <c r="F3683" s="253" t="s">
        <v>3489</v>
      </c>
      <c r="G3683" s="250"/>
      <c r="H3683" s="254">
        <v>1</v>
      </c>
      <c r="I3683" s="255"/>
      <c r="J3683" s="250"/>
      <c r="K3683" s="250"/>
      <c r="L3683" s="256"/>
      <c r="M3683" s="257"/>
      <c r="N3683" s="258"/>
      <c r="O3683" s="258"/>
      <c r="P3683" s="258"/>
      <c r="Q3683" s="258"/>
      <c r="R3683" s="258"/>
      <c r="S3683" s="258"/>
      <c r="T3683" s="259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60" t="s">
        <v>260</v>
      </c>
      <c r="AU3683" s="260" t="s">
        <v>93</v>
      </c>
      <c r="AV3683" s="13" t="s">
        <v>93</v>
      </c>
      <c r="AW3683" s="13" t="s">
        <v>40</v>
      </c>
      <c r="AX3683" s="13" t="s">
        <v>84</v>
      </c>
      <c r="AY3683" s="260" t="s">
        <v>251</v>
      </c>
    </row>
    <row r="3684" s="14" customFormat="1">
      <c r="A3684" s="14"/>
      <c r="B3684" s="261"/>
      <c r="C3684" s="262"/>
      <c r="D3684" s="251" t="s">
        <v>260</v>
      </c>
      <c r="E3684" s="263" t="s">
        <v>1</v>
      </c>
      <c r="F3684" s="264" t="s">
        <v>262</v>
      </c>
      <c r="G3684" s="262"/>
      <c r="H3684" s="265">
        <v>1</v>
      </c>
      <c r="I3684" s="266"/>
      <c r="J3684" s="262"/>
      <c r="K3684" s="262"/>
      <c r="L3684" s="267"/>
      <c r="M3684" s="268"/>
      <c r="N3684" s="269"/>
      <c r="O3684" s="269"/>
      <c r="P3684" s="269"/>
      <c r="Q3684" s="269"/>
      <c r="R3684" s="269"/>
      <c r="S3684" s="269"/>
      <c r="T3684" s="270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71" t="s">
        <v>260</v>
      </c>
      <c r="AU3684" s="271" t="s">
        <v>93</v>
      </c>
      <c r="AV3684" s="14" t="s">
        <v>257</v>
      </c>
      <c r="AW3684" s="14" t="s">
        <v>40</v>
      </c>
      <c r="AX3684" s="14" t="s">
        <v>91</v>
      </c>
      <c r="AY3684" s="271" t="s">
        <v>251</v>
      </c>
    </row>
    <row r="3685" s="2" customFormat="1" ht="24.15" customHeight="1">
      <c r="A3685" s="41"/>
      <c r="B3685" s="42"/>
      <c r="C3685" s="230" t="s">
        <v>3490</v>
      </c>
      <c r="D3685" s="230" t="s">
        <v>253</v>
      </c>
      <c r="E3685" s="231" t="s">
        <v>3491</v>
      </c>
      <c r="F3685" s="232" t="s">
        <v>3492</v>
      </c>
      <c r="G3685" s="233" t="s">
        <v>389</v>
      </c>
      <c r="H3685" s="234">
        <v>3512.0419999999999</v>
      </c>
      <c r="I3685" s="235"/>
      <c r="J3685" s="236">
        <f>ROUND(I3685*H3685,2)</f>
        <v>0</v>
      </c>
      <c r="K3685" s="237"/>
      <c r="L3685" s="47"/>
      <c r="M3685" s="238" t="s">
        <v>1</v>
      </c>
      <c r="N3685" s="239" t="s">
        <v>49</v>
      </c>
      <c r="O3685" s="94"/>
      <c r="P3685" s="240">
        <f>O3685*H3685</f>
        <v>0</v>
      </c>
      <c r="Q3685" s="240">
        <v>0.00013999999999999999</v>
      </c>
      <c r="R3685" s="240">
        <f>Q3685*H3685</f>
        <v>0.49168587999999996</v>
      </c>
      <c r="S3685" s="240">
        <v>0</v>
      </c>
      <c r="T3685" s="241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42" t="s">
        <v>304</v>
      </c>
      <c r="AT3685" s="242" t="s">
        <v>253</v>
      </c>
      <c r="AU3685" s="242" t="s">
        <v>93</v>
      </c>
      <c r="AY3685" s="19" t="s">
        <v>251</v>
      </c>
      <c r="BE3685" s="243">
        <f>IF(N3685="základní",J3685,0)</f>
        <v>0</v>
      </c>
      <c r="BF3685" s="243">
        <f>IF(N3685="snížená",J3685,0)</f>
        <v>0</v>
      </c>
      <c r="BG3685" s="243">
        <f>IF(N3685="zákl. přenesená",J3685,0)</f>
        <v>0</v>
      </c>
      <c r="BH3685" s="243">
        <f>IF(N3685="sníž. přenesená",J3685,0)</f>
        <v>0</v>
      </c>
      <c r="BI3685" s="243">
        <f>IF(N3685="nulová",J3685,0)</f>
        <v>0</v>
      </c>
      <c r="BJ3685" s="19" t="s">
        <v>91</v>
      </c>
      <c r="BK3685" s="243">
        <f>ROUND(I3685*H3685,2)</f>
        <v>0</v>
      </c>
      <c r="BL3685" s="19" t="s">
        <v>304</v>
      </c>
      <c r="BM3685" s="242" t="s">
        <v>3493</v>
      </c>
    </row>
    <row r="3686" s="2" customFormat="1">
      <c r="A3686" s="41"/>
      <c r="B3686" s="42"/>
      <c r="C3686" s="43"/>
      <c r="D3686" s="244" t="s">
        <v>258</v>
      </c>
      <c r="E3686" s="43"/>
      <c r="F3686" s="245" t="s">
        <v>3494</v>
      </c>
      <c r="G3686" s="43"/>
      <c r="H3686" s="43"/>
      <c r="I3686" s="246"/>
      <c r="J3686" s="43"/>
      <c r="K3686" s="43"/>
      <c r="L3686" s="47"/>
      <c r="M3686" s="247"/>
      <c r="N3686" s="248"/>
      <c r="O3686" s="94"/>
      <c r="P3686" s="94"/>
      <c r="Q3686" s="94"/>
      <c r="R3686" s="94"/>
      <c r="S3686" s="94"/>
      <c r="T3686" s="95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19" t="s">
        <v>258</v>
      </c>
      <c r="AU3686" s="19" t="s">
        <v>93</v>
      </c>
    </row>
    <row r="3687" s="13" customFormat="1">
      <c r="A3687" s="13"/>
      <c r="B3687" s="249"/>
      <c r="C3687" s="250"/>
      <c r="D3687" s="251" t="s">
        <v>260</v>
      </c>
      <c r="E3687" s="252" t="s">
        <v>1</v>
      </c>
      <c r="F3687" s="253" t="s">
        <v>3495</v>
      </c>
      <c r="G3687" s="250"/>
      <c r="H3687" s="254">
        <v>3512.0419999999999</v>
      </c>
      <c r="I3687" s="255"/>
      <c r="J3687" s="250"/>
      <c r="K3687" s="250"/>
      <c r="L3687" s="256"/>
      <c r="M3687" s="257"/>
      <c r="N3687" s="258"/>
      <c r="O3687" s="258"/>
      <c r="P3687" s="258"/>
      <c r="Q3687" s="258"/>
      <c r="R3687" s="258"/>
      <c r="S3687" s="258"/>
      <c r="T3687" s="25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60" t="s">
        <v>260</v>
      </c>
      <c r="AU3687" s="260" t="s">
        <v>93</v>
      </c>
      <c r="AV3687" s="13" t="s">
        <v>93</v>
      </c>
      <c r="AW3687" s="13" t="s">
        <v>40</v>
      </c>
      <c r="AX3687" s="13" t="s">
        <v>84</v>
      </c>
      <c r="AY3687" s="260" t="s">
        <v>251</v>
      </c>
    </row>
    <row r="3688" s="14" customFormat="1">
      <c r="A3688" s="14"/>
      <c r="B3688" s="261"/>
      <c r="C3688" s="262"/>
      <c r="D3688" s="251" t="s">
        <v>260</v>
      </c>
      <c r="E3688" s="263" t="s">
        <v>1</v>
      </c>
      <c r="F3688" s="264" t="s">
        <v>262</v>
      </c>
      <c r="G3688" s="262"/>
      <c r="H3688" s="265">
        <v>3512.0419999999999</v>
      </c>
      <c r="I3688" s="266"/>
      <c r="J3688" s="262"/>
      <c r="K3688" s="262"/>
      <c r="L3688" s="267"/>
      <c r="M3688" s="268"/>
      <c r="N3688" s="269"/>
      <c r="O3688" s="269"/>
      <c r="P3688" s="269"/>
      <c r="Q3688" s="269"/>
      <c r="R3688" s="269"/>
      <c r="S3688" s="269"/>
      <c r="T3688" s="270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71" t="s">
        <v>260</v>
      </c>
      <c r="AU3688" s="271" t="s">
        <v>93</v>
      </c>
      <c r="AV3688" s="14" t="s">
        <v>257</v>
      </c>
      <c r="AW3688" s="14" t="s">
        <v>40</v>
      </c>
      <c r="AX3688" s="14" t="s">
        <v>91</v>
      </c>
      <c r="AY3688" s="271" t="s">
        <v>251</v>
      </c>
    </row>
    <row r="3689" s="2" customFormat="1" ht="24.15" customHeight="1">
      <c r="A3689" s="41"/>
      <c r="B3689" s="42"/>
      <c r="C3689" s="230" t="s">
        <v>3496</v>
      </c>
      <c r="D3689" s="230" t="s">
        <v>253</v>
      </c>
      <c r="E3689" s="231" t="s">
        <v>3497</v>
      </c>
      <c r="F3689" s="232" t="s">
        <v>3498</v>
      </c>
      <c r="G3689" s="233" t="s">
        <v>389</v>
      </c>
      <c r="H3689" s="234">
        <v>3512.0419999999999</v>
      </c>
      <c r="I3689" s="235"/>
      <c r="J3689" s="236">
        <f>ROUND(I3689*H3689,2)</f>
        <v>0</v>
      </c>
      <c r="K3689" s="237"/>
      <c r="L3689" s="47"/>
      <c r="M3689" s="238" t="s">
        <v>1</v>
      </c>
      <c r="N3689" s="239" t="s">
        <v>49</v>
      </c>
      <c r="O3689" s="94"/>
      <c r="P3689" s="240">
        <f>O3689*H3689</f>
        <v>0</v>
      </c>
      <c r="Q3689" s="240">
        <v>0.00072480000000000005</v>
      </c>
      <c r="R3689" s="240">
        <f>Q3689*H3689</f>
        <v>2.5455280416000003</v>
      </c>
      <c r="S3689" s="240">
        <v>0</v>
      </c>
      <c r="T3689" s="241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42" t="s">
        <v>304</v>
      </c>
      <c r="AT3689" s="242" t="s">
        <v>253</v>
      </c>
      <c r="AU3689" s="242" t="s">
        <v>93</v>
      </c>
      <c r="AY3689" s="19" t="s">
        <v>251</v>
      </c>
      <c r="BE3689" s="243">
        <f>IF(N3689="základní",J3689,0)</f>
        <v>0</v>
      </c>
      <c r="BF3689" s="243">
        <f>IF(N3689="snížená",J3689,0)</f>
        <v>0</v>
      </c>
      <c r="BG3689" s="243">
        <f>IF(N3689="zákl. přenesená",J3689,0)</f>
        <v>0</v>
      </c>
      <c r="BH3689" s="243">
        <f>IF(N3689="sníž. přenesená",J3689,0)</f>
        <v>0</v>
      </c>
      <c r="BI3689" s="243">
        <f>IF(N3689="nulová",J3689,0)</f>
        <v>0</v>
      </c>
      <c r="BJ3689" s="19" t="s">
        <v>91</v>
      </c>
      <c r="BK3689" s="243">
        <f>ROUND(I3689*H3689,2)</f>
        <v>0</v>
      </c>
      <c r="BL3689" s="19" t="s">
        <v>304</v>
      </c>
      <c r="BM3689" s="242" t="s">
        <v>3499</v>
      </c>
    </row>
    <row r="3690" s="2" customFormat="1">
      <c r="A3690" s="41"/>
      <c r="B3690" s="42"/>
      <c r="C3690" s="43"/>
      <c r="D3690" s="244" t="s">
        <v>258</v>
      </c>
      <c r="E3690" s="43"/>
      <c r="F3690" s="245" t="s">
        <v>3500</v>
      </c>
      <c r="G3690" s="43"/>
      <c r="H3690" s="43"/>
      <c r="I3690" s="246"/>
      <c r="J3690" s="43"/>
      <c r="K3690" s="43"/>
      <c r="L3690" s="47"/>
      <c r="M3690" s="247"/>
      <c r="N3690" s="248"/>
      <c r="O3690" s="94"/>
      <c r="P3690" s="94"/>
      <c r="Q3690" s="94"/>
      <c r="R3690" s="94"/>
      <c r="S3690" s="94"/>
      <c r="T3690" s="95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19" t="s">
        <v>258</v>
      </c>
      <c r="AU3690" s="19" t="s">
        <v>93</v>
      </c>
    </row>
    <row r="3691" s="12" customFormat="1" ht="22.8" customHeight="1">
      <c r="A3691" s="12"/>
      <c r="B3691" s="214"/>
      <c r="C3691" s="215"/>
      <c r="D3691" s="216" t="s">
        <v>83</v>
      </c>
      <c r="E3691" s="228" t="s">
        <v>3501</v>
      </c>
      <c r="F3691" s="228" t="s">
        <v>3502</v>
      </c>
      <c r="G3691" s="215"/>
      <c r="H3691" s="215"/>
      <c r="I3691" s="218"/>
      <c r="J3691" s="229">
        <f>BK3691</f>
        <v>0</v>
      </c>
      <c r="K3691" s="215"/>
      <c r="L3691" s="220"/>
      <c r="M3691" s="221"/>
      <c r="N3691" s="222"/>
      <c r="O3691" s="222"/>
      <c r="P3691" s="223">
        <f>SUM(P3692:P3697)</f>
        <v>0</v>
      </c>
      <c r="Q3691" s="222"/>
      <c r="R3691" s="223">
        <f>SUM(R3692:R3697)</f>
        <v>5.2039567800000004</v>
      </c>
      <c r="S3691" s="222"/>
      <c r="T3691" s="224">
        <f>SUM(T3692:T3697)</f>
        <v>0</v>
      </c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R3691" s="225" t="s">
        <v>93</v>
      </c>
      <c r="AT3691" s="226" t="s">
        <v>83</v>
      </c>
      <c r="AU3691" s="226" t="s">
        <v>91</v>
      </c>
      <c r="AY3691" s="225" t="s">
        <v>251</v>
      </c>
      <c r="BK3691" s="227">
        <f>SUM(BK3692:BK3697)</f>
        <v>0</v>
      </c>
    </row>
    <row r="3692" s="2" customFormat="1" ht="24.15" customHeight="1">
      <c r="A3692" s="41"/>
      <c r="B3692" s="42"/>
      <c r="C3692" s="230" t="s">
        <v>3503</v>
      </c>
      <c r="D3692" s="230" t="s">
        <v>253</v>
      </c>
      <c r="E3692" s="231" t="s">
        <v>3504</v>
      </c>
      <c r="F3692" s="232" t="s">
        <v>3505</v>
      </c>
      <c r="G3692" s="233" t="s">
        <v>389</v>
      </c>
      <c r="H3692" s="234">
        <v>10707.73</v>
      </c>
      <c r="I3692" s="235"/>
      <c r="J3692" s="236">
        <f>ROUND(I3692*H3692,2)</f>
        <v>0</v>
      </c>
      <c r="K3692" s="237"/>
      <c r="L3692" s="47"/>
      <c r="M3692" s="238" t="s">
        <v>1</v>
      </c>
      <c r="N3692" s="239" t="s">
        <v>49</v>
      </c>
      <c r="O3692" s="94"/>
      <c r="P3692" s="240">
        <f>O3692*H3692</f>
        <v>0</v>
      </c>
      <c r="Q3692" s="240">
        <v>0.00020000000000000001</v>
      </c>
      <c r="R3692" s="240">
        <f>Q3692*H3692</f>
        <v>2.1415459999999999</v>
      </c>
      <c r="S3692" s="240">
        <v>0</v>
      </c>
      <c r="T3692" s="241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42" t="s">
        <v>304</v>
      </c>
      <c r="AT3692" s="242" t="s">
        <v>253</v>
      </c>
      <c r="AU3692" s="242" t="s">
        <v>93</v>
      </c>
      <c r="AY3692" s="19" t="s">
        <v>251</v>
      </c>
      <c r="BE3692" s="243">
        <f>IF(N3692="základní",J3692,0)</f>
        <v>0</v>
      </c>
      <c r="BF3692" s="243">
        <f>IF(N3692="snížená",J3692,0)</f>
        <v>0</v>
      </c>
      <c r="BG3692" s="243">
        <f>IF(N3692="zákl. přenesená",J3692,0)</f>
        <v>0</v>
      </c>
      <c r="BH3692" s="243">
        <f>IF(N3692="sníž. přenesená",J3692,0)</f>
        <v>0</v>
      </c>
      <c r="BI3692" s="243">
        <f>IF(N3692="nulová",J3692,0)</f>
        <v>0</v>
      </c>
      <c r="BJ3692" s="19" t="s">
        <v>91</v>
      </c>
      <c r="BK3692" s="243">
        <f>ROUND(I3692*H3692,2)</f>
        <v>0</v>
      </c>
      <c r="BL3692" s="19" t="s">
        <v>304</v>
      </c>
      <c r="BM3692" s="242" t="s">
        <v>3506</v>
      </c>
    </row>
    <row r="3693" s="2" customFormat="1">
      <c r="A3693" s="41"/>
      <c r="B3693" s="42"/>
      <c r="C3693" s="43"/>
      <c r="D3693" s="244" t="s">
        <v>258</v>
      </c>
      <c r="E3693" s="43"/>
      <c r="F3693" s="245" t="s">
        <v>3507</v>
      </c>
      <c r="G3693" s="43"/>
      <c r="H3693" s="43"/>
      <c r="I3693" s="246"/>
      <c r="J3693" s="43"/>
      <c r="K3693" s="43"/>
      <c r="L3693" s="47"/>
      <c r="M3693" s="247"/>
      <c r="N3693" s="248"/>
      <c r="O3693" s="94"/>
      <c r="P3693" s="94"/>
      <c r="Q3693" s="94"/>
      <c r="R3693" s="94"/>
      <c r="S3693" s="94"/>
      <c r="T3693" s="95"/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T3693" s="19" t="s">
        <v>258</v>
      </c>
      <c r="AU3693" s="19" t="s">
        <v>93</v>
      </c>
    </row>
    <row r="3694" s="13" customFormat="1">
      <c r="A3694" s="13"/>
      <c r="B3694" s="249"/>
      <c r="C3694" s="250"/>
      <c r="D3694" s="251" t="s">
        <v>260</v>
      </c>
      <c r="E3694" s="252" t="s">
        <v>1</v>
      </c>
      <c r="F3694" s="253" t="s">
        <v>3508</v>
      </c>
      <c r="G3694" s="250"/>
      <c r="H3694" s="254">
        <v>10707.73</v>
      </c>
      <c r="I3694" s="255"/>
      <c r="J3694" s="250"/>
      <c r="K3694" s="250"/>
      <c r="L3694" s="256"/>
      <c r="M3694" s="257"/>
      <c r="N3694" s="258"/>
      <c r="O3694" s="258"/>
      <c r="P3694" s="258"/>
      <c r="Q3694" s="258"/>
      <c r="R3694" s="258"/>
      <c r="S3694" s="258"/>
      <c r="T3694" s="25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60" t="s">
        <v>260</v>
      </c>
      <c r="AU3694" s="260" t="s">
        <v>93</v>
      </c>
      <c r="AV3694" s="13" t="s">
        <v>93</v>
      </c>
      <c r="AW3694" s="13" t="s">
        <v>40</v>
      </c>
      <c r="AX3694" s="13" t="s">
        <v>84</v>
      </c>
      <c r="AY3694" s="260" t="s">
        <v>251</v>
      </c>
    </row>
    <row r="3695" s="14" customFormat="1">
      <c r="A3695" s="14"/>
      <c r="B3695" s="261"/>
      <c r="C3695" s="262"/>
      <c r="D3695" s="251" t="s">
        <v>260</v>
      </c>
      <c r="E3695" s="263" t="s">
        <v>1</v>
      </c>
      <c r="F3695" s="264" t="s">
        <v>262</v>
      </c>
      <c r="G3695" s="262"/>
      <c r="H3695" s="265">
        <v>10707.73</v>
      </c>
      <c r="I3695" s="266"/>
      <c r="J3695" s="262"/>
      <c r="K3695" s="262"/>
      <c r="L3695" s="267"/>
      <c r="M3695" s="268"/>
      <c r="N3695" s="269"/>
      <c r="O3695" s="269"/>
      <c r="P3695" s="269"/>
      <c r="Q3695" s="269"/>
      <c r="R3695" s="269"/>
      <c r="S3695" s="269"/>
      <c r="T3695" s="270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71" t="s">
        <v>260</v>
      </c>
      <c r="AU3695" s="271" t="s">
        <v>93</v>
      </c>
      <c r="AV3695" s="14" t="s">
        <v>257</v>
      </c>
      <c r="AW3695" s="14" t="s">
        <v>40</v>
      </c>
      <c r="AX3695" s="14" t="s">
        <v>91</v>
      </c>
      <c r="AY3695" s="271" t="s">
        <v>251</v>
      </c>
    </row>
    <row r="3696" s="2" customFormat="1" ht="24.15" customHeight="1">
      <c r="A3696" s="41"/>
      <c r="B3696" s="42"/>
      <c r="C3696" s="230" t="s">
        <v>3509</v>
      </c>
      <c r="D3696" s="230" t="s">
        <v>253</v>
      </c>
      <c r="E3696" s="231" t="s">
        <v>3510</v>
      </c>
      <c r="F3696" s="232" t="s">
        <v>3511</v>
      </c>
      <c r="G3696" s="233" t="s">
        <v>389</v>
      </c>
      <c r="H3696" s="234">
        <v>10707.73</v>
      </c>
      <c r="I3696" s="235"/>
      <c r="J3696" s="236">
        <f>ROUND(I3696*H3696,2)</f>
        <v>0</v>
      </c>
      <c r="K3696" s="237"/>
      <c r="L3696" s="47"/>
      <c r="M3696" s="238" t="s">
        <v>1</v>
      </c>
      <c r="N3696" s="239" t="s">
        <v>49</v>
      </c>
      <c r="O3696" s="94"/>
      <c r="P3696" s="240">
        <f>O3696*H3696</f>
        <v>0</v>
      </c>
      <c r="Q3696" s="240">
        <v>0.00028600000000000001</v>
      </c>
      <c r="R3696" s="240">
        <f>Q3696*H3696</f>
        <v>3.06241078</v>
      </c>
      <c r="S3696" s="240">
        <v>0</v>
      </c>
      <c r="T3696" s="241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42" t="s">
        <v>304</v>
      </c>
      <c r="AT3696" s="242" t="s">
        <v>253</v>
      </c>
      <c r="AU3696" s="242" t="s">
        <v>93</v>
      </c>
      <c r="AY3696" s="19" t="s">
        <v>251</v>
      </c>
      <c r="BE3696" s="243">
        <f>IF(N3696="základní",J3696,0)</f>
        <v>0</v>
      </c>
      <c r="BF3696" s="243">
        <f>IF(N3696="snížená",J3696,0)</f>
        <v>0</v>
      </c>
      <c r="BG3696" s="243">
        <f>IF(N3696="zákl. přenesená",J3696,0)</f>
        <v>0</v>
      </c>
      <c r="BH3696" s="243">
        <f>IF(N3696="sníž. přenesená",J3696,0)</f>
        <v>0</v>
      </c>
      <c r="BI3696" s="243">
        <f>IF(N3696="nulová",J3696,0)</f>
        <v>0</v>
      </c>
      <c r="BJ3696" s="19" t="s">
        <v>91</v>
      </c>
      <c r="BK3696" s="243">
        <f>ROUND(I3696*H3696,2)</f>
        <v>0</v>
      </c>
      <c r="BL3696" s="19" t="s">
        <v>304</v>
      </c>
      <c r="BM3696" s="242" t="s">
        <v>3512</v>
      </c>
    </row>
    <row r="3697" s="2" customFormat="1">
      <c r="A3697" s="41"/>
      <c r="B3697" s="42"/>
      <c r="C3697" s="43"/>
      <c r="D3697" s="244" t="s">
        <v>258</v>
      </c>
      <c r="E3697" s="43"/>
      <c r="F3697" s="245" t="s">
        <v>3513</v>
      </c>
      <c r="G3697" s="43"/>
      <c r="H3697" s="43"/>
      <c r="I3697" s="246"/>
      <c r="J3697" s="43"/>
      <c r="K3697" s="43"/>
      <c r="L3697" s="47"/>
      <c r="M3697" s="247"/>
      <c r="N3697" s="248"/>
      <c r="O3697" s="94"/>
      <c r="P3697" s="94"/>
      <c r="Q3697" s="94"/>
      <c r="R3697" s="94"/>
      <c r="S3697" s="94"/>
      <c r="T3697" s="95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19" t="s">
        <v>258</v>
      </c>
      <c r="AU3697" s="19" t="s">
        <v>93</v>
      </c>
    </row>
    <row r="3698" s="12" customFormat="1" ht="22.8" customHeight="1">
      <c r="A3698" s="12"/>
      <c r="B3698" s="214"/>
      <c r="C3698" s="215"/>
      <c r="D3698" s="216" t="s">
        <v>83</v>
      </c>
      <c r="E3698" s="228" t="s">
        <v>3514</v>
      </c>
      <c r="F3698" s="228" t="s">
        <v>3515</v>
      </c>
      <c r="G3698" s="215"/>
      <c r="H3698" s="215"/>
      <c r="I3698" s="218"/>
      <c r="J3698" s="229">
        <f>BK3698</f>
        <v>0</v>
      </c>
      <c r="K3698" s="215"/>
      <c r="L3698" s="220"/>
      <c r="M3698" s="221"/>
      <c r="N3698" s="222"/>
      <c r="O3698" s="222"/>
      <c r="P3698" s="223">
        <f>SUM(P3699:P3717)</f>
        <v>0</v>
      </c>
      <c r="Q3698" s="222"/>
      <c r="R3698" s="223">
        <f>SUM(R3699:R3717)</f>
        <v>0.30199999999999999</v>
      </c>
      <c r="S3698" s="222"/>
      <c r="T3698" s="224">
        <f>SUM(T3699:T3717)</f>
        <v>0</v>
      </c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R3698" s="225" t="s">
        <v>93</v>
      </c>
      <c r="AT3698" s="226" t="s">
        <v>83</v>
      </c>
      <c r="AU3698" s="226" t="s">
        <v>91</v>
      </c>
      <c r="AY3698" s="225" t="s">
        <v>251</v>
      </c>
      <c r="BK3698" s="227">
        <f>SUM(BK3699:BK3717)</f>
        <v>0</v>
      </c>
    </row>
    <row r="3699" s="2" customFormat="1" ht="21.75" customHeight="1">
      <c r="A3699" s="41"/>
      <c r="B3699" s="42"/>
      <c r="C3699" s="230" t="s">
        <v>3516</v>
      </c>
      <c r="D3699" s="230" t="s">
        <v>253</v>
      </c>
      <c r="E3699" s="231" t="s">
        <v>3517</v>
      </c>
      <c r="F3699" s="232" t="s">
        <v>3518</v>
      </c>
      <c r="G3699" s="233" t="s">
        <v>571</v>
      </c>
      <c r="H3699" s="234">
        <v>6</v>
      </c>
      <c r="I3699" s="235"/>
      <c r="J3699" s="236">
        <f>ROUND(I3699*H3699,2)</f>
        <v>0</v>
      </c>
      <c r="K3699" s="237"/>
      <c r="L3699" s="47"/>
      <c r="M3699" s="238" t="s">
        <v>1</v>
      </c>
      <c r="N3699" s="239" t="s">
        <v>49</v>
      </c>
      <c r="O3699" s="94"/>
      <c r="P3699" s="240">
        <f>O3699*H3699</f>
        <v>0</v>
      </c>
      <c r="Q3699" s="240">
        <v>0</v>
      </c>
      <c r="R3699" s="240">
        <f>Q3699*H3699</f>
        <v>0</v>
      </c>
      <c r="S3699" s="240">
        <v>0</v>
      </c>
      <c r="T3699" s="241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42" t="s">
        <v>304</v>
      </c>
      <c r="AT3699" s="242" t="s">
        <v>253</v>
      </c>
      <c r="AU3699" s="242" t="s">
        <v>93</v>
      </c>
      <c r="AY3699" s="19" t="s">
        <v>251</v>
      </c>
      <c r="BE3699" s="243">
        <f>IF(N3699="základní",J3699,0)</f>
        <v>0</v>
      </c>
      <c r="BF3699" s="243">
        <f>IF(N3699="snížená",J3699,0)</f>
        <v>0</v>
      </c>
      <c r="BG3699" s="243">
        <f>IF(N3699="zákl. přenesená",J3699,0)</f>
        <v>0</v>
      </c>
      <c r="BH3699" s="243">
        <f>IF(N3699="sníž. přenesená",J3699,0)</f>
        <v>0</v>
      </c>
      <c r="BI3699" s="243">
        <f>IF(N3699="nulová",J3699,0)</f>
        <v>0</v>
      </c>
      <c r="BJ3699" s="19" t="s">
        <v>91</v>
      </c>
      <c r="BK3699" s="243">
        <f>ROUND(I3699*H3699,2)</f>
        <v>0</v>
      </c>
      <c r="BL3699" s="19" t="s">
        <v>304</v>
      </c>
      <c r="BM3699" s="242" t="s">
        <v>3519</v>
      </c>
    </row>
    <row r="3700" s="15" customFormat="1">
      <c r="A3700" s="15"/>
      <c r="B3700" s="272"/>
      <c r="C3700" s="273"/>
      <c r="D3700" s="251" t="s">
        <v>260</v>
      </c>
      <c r="E3700" s="274" t="s">
        <v>1</v>
      </c>
      <c r="F3700" s="275" t="s">
        <v>1123</v>
      </c>
      <c r="G3700" s="273"/>
      <c r="H3700" s="274" t="s">
        <v>1</v>
      </c>
      <c r="I3700" s="276"/>
      <c r="J3700" s="273"/>
      <c r="K3700" s="273"/>
      <c r="L3700" s="277"/>
      <c r="M3700" s="278"/>
      <c r="N3700" s="279"/>
      <c r="O3700" s="279"/>
      <c r="P3700" s="279"/>
      <c r="Q3700" s="279"/>
      <c r="R3700" s="279"/>
      <c r="S3700" s="279"/>
      <c r="T3700" s="280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T3700" s="281" t="s">
        <v>260</v>
      </c>
      <c r="AU3700" s="281" t="s">
        <v>93</v>
      </c>
      <c r="AV3700" s="15" t="s">
        <v>91</v>
      </c>
      <c r="AW3700" s="15" t="s">
        <v>40</v>
      </c>
      <c r="AX3700" s="15" t="s">
        <v>84</v>
      </c>
      <c r="AY3700" s="281" t="s">
        <v>251</v>
      </c>
    </row>
    <row r="3701" s="13" customFormat="1">
      <c r="A3701" s="13"/>
      <c r="B3701" s="249"/>
      <c r="C3701" s="250"/>
      <c r="D3701" s="251" t="s">
        <v>260</v>
      </c>
      <c r="E3701" s="252" t="s">
        <v>1</v>
      </c>
      <c r="F3701" s="253" t="s">
        <v>3520</v>
      </c>
      <c r="G3701" s="250"/>
      <c r="H3701" s="254">
        <v>2</v>
      </c>
      <c r="I3701" s="255"/>
      <c r="J3701" s="250"/>
      <c r="K3701" s="250"/>
      <c r="L3701" s="256"/>
      <c r="M3701" s="257"/>
      <c r="N3701" s="258"/>
      <c r="O3701" s="258"/>
      <c r="P3701" s="258"/>
      <c r="Q3701" s="258"/>
      <c r="R3701" s="258"/>
      <c r="S3701" s="258"/>
      <c r="T3701" s="259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60" t="s">
        <v>260</v>
      </c>
      <c r="AU3701" s="260" t="s">
        <v>93</v>
      </c>
      <c r="AV3701" s="13" t="s">
        <v>93</v>
      </c>
      <c r="AW3701" s="13" t="s">
        <v>40</v>
      </c>
      <c r="AX3701" s="13" t="s">
        <v>84</v>
      </c>
      <c r="AY3701" s="260" t="s">
        <v>251</v>
      </c>
    </row>
    <row r="3702" s="13" customFormat="1">
      <c r="A3702" s="13"/>
      <c r="B3702" s="249"/>
      <c r="C3702" s="250"/>
      <c r="D3702" s="251" t="s">
        <v>260</v>
      </c>
      <c r="E3702" s="252" t="s">
        <v>1</v>
      </c>
      <c r="F3702" s="253" t="s">
        <v>3521</v>
      </c>
      <c r="G3702" s="250"/>
      <c r="H3702" s="254">
        <v>4</v>
      </c>
      <c r="I3702" s="255"/>
      <c r="J3702" s="250"/>
      <c r="K3702" s="250"/>
      <c r="L3702" s="256"/>
      <c r="M3702" s="257"/>
      <c r="N3702" s="258"/>
      <c r="O3702" s="258"/>
      <c r="P3702" s="258"/>
      <c r="Q3702" s="258"/>
      <c r="R3702" s="258"/>
      <c r="S3702" s="258"/>
      <c r="T3702" s="259"/>
      <c r="U3702" s="13"/>
      <c r="V3702" s="13"/>
      <c r="W3702" s="13"/>
      <c r="X3702" s="13"/>
      <c r="Y3702" s="13"/>
      <c r="Z3702" s="13"/>
      <c r="AA3702" s="13"/>
      <c r="AB3702" s="13"/>
      <c r="AC3702" s="13"/>
      <c r="AD3702" s="13"/>
      <c r="AE3702" s="13"/>
      <c r="AT3702" s="260" t="s">
        <v>260</v>
      </c>
      <c r="AU3702" s="260" t="s">
        <v>93</v>
      </c>
      <c r="AV3702" s="13" t="s">
        <v>93</v>
      </c>
      <c r="AW3702" s="13" t="s">
        <v>40</v>
      </c>
      <c r="AX3702" s="13" t="s">
        <v>84</v>
      </c>
      <c r="AY3702" s="260" t="s">
        <v>251</v>
      </c>
    </row>
    <row r="3703" s="14" customFormat="1">
      <c r="A3703" s="14"/>
      <c r="B3703" s="261"/>
      <c r="C3703" s="262"/>
      <c r="D3703" s="251" t="s">
        <v>260</v>
      </c>
      <c r="E3703" s="263" t="s">
        <v>1</v>
      </c>
      <c r="F3703" s="264" t="s">
        <v>262</v>
      </c>
      <c r="G3703" s="262"/>
      <c r="H3703" s="265">
        <v>6</v>
      </c>
      <c r="I3703" s="266"/>
      <c r="J3703" s="262"/>
      <c r="K3703" s="262"/>
      <c r="L3703" s="267"/>
      <c r="M3703" s="268"/>
      <c r="N3703" s="269"/>
      <c r="O3703" s="269"/>
      <c r="P3703" s="269"/>
      <c r="Q3703" s="269"/>
      <c r="R3703" s="269"/>
      <c r="S3703" s="269"/>
      <c r="T3703" s="270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T3703" s="271" t="s">
        <v>260</v>
      </c>
      <c r="AU3703" s="271" t="s">
        <v>93</v>
      </c>
      <c r="AV3703" s="14" t="s">
        <v>257</v>
      </c>
      <c r="AW3703" s="14" t="s">
        <v>40</v>
      </c>
      <c r="AX3703" s="14" t="s">
        <v>91</v>
      </c>
      <c r="AY3703" s="271" t="s">
        <v>251</v>
      </c>
    </row>
    <row r="3704" s="2" customFormat="1" ht="24.15" customHeight="1">
      <c r="A3704" s="41"/>
      <c r="B3704" s="42"/>
      <c r="C3704" s="230" t="s">
        <v>3522</v>
      </c>
      <c r="D3704" s="230" t="s">
        <v>253</v>
      </c>
      <c r="E3704" s="231" t="s">
        <v>3523</v>
      </c>
      <c r="F3704" s="232" t="s">
        <v>3524</v>
      </c>
      <c r="G3704" s="233" t="s">
        <v>571</v>
      </c>
      <c r="H3704" s="234">
        <v>4</v>
      </c>
      <c r="I3704" s="235"/>
      <c r="J3704" s="236">
        <f>ROUND(I3704*H3704,2)</f>
        <v>0</v>
      </c>
      <c r="K3704" s="237"/>
      <c r="L3704" s="47"/>
      <c r="M3704" s="238" t="s">
        <v>1</v>
      </c>
      <c r="N3704" s="239" t="s">
        <v>49</v>
      </c>
      <c r="O3704" s="94"/>
      <c r="P3704" s="240">
        <f>O3704*H3704</f>
        <v>0</v>
      </c>
      <c r="Q3704" s="240">
        <v>0</v>
      </c>
      <c r="R3704" s="240">
        <f>Q3704*H3704</f>
        <v>0</v>
      </c>
      <c r="S3704" s="240">
        <v>0</v>
      </c>
      <c r="T3704" s="241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42" t="s">
        <v>304</v>
      </c>
      <c r="AT3704" s="242" t="s">
        <v>253</v>
      </c>
      <c r="AU3704" s="242" t="s">
        <v>93</v>
      </c>
      <c r="AY3704" s="19" t="s">
        <v>251</v>
      </c>
      <c r="BE3704" s="243">
        <f>IF(N3704="základní",J3704,0)</f>
        <v>0</v>
      </c>
      <c r="BF3704" s="243">
        <f>IF(N3704="snížená",J3704,0)</f>
        <v>0</v>
      </c>
      <c r="BG3704" s="243">
        <f>IF(N3704="zákl. přenesená",J3704,0)</f>
        <v>0</v>
      </c>
      <c r="BH3704" s="243">
        <f>IF(N3704="sníž. přenesená",J3704,0)</f>
        <v>0</v>
      </c>
      <c r="BI3704" s="243">
        <f>IF(N3704="nulová",J3704,0)</f>
        <v>0</v>
      </c>
      <c r="BJ3704" s="19" t="s">
        <v>91</v>
      </c>
      <c r="BK3704" s="243">
        <f>ROUND(I3704*H3704,2)</f>
        <v>0</v>
      </c>
      <c r="BL3704" s="19" t="s">
        <v>304</v>
      </c>
      <c r="BM3704" s="242" t="s">
        <v>3525</v>
      </c>
    </row>
    <row r="3705" s="15" customFormat="1">
      <c r="A3705" s="15"/>
      <c r="B3705" s="272"/>
      <c r="C3705" s="273"/>
      <c r="D3705" s="251" t="s">
        <v>260</v>
      </c>
      <c r="E3705" s="274" t="s">
        <v>1</v>
      </c>
      <c r="F3705" s="275" t="s">
        <v>1123</v>
      </c>
      <c r="G3705" s="273"/>
      <c r="H3705" s="274" t="s">
        <v>1</v>
      </c>
      <c r="I3705" s="276"/>
      <c r="J3705" s="273"/>
      <c r="K3705" s="273"/>
      <c r="L3705" s="277"/>
      <c r="M3705" s="278"/>
      <c r="N3705" s="279"/>
      <c r="O3705" s="279"/>
      <c r="P3705" s="279"/>
      <c r="Q3705" s="279"/>
      <c r="R3705" s="279"/>
      <c r="S3705" s="279"/>
      <c r="T3705" s="280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81" t="s">
        <v>260</v>
      </c>
      <c r="AU3705" s="281" t="s">
        <v>93</v>
      </c>
      <c r="AV3705" s="15" t="s">
        <v>91</v>
      </c>
      <c r="AW3705" s="15" t="s">
        <v>40</v>
      </c>
      <c r="AX3705" s="15" t="s">
        <v>84</v>
      </c>
      <c r="AY3705" s="281" t="s">
        <v>251</v>
      </c>
    </row>
    <row r="3706" s="13" customFormat="1">
      <c r="A3706" s="13"/>
      <c r="B3706" s="249"/>
      <c r="C3706" s="250"/>
      <c r="D3706" s="251" t="s">
        <v>260</v>
      </c>
      <c r="E3706" s="252" t="s">
        <v>1</v>
      </c>
      <c r="F3706" s="253" t="s">
        <v>3526</v>
      </c>
      <c r="G3706" s="250"/>
      <c r="H3706" s="254">
        <v>4</v>
      </c>
      <c r="I3706" s="255"/>
      <c r="J3706" s="250"/>
      <c r="K3706" s="250"/>
      <c r="L3706" s="256"/>
      <c r="M3706" s="257"/>
      <c r="N3706" s="258"/>
      <c r="O3706" s="258"/>
      <c r="P3706" s="258"/>
      <c r="Q3706" s="258"/>
      <c r="R3706" s="258"/>
      <c r="S3706" s="258"/>
      <c r="T3706" s="259"/>
      <c r="U3706" s="13"/>
      <c r="V3706" s="13"/>
      <c r="W3706" s="13"/>
      <c r="X3706" s="13"/>
      <c r="Y3706" s="13"/>
      <c r="Z3706" s="13"/>
      <c r="AA3706" s="13"/>
      <c r="AB3706" s="13"/>
      <c r="AC3706" s="13"/>
      <c r="AD3706" s="13"/>
      <c r="AE3706" s="13"/>
      <c r="AT3706" s="260" t="s">
        <v>260</v>
      </c>
      <c r="AU3706" s="260" t="s">
        <v>93</v>
      </c>
      <c r="AV3706" s="13" t="s">
        <v>93</v>
      </c>
      <c r="AW3706" s="13" t="s">
        <v>40</v>
      </c>
      <c r="AX3706" s="13" t="s">
        <v>91</v>
      </c>
      <c r="AY3706" s="260" t="s">
        <v>251</v>
      </c>
    </row>
    <row r="3707" s="2" customFormat="1" ht="62.7" customHeight="1">
      <c r="A3707" s="41"/>
      <c r="B3707" s="42"/>
      <c r="C3707" s="294" t="s">
        <v>3527</v>
      </c>
      <c r="D3707" s="294" t="s">
        <v>338</v>
      </c>
      <c r="E3707" s="295" t="s">
        <v>3528</v>
      </c>
      <c r="F3707" s="296" t="s">
        <v>3529</v>
      </c>
      <c r="G3707" s="297" t="s">
        <v>571</v>
      </c>
      <c r="H3707" s="298">
        <v>4</v>
      </c>
      <c r="I3707" s="299"/>
      <c r="J3707" s="300">
        <f>ROUND(I3707*H3707,2)</f>
        <v>0</v>
      </c>
      <c r="K3707" s="301"/>
      <c r="L3707" s="302"/>
      <c r="M3707" s="303" t="s">
        <v>1</v>
      </c>
      <c r="N3707" s="304" t="s">
        <v>49</v>
      </c>
      <c r="O3707" s="94"/>
      <c r="P3707" s="240">
        <f>O3707*H3707</f>
        <v>0</v>
      </c>
      <c r="Q3707" s="240">
        <v>0.033000000000000002</v>
      </c>
      <c r="R3707" s="240">
        <f>Q3707*H3707</f>
        <v>0.13200000000000001</v>
      </c>
      <c r="S3707" s="240">
        <v>0</v>
      </c>
      <c r="T3707" s="241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42" t="s">
        <v>364</v>
      </c>
      <c r="AT3707" s="242" t="s">
        <v>338</v>
      </c>
      <c r="AU3707" s="242" t="s">
        <v>93</v>
      </c>
      <c r="AY3707" s="19" t="s">
        <v>251</v>
      </c>
      <c r="BE3707" s="243">
        <f>IF(N3707="základní",J3707,0)</f>
        <v>0</v>
      </c>
      <c r="BF3707" s="243">
        <f>IF(N3707="snížená",J3707,0)</f>
        <v>0</v>
      </c>
      <c r="BG3707" s="243">
        <f>IF(N3707="zákl. přenesená",J3707,0)</f>
        <v>0</v>
      </c>
      <c r="BH3707" s="243">
        <f>IF(N3707="sníž. přenesená",J3707,0)</f>
        <v>0</v>
      </c>
      <c r="BI3707" s="243">
        <f>IF(N3707="nulová",J3707,0)</f>
        <v>0</v>
      </c>
      <c r="BJ3707" s="19" t="s">
        <v>91</v>
      </c>
      <c r="BK3707" s="243">
        <f>ROUND(I3707*H3707,2)</f>
        <v>0</v>
      </c>
      <c r="BL3707" s="19" t="s">
        <v>304</v>
      </c>
      <c r="BM3707" s="242" t="s">
        <v>3530</v>
      </c>
    </row>
    <row r="3708" s="15" customFormat="1">
      <c r="A3708" s="15"/>
      <c r="B3708" s="272"/>
      <c r="C3708" s="273"/>
      <c r="D3708" s="251" t="s">
        <v>260</v>
      </c>
      <c r="E3708" s="274" t="s">
        <v>1</v>
      </c>
      <c r="F3708" s="275" t="s">
        <v>1123</v>
      </c>
      <c r="G3708" s="273"/>
      <c r="H3708" s="274" t="s">
        <v>1</v>
      </c>
      <c r="I3708" s="276"/>
      <c r="J3708" s="273"/>
      <c r="K3708" s="273"/>
      <c r="L3708" s="277"/>
      <c r="M3708" s="278"/>
      <c r="N3708" s="279"/>
      <c r="O3708" s="279"/>
      <c r="P3708" s="279"/>
      <c r="Q3708" s="279"/>
      <c r="R3708" s="279"/>
      <c r="S3708" s="279"/>
      <c r="T3708" s="280"/>
      <c r="U3708" s="15"/>
      <c r="V3708" s="15"/>
      <c r="W3708" s="15"/>
      <c r="X3708" s="15"/>
      <c r="Y3708" s="15"/>
      <c r="Z3708" s="15"/>
      <c r="AA3708" s="15"/>
      <c r="AB3708" s="15"/>
      <c r="AC3708" s="15"/>
      <c r="AD3708" s="15"/>
      <c r="AE3708" s="15"/>
      <c r="AT3708" s="281" t="s">
        <v>260</v>
      </c>
      <c r="AU3708" s="281" t="s">
        <v>93</v>
      </c>
      <c r="AV3708" s="15" t="s">
        <v>91</v>
      </c>
      <c r="AW3708" s="15" t="s">
        <v>40</v>
      </c>
      <c r="AX3708" s="15" t="s">
        <v>84</v>
      </c>
      <c r="AY3708" s="281" t="s">
        <v>251</v>
      </c>
    </row>
    <row r="3709" s="13" customFormat="1">
      <c r="A3709" s="13"/>
      <c r="B3709" s="249"/>
      <c r="C3709" s="250"/>
      <c r="D3709" s="251" t="s">
        <v>260</v>
      </c>
      <c r="E3709" s="252" t="s">
        <v>1</v>
      </c>
      <c r="F3709" s="253" t="s">
        <v>3526</v>
      </c>
      <c r="G3709" s="250"/>
      <c r="H3709" s="254">
        <v>4</v>
      </c>
      <c r="I3709" s="255"/>
      <c r="J3709" s="250"/>
      <c r="K3709" s="250"/>
      <c r="L3709" s="256"/>
      <c r="M3709" s="257"/>
      <c r="N3709" s="258"/>
      <c r="O3709" s="258"/>
      <c r="P3709" s="258"/>
      <c r="Q3709" s="258"/>
      <c r="R3709" s="258"/>
      <c r="S3709" s="258"/>
      <c r="T3709" s="259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60" t="s">
        <v>260</v>
      </c>
      <c r="AU3709" s="260" t="s">
        <v>93</v>
      </c>
      <c r="AV3709" s="13" t="s">
        <v>93</v>
      </c>
      <c r="AW3709" s="13" t="s">
        <v>40</v>
      </c>
      <c r="AX3709" s="13" t="s">
        <v>91</v>
      </c>
      <c r="AY3709" s="260" t="s">
        <v>251</v>
      </c>
    </row>
    <row r="3710" s="2" customFormat="1" ht="62.7" customHeight="1">
      <c r="A3710" s="41"/>
      <c r="B3710" s="42"/>
      <c r="C3710" s="294" t="s">
        <v>3531</v>
      </c>
      <c r="D3710" s="294" t="s">
        <v>338</v>
      </c>
      <c r="E3710" s="295" t="s">
        <v>3532</v>
      </c>
      <c r="F3710" s="296" t="s">
        <v>3533</v>
      </c>
      <c r="G3710" s="297" t="s">
        <v>571</v>
      </c>
      <c r="H3710" s="298">
        <v>2</v>
      </c>
      <c r="I3710" s="299"/>
      <c r="J3710" s="300">
        <f>ROUND(I3710*H3710,2)</f>
        <v>0</v>
      </c>
      <c r="K3710" s="301"/>
      <c r="L3710" s="302"/>
      <c r="M3710" s="303" t="s">
        <v>1</v>
      </c>
      <c r="N3710" s="304" t="s">
        <v>49</v>
      </c>
      <c r="O3710" s="94"/>
      <c r="P3710" s="240">
        <f>O3710*H3710</f>
        <v>0</v>
      </c>
      <c r="Q3710" s="240">
        <v>0.029000000000000001</v>
      </c>
      <c r="R3710" s="240">
        <f>Q3710*H3710</f>
        <v>0.058000000000000003</v>
      </c>
      <c r="S3710" s="240">
        <v>0</v>
      </c>
      <c r="T3710" s="241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42" t="s">
        <v>364</v>
      </c>
      <c r="AT3710" s="242" t="s">
        <v>338</v>
      </c>
      <c r="AU3710" s="242" t="s">
        <v>93</v>
      </c>
      <c r="AY3710" s="19" t="s">
        <v>251</v>
      </c>
      <c r="BE3710" s="243">
        <f>IF(N3710="základní",J3710,0)</f>
        <v>0</v>
      </c>
      <c r="BF3710" s="243">
        <f>IF(N3710="snížená",J3710,0)</f>
        <v>0</v>
      </c>
      <c r="BG3710" s="243">
        <f>IF(N3710="zákl. přenesená",J3710,0)</f>
        <v>0</v>
      </c>
      <c r="BH3710" s="243">
        <f>IF(N3710="sníž. přenesená",J3710,0)</f>
        <v>0</v>
      </c>
      <c r="BI3710" s="243">
        <f>IF(N3710="nulová",J3710,0)</f>
        <v>0</v>
      </c>
      <c r="BJ3710" s="19" t="s">
        <v>91</v>
      </c>
      <c r="BK3710" s="243">
        <f>ROUND(I3710*H3710,2)</f>
        <v>0</v>
      </c>
      <c r="BL3710" s="19" t="s">
        <v>304</v>
      </c>
      <c r="BM3710" s="242" t="s">
        <v>3534</v>
      </c>
    </row>
    <row r="3711" s="15" customFormat="1">
      <c r="A3711" s="15"/>
      <c r="B3711" s="272"/>
      <c r="C3711" s="273"/>
      <c r="D3711" s="251" t="s">
        <v>260</v>
      </c>
      <c r="E3711" s="274" t="s">
        <v>1</v>
      </c>
      <c r="F3711" s="275" t="s">
        <v>1123</v>
      </c>
      <c r="G3711" s="273"/>
      <c r="H3711" s="274" t="s">
        <v>1</v>
      </c>
      <c r="I3711" s="276"/>
      <c r="J3711" s="273"/>
      <c r="K3711" s="273"/>
      <c r="L3711" s="277"/>
      <c r="M3711" s="278"/>
      <c r="N3711" s="279"/>
      <c r="O3711" s="279"/>
      <c r="P3711" s="279"/>
      <c r="Q3711" s="279"/>
      <c r="R3711" s="279"/>
      <c r="S3711" s="279"/>
      <c r="T3711" s="280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81" t="s">
        <v>260</v>
      </c>
      <c r="AU3711" s="281" t="s">
        <v>93</v>
      </c>
      <c r="AV3711" s="15" t="s">
        <v>91</v>
      </c>
      <c r="AW3711" s="15" t="s">
        <v>40</v>
      </c>
      <c r="AX3711" s="15" t="s">
        <v>84</v>
      </c>
      <c r="AY3711" s="281" t="s">
        <v>251</v>
      </c>
    </row>
    <row r="3712" s="13" customFormat="1">
      <c r="A3712" s="13"/>
      <c r="B3712" s="249"/>
      <c r="C3712" s="250"/>
      <c r="D3712" s="251" t="s">
        <v>260</v>
      </c>
      <c r="E3712" s="252" t="s">
        <v>1</v>
      </c>
      <c r="F3712" s="253" t="s">
        <v>3520</v>
      </c>
      <c r="G3712" s="250"/>
      <c r="H3712" s="254">
        <v>2</v>
      </c>
      <c r="I3712" s="255"/>
      <c r="J3712" s="250"/>
      <c r="K3712" s="250"/>
      <c r="L3712" s="256"/>
      <c r="M3712" s="257"/>
      <c r="N3712" s="258"/>
      <c r="O3712" s="258"/>
      <c r="P3712" s="258"/>
      <c r="Q3712" s="258"/>
      <c r="R3712" s="258"/>
      <c r="S3712" s="258"/>
      <c r="T3712" s="259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60" t="s">
        <v>260</v>
      </c>
      <c r="AU3712" s="260" t="s">
        <v>93</v>
      </c>
      <c r="AV3712" s="13" t="s">
        <v>93</v>
      </c>
      <c r="AW3712" s="13" t="s">
        <v>40</v>
      </c>
      <c r="AX3712" s="13" t="s">
        <v>91</v>
      </c>
      <c r="AY3712" s="260" t="s">
        <v>251</v>
      </c>
    </row>
    <row r="3713" s="2" customFormat="1" ht="62.7" customHeight="1">
      <c r="A3713" s="41"/>
      <c r="B3713" s="42"/>
      <c r="C3713" s="294" t="s">
        <v>3535</v>
      </c>
      <c r="D3713" s="294" t="s">
        <v>338</v>
      </c>
      <c r="E3713" s="295" t="s">
        <v>3536</v>
      </c>
      <c r="F3713" s="296" t="s">
        <v>3537</v>
      </c>
      <c r="G3713" s="297" t="s">
        <v>571</v>
      </c>
      <c r="H3713" s="298">
        <v>4</v>
      </c>
      <c r="I3713" s="299"/>
      <c r="J3713" s="300">
        <f>ROUND(I3713*H3713,2)</f>
        <v>0</v>
      </c>
      <c r="K3713" s="301"/>
      <c r="L3713" s="302"/>
      <c r="M3713" s="303" t="s">
        <v>1</v>
      </c>
      <c r="N3713" s="304" t="s">
        <v>49</v>
      </c>
      <c r="O3713" s="94"/>
      <c r="P3713" s="240">
        <f>O3713*H3713</f>
        <v>0</v>
      </c>
      <c r="Q3713" s="240">
        <v>0.028000000000000001</v>
      </c>
      <c r="R3713" s="240">
        <f>Q3713*H3713</f>
        <v>0.112</v>
      </c>
      <c r="S3713" s="240">
        <v>0</v>
      </c>
      <c r="T3713" s="241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42" t="s">
        <v>364</v>
      </c>
      <c r="AT3713" s="242" t="s">
        <v>338</v>
      </c>
      <c r="AU3713" s="242" t="s">
        <v>93</v>
      </c>
      <c r="AY3713" s="19" t="s">
        <v>251</v>
      </c>
      <c r="BE3713" s="243">
        <f>IF(N3713="základní",J3713,0)</f>
        <v>0</v>
      </c>
      <c r="BF3713" s="243">
        <f>IF(N3713="snížená",J3713,0)</f>
        <v>0</v>
      </c>
      <c r="BG3713" s="243">
        <f>IF(N3713="zákl. přenesená",J3713,0)</f>
        <v>0</v>
      </c>
      <c r="BH3713" s="243">
        <f>IF(N3713="sníž. přenesená",J3713,0)</f>
        <v>0</v>
      </c>
      <c r="BI3713" s="243">
        <f>IF(N3713="nulová",J3713,0)</f>
        <v>0</v>
      </c>
      <c r="BJ3713" s="19" t="s">
        <v>91</v>
      </c>
      <c r="BK3713" s="243">
        <f>ROUND(I3713*H3713,2)</f>
        <v>0</v>
      </c>
      <c r="BL3713" s="19" t="s">
        <v>304</v>
      </c>
      <c r="BM3713" s="242" t="s">
        <v>3538</v>
      </c>
    </row>
    <row r="3714" s="15" customFormat="1">
      <c r="A3714" s="15"/>
      <c r="B3714" s="272"/>
      <c r="C3714" s="273"/>
      <c r="D3714" s="251" t="s">
        <v>260</v>
      </c>
      <c r="E3714" s="274" t="s">
        <v>1</v>
      </c>
      <c r="F3714" s="275" t="s">
        <v>1123</v>
      </c>
      <c r="G3714" s="273"/>
      <c r="H3714" s="274" t="s">
        <v>1</v>
      </c>
      <c r="I3714" s="276"/>
      <c r="J3714" s="273"/>
      <c r="K3714" s="273"/>
      <c r="L3714" s="277"/>
      <c r="M3714" s="278"/>
      <c r="N3714" s="279"/>
      <c r="O3714" s="279"/>
      <c r="P3714" s="279"/>
      <c r="Q3714" s="279"/>
      <c r="R3714" s="279"/>
      <c r="S3714" s="279"/>
      <c r="T3714" s="280"/>
      <c r="U3714" s="15"/>
      <c r="V3714" s="15"/>
      <c r="W3714" s="15"/>
      <c r="X3714" s="15"/>
      <c r="Y3714" s="15"/>
      <c r="Z3714" s="15"/>
      <c r="AA3714" s="15"/>
      <c r="AB3714" s="15"/>
      <c r="AC3714" s="15"/>
      <c r="AD3714" s="15"/>
      <c r="AE3714" s="15"/>
      <c r="AT3714" s="281" t="s">
        <v>260</v>
      </c>
      <c r="AU3714" s="281" t="s">
        <v>93</v>
      </c>
      <c r="AV3714" s="15" t="s">
        <v>91</v>
      </c>
      <c r="AW3714" s="15" t="s">
        <v>40</v>
      </c>
      <c r="AX3714" s="15" t="s">
        <v>84</v>
      </c>
      <c r="AY3714" s="281" t="s">
        <v>251</v>
      </c>
    </row>
    <row r="3715" s="13" customFormat="1">
      <c r="A3715" s="13"/>
      <c r="B3715" s="249"/>
      <c r="C3715" s="250"/>
      <c r="D3715" s="251" t="s">
        <v>260</v>
      </c>
      <c r="E3715" s="252" t="s">
        <v>1</v>
      </c>
      <c r="F3715" s="253" t="s">
        <v>3521</v>
      </c>
      <c r="G3715" s="250"/>
      <c r="H3715" s="254">
        <v>4</v>
      </c>
      <c r="I3715" s="255"/>
      <c r="J3715" s="250"/>
      <c r="K3715" s="250"/>
      <c r="L3715" s="256"/>
      <c r="M3715" s="257"/>
      <c r="N3715" s="258"/>
      <c r="O3715" s="258"/>
      <c r="P3715" s="258"/>
      <c r="Q3715" s="258"/>
      <c r="R3715" s="258"/>
      <c r="S3715" s="258"/>
      <c r="T3715" s="25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60" t="s">
        <v>260</v>
      </c>
      <c r="AU3715" s="260" t="s">
        <v>93</v>
      </c>
      <c r="AV3715" s="13" t="s">
        <v>93</v>
      </c>
      <c r="AW3715" s="13" t="s">
        <v>40</v>
      </c>
      <c r="AX3715" s="13" t="s">
        <v>91</v>
      </c>
      <c r="AY3715" s="260" t="s">
        <v>251</v>
      </c>
    </row>
    <row r="3716" s="2" customFormat="1" ht="24.15" customHeight="1">
      <c r="A3716" s="41"/>
      <c r="B3716" s="42"/>
      <c r="C3716" s="230" t="s">
        <v>3539</v>
      </c>
      <c r="D3716" s="230" t="s">
        <v>253</v>
      </c>
      <c r="E3716" s="231" t="s">
        <v>3540</v>
      </c>
      <c r="F3716" s="232" t="s">
        <v>3541</v>
      </c>
      <c r="G3716" s="233" t="s">
        <v>1410</v>
      </c>
      <c r="H3716" s="305"/>
      <c r="I3716" s="235"/>
      <c r="J3716" s="236">
        <f>ROUND(I3716*H3716,2)</f>
        <v>0</v>
      </c>
      <c r="K3716" s="237"/>
      <c r="L3716" s="47"/>
      <c r="M3716" s="238" t="s">
        <v>1</v>
      </c>
      <c r="N3716" s="239" t="s">
        <v>49</v>
      </c>
      <c r="O3716" s="94"/>
      <c r="P3716" s="240">
        <f>O3716*H3716</f>
        <v>0</v>
      </c>
      <c r="Q3716" s="240">
        <v>0</v>
      </c>
      <c r="R3716" s="240">
        <f>Q3716*H3716</f>
        <v>0</v>
      </c>
      <c r="S3716" s="240">
        <v>0</v>
      </c>
      <c r="T3716" s="241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42" t="s">
        <v>304</v>
      </c>
      <c r="AT3716" s="242" t="s">
        <v>253</v>
      </c>
      <c r="AU3716" s="242" t="s">
        <v>93</v>
      </c>
      <c r="AY3716" s="19" t="s">
        <v>251</v>
      </c>
      <c r="BE3716" s="243">
        <f>IF(N3716="základní",J3716,0)</f>
        <v>0</v>
      </c>
      <c r="BF3716" s="243">
        <f>IF(N3716="snížená",J3716,0)</f>
        <v>0</v>
      </c>
      <c r="BG3716" s="243">
        <f>IF(N3716="zákl. přenesená",J3716,0)</f>
        <v>0</v>
      </c>
      <c r="BH3716" s="243">
        <f>IF(N3716="sníž. přenesená",J3716,0)</f>
        <v>0</v>
      </c>
      <c r="BI3716" s="243">
        <f>IF(N3716="nulová",J3716,0)</f>
        <v>0</v>
      </c>
      <c r="BJ3716" s="19" t="s">
        <v>91</v>
      </c>
      <c r="BK3716" s="243">
        <f>ROUND(I3716*H3716,2)</f>
        <v>0</v>
      </c>
      <c r="BL3716" s="19" t="s">
        <v>304</v>
      </c>
      <c r="BM3716" s="242" t="s">
        <v>3542</v>
      </c>
    </row>
    <row r="3717" s="2" customFormat="1">
      <c r="A3717" s="41"/>
      <c r="B3717" s="42"/>
      <c r="C3717" s="43"/>
      <c r="D3717" s="244" t="s">
        <v>258</v>
      </c>
      <c r="E3717" s="43"/>
      <c r="F3717" s="245" t="s">
        <v>3543</v>
      </c>
      <c r="G3717" s="43"/>
      <c r="H3717" s="43"/>
      <c r="I3717" s="246"/>
      <c r="J3717" s="43"/>
      <c r="K3717" s="43"/>
      <c r="L3717" s="47"/>
      <c r="M3717" s="247"/>
      <c r="N3717" s="248"/>
      <c r="O3717" s="94"/>
      <c r="P3717" s="94"/>
      <c r="Q3717" s="94"/>
      <c r="R3717" s="94"/>
      <c r="S3717" s="94"/>
      <c r="T3717" s="95"/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T3717" s="19" t="s">
        <v>258</v>
      </c>
      <c r="AU3717" s="19" t="s">
        <v>93</v>
      </c>
    </row>
    <row r="3718" s="12" customFormat="1" ht="25.92" customHeight="1">
      <c r="A3718" s="12"/>
      <c r="B3718" s="214"/>
      <c r="C3718" s="215"/>
      <c r="D3718" s="216" t="s">
        <v>83</v>
      </c>
      <c r="E3718" s="217" t="s">
        <v>338</v>
      </c>
      <c r="F3718" s="217" t="s">
        <v>3544</v>
      </c>
      <c r="G3718" s="215"/>
      <c r="H3718" s="215"/>
      <c r="I3718" s="218"/>
      <c r="J3718" s="219">
        <f>BK3718</f>
        <v>0</v>
      </c>
      <c r="K3718" s="215"/>
      <c r="L3718" s="220"/>
      <c r="M3718" s="221"/>
      <c r="N3718" s="222"/>
      <c r="O3718" s="222"/>
      <c r="P3718" s="223">
        <f>P3719+P3727</f>
        <v>0</v>
      </c>
      <c r="Q3718" s="222"/>
      <c r="R3718" s="223">
        <f>R3719+R3727</f>
        <v>0.83810000000000007</v>
      </c>
      <c r="S3718" s="222"/>
      <c r="T3718" s="224">
        <f>T3719+T3727</f>
        <v>0</v>
      </c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R3718" s="225" t="s">
        <v>273</v>
      </c>
      <c r="AT3718" s="226" t="s">
        <v>83</v>
      </c>
      <c r="AU3718" s="226" t="s">
        <v>84</v>
      </c>
      <c r="AY3718" s="225" t="s">
        <v>251</v>
      </c>
      <c r="BK3718" s="227">
        <f>BK3719+BK3727</f>
        <v>0</v>
      </c>
    </row>
    <row r="3719" s="12" customFormat="1" ht="22.8" customHeight="1">
      <c r="A3719" s="12"/>
      <c r="B3719" s="214"/>
      <c r="C3719" s="215"/>
      <c r="D3719" s="216" t="s">
        <v>83</v>
      </c>
      <c r="E3719" s="228" t="s">
        <v>3545</v>
      </c>
      <c r="F3719" s="228" t="s">
        <v>3546</v>
      </c>
      <c r="G3719" s="215"/>
      <c r="H3719" s="215"/>
      <c r="I3719" s="218"/>
      <c r="J3719" s="229">
        <f>BK3719</f>
        <v>0</v>
      </c>
      <c r="K3719" s="215"/>
      <c r="L3719" s="220"/>
      <c r="M3719" s="221"/>
      <c r="N3719" s="222"/>
      <c r="O3719" s="222"/>
      <c r="P3719" s="223">
        <f>SUM(P3720:P3726)</f>
        <v>0</v>
      </c>
      <c r="Q3719" s="222"/>
      <c r="R3719" s="223">
        <f>SUM(R3720:R3726)</f>
        <v>0.83810000000000007</v>
      </c>
      <c r="S3719" s="222"/>
      <c r="T3719" s="224">
        <f>SUM(T3720:T3726)</f>
        <v>0</v>
      </c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R3719" s="225" t="s">
        <v>273</v>
      </c>
      <c r="AT3719" s="226" t="s">
        <v>83</v>
      </c>
      <c r="AU3719" s="226" t="s">
        <v>91</v>
      </c>
      <c r="AY3719" s="225" t="s">
        <v>251</v>
      </c>
      <c r="BK3719" s="227">
        <f>SUM(BK3720:BK3726)</f>
        <v>0</v>
      </c>
    </row>
    <row r="3720" s="2" customFormat="1" ht="16.5" customHeight="1">
      <c r="A3720" s="41"/>
      <c r="B3720" s="42"/>
      <c r="C3720" s="230" t="s">
        <v>3547</v>
      </c>
      <c r="D3720" s="230" t="s">
        <v>253</v>
      </c>
      <c r="E3720" s="231" t="s">
        <v>3548</v>
      </c>
      <c r="F3720" s="232" t="s">
        <v>3549</v>
      </c>
      <c r="G3720" s="233" t="s">
        <v>571</v>
      </c>
      <c r="H3720" s="234">
        <v>1</v>
      </c>
      <c r="I3720" s="235"/>
      <c r="J3720" s="236">
        <f>ROUND(I3720*H3720,2)</f>
        <v>0</v>
      </c>
      <c r="K3720" s="237"/>
      <c r="L3720" s="47"/>
      <c r="M3720" s="238" t="s">
        <v>1</v>
      </c>
      <c r="N3720" s="239" t="s">
        <v>49</v>
      </c>
      <c r="O3720" s="94"/>
      <c r="P3720" s="240">
        <f>O3720*H3720</f>
        <v>0</v>
      </c>
      <c r="Q3720" s="240">
        <v>0.78010000000000002</v>
      </c>
      <c r="R3720" s="240">
        <f>Q3720*H3720</f>
        <v>0.78010000000000002</v>
      </c>
      <c r="S3720" s="240">
        <v>0</v>
      </c>
      <c r="T3720" s="241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42" t="s">
        <v>491</v>
      </c>
      <c r="AT3720" s="242" t="s">
        <v>253</v>
      </c>
      <c r="AU3720" s="242" t="s">
        <v>93</v>
      </c>
      <c r="AY3720" s="19" t="s">
        <v>251</v>
      </c>
      <c r="BE3720" s="243">
        <f>IF(N3720="základní",J3720,0)</f>
        <v>0</v>
      </c>
      <c r="BF3720" s="243">
        <f>IF(N3720="snížená",J3720,0)</f>
        <v>0</v>
      </c>
      <c r="BG3720" s="243">
        <f>IF(N3720="zákl. přenesená",J3720,0)</f>
        <v>0</v>
      </c>
      <c r="BH3720" s="243">
        <f>IF(N3720="sníž. přenesená",J3720,0)</f>
        <v>0</v>
      </c>
      <c r="BI3720" s="243">
        <f>IF(N3720="nulová",J3720,0)</f>
        <v>0</v>
      </c>
      <c r="BJ3720" s="19" t="s">
        <v>91</v>
      </c>
      <c r="BK3720" s="243">
        <f>ROUND(I3720*H3720,2)</f>
        <v>0</v>
      </c>
      <c r="BL3720" s="19" t="s">
        <v>491</v>
      </c>
      <c r="BM3720" s="242" t="s">
        <v>3550</v>
      </c>
    </row>
    <row r="3721" s="2" customFormat="1">
      <c r="A3721" s="41"/>
      <c r="B3721" s="42"/>
      <c r="C3721" s="43"/>
      <c r="D3721" s="244" t="s">
        <v>258</v>
      </c>
      <c r="E3721" s="43"/>
      <c r="F3721" s="245" t="s">
        <v>3551</v>
      </c>
      <c r="G3721" s="43"/>
      <c r="H3721" s="43"/>
      <c r="I3721" s="246"/>
      <c r="J3721" s="43"/>
      <c r="K3721" s="43"/>
      <c r="L3721" s="47"/>
      <c r="M3721" s="247"/>
      <c r="N3721" s="248"/>
      <c r="O3721" s="94"/>
      <c r="P3721" s="94"/>
      <c r="Q3721" s="94"/>
      <c r="R3721" s="94"/>
      <c r="S3721" s="94"/>
      <c r="T3721" s="95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19" t="s">
        <v>258</v>
      </c>
      <c r="AU3721" s="19" t="s">
        <v>93</v>
      </c>
    </row>
    <row r="3722" s="15" customFormat="1">
      <c r="A3722" s="15"/>
      <c r="B3722" s="272"/>
      <c r="C3722" s="273"/>
      <c r="D3722" s="251" t="s">
        <v>260</v>
      </c>
      <c r="E3722" s="274" t="s">
        <v>1</v>
      </c>
      <c r="F3722" s="275" t="s">
        <v>1123</v>
      </c>
      <c r="G3722" s="273"/>
      <c r="H3722" s="274" t="s">
        <v>1</v>
      </c>
      <c r="I3722" s="276"/>
      <c r="J3722" s="273"/>
      <c r="K3722" s="273"/>
      <c r="L3722" s="277"/>
      <c r="M3722" s="278"/>
      <c r="N3722" s="279"/>
      <c r="O3722" s="279"/>
      <c r="P3722" s="279"/>
      <c r="Q3722" s="279"/>
      <c r="R3722" s="279"/>
      <c r="S3722" s="279"/>
      <c r="T3722" s="280"/>
      <c r="U3722" s="15"/>
      <c r="V3722" s="15"/>
      <c r="W3722" s="15"/>
      <c r="X3722" s="15"/>
      <c r="Y3722" s="15"/>
      <c r="Z3722" s="15"/>
      <c r="AA3722" s="15"/>
      <c r="AB3722" s="15"/>
      <c r="AC3722" s="15"/>
      <c r="AD3722" s="15"/>
      <c r="AE3722" s="15"/>
      <c r="AT3722" s="281" t="s">
        <v>260</v>
      </c>
      <c r="AU3722" s="281" t="s">
        <v>93</v>
      </c>
      <c r="AV3722" s="15" t="s">
        <v>91</v>
      </c>
      <c r="AW3722" s="15" t="s">
        <v>40</v>
      </c>
      <c r="AX3722" s="15" t="s">
        <v>84</v>
      </c>
      <c r="AY3722" s="281" t="s">
        <v>251</v>
      </c>
    </row>
    <row r="3723" s="13" customFormat="1">
      <c r="A3723" s="13"/>
      <c r="B3723" s="249"/>
      <c r="C3723" s="250"/>
      <c r="D3723" s="251" t="s">
        <v>260</v>
      </c>
      <c r="E3723" s="252" t="s">
        <v>1</v>
      </c>
      <c r="F3723" s="253" t="s">
        <v>3552</v>
      </c>
      <c r="G3723" s="250"/>
      <c r="H3723" s="254">
        <v>1</v>
      </c>
      <c r="I3723" s="255"/>
      <c r="J3723" s="250"/>
      <c r="K3723" s="250"/>
      <c r="L3723" s="256"/>
      <c r="M3723" s="257"/>
      <c r="N3723" s="258"/>
      <c r="O3723" s="258"/>
      <c r="P3723" s="258"/>
      <c r="Q3723" s="258"/>
      <c r="R3723" s="258"/>
      <c r="S3723" s="258"/>
      <c r="T3723" s="25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60" t="s">
        <v>260</v>
      </c>
      <c r="AU3723" s="260" t="s">
        <v>93</v>
      </c>
      <c r="AV3723" s="13" t="s">
        <v>93</v>
      </c>
      <c r="AW3723" s="13" t="s">
        <v>40</v>
      </c>
      <c r="AX3723" s="13" t="s">
        <v>91</v>
      </c>
      <c r="AY3723" s="260" t="s">
        <v>251</v>
      </c>
    </row>
    <row r="3724" s="2" customFormat="1" ht="62.7" customHeight="1">
      <c r="A3724" s="41"/>
      <c r="B3724" s="42"/>
      <c r="C3724" s="294" t="s">
        <v>3553</v>
      </c>
      <c r="D3724" s="294" t="s">
        <v>338</v>
      </c>
      <c r="E3724" s="295" t="s">
        <v>3554</v>
      </c>
      <c r="F3724" s="296" t="s">
        <v>3555</v>
      </c>
      <c r="G3724" s="297" t="s">
        <v>571</v>
      </c>
      <c r="H3724" s="298">
        <v>1</v>
      </c>
      <c r="I3724" s="299"/>
      <c r="J3724" s="300">
        <f>ROUND(I3724*H3724,2)</f>
        <v>0</v>
      </c>
      <c r="K3724" s="301"/>
      <c r="L3724" s="302"/>
      <c r="M3724" s="303" t="s">
        <v>1</v>
      </c>
      <c r="N3724" s="304" t="s">
        <v>49</v>
      </c>
      <c r="O3724" s="94"/>
      <c r="P3724" s="240">
        <f>O3724*H3724</f>
        <v>0</v>
      </c>
      <c r="Q3724" s="240">
        <v>0.058000000000000003</v>
      </c>
      <c r="R3724" s="240">
        <f>Q3724*H3724</f>
        <v>0.058000000000000003</v>
      </c>
      <c r="S3724" s="240">
        <v>0</v>
      </c>
      <c r="T3724" s="241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42" t="s">
        <v>762</v>
      </c>
      <c r="AT3724" s="242" t="s">
        <v>338</v>
      </c>
      <c r="AU3724" s="242" t="s">
        <v>93</v>
      </c>
      <c r="AY3724" s="19" t="s">
        <v>251</v>
      </c>
      <c r="BE3724" s="243">
        <f>IF(N3724="základní",J3724,0)</f>
        <v>0</v>
      </c>
      <c r="BF3724" s="243">
        <f>IF(N3724="snížená",J3724,0)</f>
        <v>0</v>
      </c>
      <c r="BG3724" s="243">
        <f>IF(N3724="zákl. přenesená",J3724,0)</f>
        <v>0</v>
      </c>
      <c r="BH3724" s="243">
        <f>IF(N3724="sníž. přenesená",J3724,0)</f>
        <v>0</v>
      </c>
      <c r="BI3724" s="243">
        <f>IF(N3724="nulová",J3724,0)</f>
        <v>0</v>
      </c>
      <c r="BJ3724" s="19" t="s">
        <v>91</v>
      </c>
      <c r="BK3724" s="243">
        <f>ROUND(I3724*H3724,2)</f>
        <v>0</v>
      </c>
      <c r="BL3724" s="19" t="s">
        <v>762</v>
      </c>
      <c r="BM3724" s="242" t="s">
        <v>3556</v>
      </c>
    </row>
    <row r="3725" s="15" customFormat="1">
      <c r="A3725" s="15"/>
      <c r="B3725" s="272"/>
      <c r="C3725" s="273"/>
      <c r="D3725" s="251" t="s">
        <v>260</v>
      </c>
      <c r="E3725" s="274" t="s">
        <v>1</v>
      </c>
      <c r="F3725" s="275" t="s">
        <v>1123</v>
      </c>
      <c r="G3725" s="273"/>
      <c r="H3725" s="274" t="s">
        <v>1</v>
      </c>
      <c r="I3725" s="276"/>
      <c r="J3725" s="273"/>
      <c r="K3725" s="273"/>
      <c r="L3725" s="277"/>
      <c r="M3725" s="278"/>
      <c r="N3725" s="279"/>
      <c r="O3725" s="279"/>
      <c r="P3725" s="279"/>
      <c r="Q3725" s="279"/>
      <c r="R3725" s="279"/>
      <c r="S3725" s="279"/>
      <c r="T3725" s="280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81" t="s">
        <v>260</v>
      </c>
      <c r="AU3725" s="281" t="s">
        <v>93</v>
      </c>
      <c r="AV3725" s="15" t="s">
        <v>91</v>
      </c>
      <c r="AW3725" s="15" t="s">
        <v>40</v>
      </c>
      <c r="AX3725" s="15" t="s">
        <v>84</v>
      </c>
      <c r="AY3725" s="281" t="s">
        <v>251</v>
      </c>
    </row>
    <row r="3726" s="13" customFormat="1">
      <c r="A3726" s="13"/>
      <c r="B3726" s="249"/>
      <c r="C3726" s="250"/>
      <c r="D3726" s="251" t="s">
        <v>260</v>
      </c>
      <c r="E3726" s="252" t="s">
        <v>1</v>
      </c>
      <c r="F3726" s="253" t="s">
        <v>3552</v>
      </c>
      <c r="G3726" s="250"/>
      <c r="H3726" s="254">
        <v>1</v>
      </c>
      <c r="I3726" s="255"/>
      <c r="J3726" s="250"/>
      <c r="K3726" s="250"/>
      <c r="L3726" s="256"/>
      <c r="M3726" s="257"/>
      <c r="N3726" s="258"/>
      <c r="O3726" s="258"/>
      <c r="P3726" s="258"/>
      <c r="Q3726" s="258"/>
      <c r="R3726" s="258"/>
      <c r="S3726" s="258"/>
      <c r="T3726" s="25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60" t="s">
        <v>260</v>
      </c>
      <c r="AU3726" s="260" t="s">
        <v>93</v>
      </c>
      <c r="AV3726" s="13" t="s">
        <v>93</v>
      </c>
      <c r="AW3726" s="13" t="s">
        <v>40</v>
      </c>
      <c r="AX3726" s="13" t="s">
        <v>91</v>
      </c>
      <c r="AY3726" s="260" t="s">
        <v>251</v>
      </c>
    </row>
    <row r="3727" s="12" customFormat="1" ht="22.8" customHeight="1">
      <c r="A3727" s="12"/>
      <c r="B3727" s="214"/>
      <c r="C3727" s="215"/>
      <c r="D3727" s="216" t="s">
        <v>83</v>
      </c>
      <c r="E3727" s="228" t="s">
        <v>3557</v>
      </c>
      <c r="F3727" s="228" t="s">
        <v>3558</v>
      </c>
      <c r="G3727" s="215"/>
      <c r="H3727" s="215"/>
      <c r="I3727" s="218"/>
      <c r="J3727" s="229">
        <f>BK3727</f>
        <v>0</v>
      </c>
      <c r="K3727" s="215"/>
      <c r="L3727" s="220"/>
      <c r="M3727" s="221"/>
      <c r="N3727" s="222"/>
      <c r="O3727" s="222"/>
      <c r="P3727" s="223">
        <f>P3728</f>
        <v>0</v>
      </c>
      <c r="Q3727" s="222"/>
      <c r="R3727" s="223">
        <f>R3728</f>
        <v>0</v>
      </c>
      <c r="S3727" s="222"/>
      <c r="T3727" s="224">
        <f>T3728</f>
        <v>0</v>
      </c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R3727" s="225" t="s">
        <v>273</v>
      </c>
      <c r="AT3727" s="226" t="s">
        <v>83</v>
      </c>
      <c r="AU3727" s="226" t="s">
        <v>91</v>
      </c>
      <c r="AY3727" s="225" t="s">
        <v>251</v>
      </c>
      <c r="BK3727" s="227">
        <f>BK3728</f>
        <v>0</v>
      </c>
    </row>
    <row r="3728" s="2" customFormat="1" ht="16.5" customHeight="1">
      <c r="A3728" s="41"/>
      <c r="B3728" s="42"/>
      <c r="C3728" s="230" t="s">
        <v>3559</v>
      </c>
      <c r="D3728" s="230" t="s">
        <v>253</v>
      </c>
      <c r="E3728" s="231" t="s">
        <v>3560</v>
      </c>
      <c r="F3728" s="232" t="s">
        <v>3561</v>
      </c>
      <c r="G3728" s="233" t="s">
        <v>571</v>
      </c>
      <c r="H3728" s="234">
        <v>1</v>
      </c>
      <c r="I3728" s="235"/>
      <c r="J3728" s="236">
        <f>ROUND(I3728*H3728,2)</f>
        <v>0</v>
      </c>
      <c r="K3728" s="237"/>
      <c r="L3728" s="47"/>
      <c r="M3728" s="306" t="s">
        <v>1</v>
      </c>
      <c r="N3728" s="307" t="s">
        <v>49</v>
      </c>
      <c r="O3728" s="308"/>
      <c r="P3728" s="309">
        <f>O3728*H3728</f>
        <v>0</v>
      </c>
      <c r="Q3728" s="309">
        <v>0</v>
      </c>
      <c r="R3728" s="309">
        <f>Q3728*H3728</f>
        <v>0</v>
      </c>
      <c r="S3728" s="309">
        <v>0</v>
      </c>
      <c r="T3728" s="310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42" t="s">
        <v>491</v>
      </c>
      <c r="AT3728" s="242" t="s">
        <v>253</v>
      </c>
      <c r="AU3728" s="242" t="s">
        <v>93</v>
      </c>
      <c r="AY3728" s="19" t="s">
        <v>251</v>
      </c>
      <c r="BE3728" s="243">
        <f>IF(N3728="základní",J3728,0)</f>
        <v>0</v>
      </c>
      <c r="BF3728" s="243">
        <f>IF(N3728="snížená",J3728,0)</f>
        <v>0</v>
      </c>
      <c r="BG3728" s="243">
        <f>IF(N3728="zákl. přenesená",J3728,0)</f>
        <v>0</v>
      </c>
      <c r="BH3728" s="243">
        <f>IF(N3728="sníž. přenesená",J3728,0)</f>
        <v>0</v>
      </c>
      <c r="BI3728" s="243">
        <f>IF(N3728="nulová",J3728,0)</f>
        <v>0</v>
      </c>
      <c r="BJ3728" s="19" t="s">
        <v>91</v>
      </c>
      <c r="BK3728" s="243">
        <f>ROUND(I3728*H3728,2)</f>
        <v>0</v>
      </c>
      <c r="BL3728" s="19" t="s">
        <v>491</v>
      </c>
      <c r="BM3728" s="242" t="s">
        <v>3562</v>
      </c>
    </row>
    <row r="3729" s="2" customFormat="1" ht="6.96" customHeight="1">
      <c r="A3729" s="41"/>
      <c r="B3729" s="69"/>
      <c r="C3729" s="70"/>
      <c r="D3729" s="70"/>
      <c r="E3729" s="70"/>
      <c r="F3729" s="70"/>
      <c r="G3729" s="70"/>
      <c r="H3729" s="70"/>
      <c r="I3729" s="70"/>
      <c r="J3729" s="70"/>
      <c r="K3729" s="70"/>
      <c r="L3729" s="47"/>
      <c r="M3729" s="41"/>
      <c r="O3729" s="41"/>
      <c r="P3729" s="41"/>
      <c r="Q3729" s="41"/>
      <c r="R3729" s="41"/>
      <c r="S3729" s="41"/>
      <c r="T3729" s="41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</row>
  </sheetData>
  <sheetProtection sheet="1" autoFilter="0" formatColumns="0" formatRows="0" objects="1" scenarios="1" spinCount="100000" saltValue="54w28NG7bSxinYevSdTMhSmjkiNIJvCgLkrGLSXxbOPY9pGo1kxWuxLieh7sWLofHAGG9QmrcN7xJltBY4LKTQ==" hashValue="yPD+Dz5FQ3l7y0pH/c3snQ9MrNjf14CcTT+tdjpXFP3VJJatorCvamqIwjTZPoWAOwc79UGoPRi9bUcYIP3Fpg==" algorithmName="SHA-512" password="CC35"/>
  <autoFilter ref="C156:K37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5:H145"/>
    <mergeCell ref="E147:H147"/>
    <mergeCell ref="E149:H149"/>
    <mergeCell ref="L2:V2"/>
  </mergeCells>
  <hyperlinks>
    <hyperlink ref="F161" r:id="rId1" display="https://podminky.urs.cz/item/CS_URS_2022_02/115101201"/>
    <hyperlink ref="F165" r:id="rId2" display="https://podminky.urs.cz/item/CS_URS_2022_02/131251107"/>
    <hyperlink ref="F174" r:id="rId3" display="https://podminky.urs.cz/item/CS_URS_2022_02/162351103"/>
    <hyperlink ref="F178" r:id="rId4" display="https://podminky.urs.cz/item/CS_URS_2022_02/162751117"/>
    <hyperlink ref="F182" r:id="rId5" display="https://podminky.urs.cz/item/CS_URS_2022_02/162751119"/>
    <hyperlink ref="F185" r:id="rId6" display="https://podminky.urs.cz/item/CS_URS_2022_02/167151111"/>
    <hyperlink ref="F189" r:id="rId7" display="https://podminky.urs.cz/item/CS_URS_2022_02/171201231"/>
    <hyperlink ref="F192" r:id="rId8" display="https://podminky.urs.cz/item/CS_URS_2022_02/171251201"/>
    <hyperlink ref="F196" r:id="rId9" display="https://podminky.urs.cz/item/CS_URS_2022_02/174151101"/>
    <hyperlink ref="F208" r:id="rId10" display="https://podminky.urs.cz/item/CS_URS_2022_02/226113213"/>
    <hyperlink ref="F221" r:id="rId11" display="https://podminky.urs.cz/item/CS_URS_2022_02/231112113"/>
    <hyperlink ref="F249" r:id="rId12" display="https://podminky.urs.cz/item/CS_URS_2022_02/231611114"/>
    <hyperlink ref="F265" r:id="rId13" display="https://podminky.urs.cz/item/CS_URS_2022_02/272313511"/>
    <hyperlink ref="F269" r:id="rId14" display="https://podminky.urs.cz/item/CS_URS_2022_02/273321511"/>
    <hyperlink ref="F280" r:id="rId15" display="https://podminky.urs.cz/item/CS_URS_2022_02/273322511"/>
    <hyperlink ref="F292" r:id="rId16" display="https://podminky.urs.cz/item/CS_URS_2022_02/273351121"/>
    <hyperlink ref="F302" r:id="rId17" display="https://podminky.urs.cz/item/CS_URS_2022_02/273351122"/>
    <hyperlink ref="F312" r:id="rId18" display="https://podminky.urs.cz/item/CS_URS_2022_02/273361821"/>
    <hyperlink ref="F325" r:id="rId19" display="https://podminky.urs.cz/item/CS_URS_2022_02/273362021"/>
    <hyperlink ref="F337" r:id="rId20" display="https://podminky.urs.cz/item/CS_URS_2022_02/274313811"/>
    <hyperlink ref="F345" r:id="rId21" display="https://podminky.urs.cz/item/CS_URS_2022_02/274321511"/>
    <hyperlink ref="F350" r:id="rId22" display="https://podminky.urs.cz/item/CS_URS_2022_02/274351121"/>
    <hyperlink ref="F359" r:id="rId23" display="https://podminky.urs.cz/item/CS_URS_2022_02/274351122"/>
    <hyperlink ref="F368" r:id="rId24" display="https://podminky.urs.cz/item/CS_URS_2022_02/274361821"/>
    <hyperlink ref="F371" r:id="rId25" display="https://podminky.urs.cz/item/CS_URS_2022_02/275321511"/>
    <hyperlink ref="F376" r:id="rId26" display="https://podminky.urs.cz/item/CS_URS_2022_02/275351121"/>
    <hyperlink ref="F381" r:id="rId27" display="https://podminky.urs.cz/item/CS_URS_2022_02/275351122"/>
    <hyperlink ref="F386" r:id="rId28" display="https://podminky.urs.cz/item/CS_URS_2022_02/275361821"/>
    <hyperlink ref="F389" r:id="rId29" display="https://podminky.urs.cz/item/CS_URS_2022_02/279113151"/>
    <hyperlink ref="F398" r:id="rId30" display="https://podminky.urs.cz/item/CS_URS_2022_02/279361821"/>
    <hyperlink ref="F403" r:id="rId31" display="https://podminky.urs.cz/item/CS_URS_2022_02/311321611"/>
    <hyperlink ref="F449" r:id="rId32" display="https://podminky.urs.cz/item/CS_URS_2022_02/311351121"/>
    <hyperlink ref="F489" r:id="rId33" display="https://podminky.urs.cz/item/CS_URS_2022_02/311351122"/>
    <hyperlink ref="F491" r:id="rId34" display="https://podminky.urs.cz/item/CS_URS_2022_02/311351311"/>
    <hyperlink ref="F506" r:id="rId35" display="https://podminky.urs.cz/item/CS_URS_2022_02/311351312"/>
    <hyperlink ref="F508" r:id="rId36" display="https://podminky.urs.cz/item/CS_URS_2022_02/311361821"/>
    <hyperlink ref="F520" r:id="rId37" display="https://podminky.urs.cz/item/CS_URS_2022_02/330321610"/>
    <hyperlink ref="F535" r:id="rId38" display="https://podminky.urs.cz/item/CS_URS_2022_02/331351125"/>
    <hyperlink ref="F540" r:id="rId39" display="https://podminky.urs.cz/item/CS_URS_2022_02/331351126"/>
    <hyperlink ref="F542" r:id="rId40" display="https://podminky.urs.cz/item/CS_URS_2022_02/331361821"/>
    <hyperlink ref="F557" r:id="rId41" display="https://podminky.urs.cz/item/CS_URS_2022_02/332351115"/>
    <hyperlink ref="F571" r:id="rId42" display="https://podminky.urs.cz/item/CS_URS_2022_02/332351116"/>
    <hyperlink ref="F573" r:id="rId43" display="https://podminky.urs.cz/item/CS_URS_2022_02/342244111"/>
    <hyperlink ref="F593" r:id="rId44" display="https://podminky.urs.cz/item/CS_URS_2022_02/342244301"/>
    <hyperlink ref="F606" r:id="rId45" display="https://podminky.urs.cz/item/CS_URS_2022_02/342273111"/>
    <hyperlink ref="F637" r:id="rId46" display="https://podminky.urs.cz/item/CS_URS_2022_02/411321616"/>
    <hyperlink ref="F648" r:id="rId47" display="https://podminky.urs.cz/item/CS_URS_2022_02/411351011"/>
    <hyperlink ref="F659" r:id="rId48" display="https://podminky.urs.cz/item/CS_URS_2022_02/411354313"/>
    <hyperlink ref="F661" r:id="rId49" display="https://podminky.urs.cz/item/CS_URS_2022_02/411354314"/>
    <hyperlink ref="F663" r:id="rId50" display="https://podminky.urs.cz/item/CS_URS_2022_02/411361821"/>
    <hyperlink ref="F674" r:id="rId51" display="https://podminky.urs.cz/item/CS_URS_2022_02/430321616"/>
    <hyperlink ref="F683" r:id="rId52" display="https://podminky.urs.cz/item/CS_URS_2022_02/430361821"/>
    <hyperlink ref="F687" r:id="rId53" display="https://podminky.urs.cz/item/CS_URS_2022_02/431351121"/>
    <hyperlink ref="F696" r:id="rId54" display="https://podminky.urs.cz/item/CS_URS_2022_02/431351122"/>
    <hyperlink ref="F698" r:id="rId55" display="https://podminky.urs.cz/item/CS_URS_2022_02/433351131"/>
    <hyperlink ref="F707" r:id="rId56" display="https://podminky.urs.cz/item/CS_URS_2022_02/433351132"/>
    <hyperlink ref="F709" r:id="rId57" display="https://podminky.urs.cz/item/CS_URS_2022_02/433351138"/>
    <hyperlink ref="F711" r:id="rId58" display="https://podminky.urs.cz/item/CS_URS_2022_02/433351139"/>
    <hyperlink ref="F719" r:id="rId59" display="https://podminky.urs.cz/item/CS_URS_2022_02/564750111"/>
    <hyperlink ref="F732" r:id="rId60" display="https://podminky.urs.cz/item/CS_URS_2022_02/596211112"/>
    <hyperlink ref="F740" r:id="rId61" display="https://podminky.urs.cz/item/CS_URS_2022_02/611131300"/>
    <hyperlink ref="F749" r:id="rId62" display="https://podminky.urs.cz/item/CS_URS_2022_02/611131303"/>
    <hyperlink ref="F758" r:id="rId63" display="https://podminky.urs.cz/item/CS_URS_2022_02/611181001"/>
    <hyperlink ref="F760" r:id="rId64" display="https://podminky.urs.cz/item/CS_URS_2022_02/611181005"/>
    <hyperlink ref="F762" r:id="rId65" display="https://podminky.urs.cz/item/CS_URS_2022_02/612131300"/>
    <hyperlink ref="F805" r:id="rId66" display="https://podminky.urs.cz/item/CS_URS_2022_02/612181001"/>
    <hyperlink ref="F807" r:id="rId67" display="https://podminky.urs.cz/item/CS_URS_2022_02/613131300"/>
    <hyperlink ref="F823" r:id="rId68" display="https://podminky.urs.cz/item/CS_URS_2022_02/613181001"/>
    <hyperlink ref="F825" r:id="rId69" display="https://podminky.urs.cz/item/CS_URS_2022_02/621131321"/>
    <hyperlink ref="F830" r:id="rId70" display="https://podminky.urs.cz/item/CS_URS_2022_02/621531002"/>
    <hyperlink ref="F832" r:id="rId71" display="https://podminky.urs.cz/item/CS_URS_2022_02/622131321"/>
    <hyperlink ref="F848" r:id="rId72" display="https://podminky.urs.cz/item/CS_URS_2022_02/622143003"/>
    <hyperlink ref="F856" r:id="rId73" display="https://podminky.urs.cz/item/CS_URS_2022_02/622221041"/>
    <hyperlink ref="F869" r:id="rId74" display="https://podminky.urs.cz/item/CS_URS_2022_02/622251105"/>
    <hyperlink ref="F871" r:id="rId75" display="https://podminky.urs.cz/item/CS_URS_2022_02/622252001"/>
    <hyperlink ref="F876" r:id="rId76" display="https://podminky.urs.cz/item/CS_URS_2022_02/622252002"/>
    <hyperlink ref="F910" r:id="rId77" display="https://podminky.urs.cz/item/CS_URS_2022_02/622252002.1"/>
    <hyperlink ref="F944" r:id="rId78" display="https://podminky.urs.cz/item/CS_URS_2022_02/622331111"/>
    <hyperlink ref="F953" r:id="rId79" display="https://podminky.urs.cz/item/CS_URS_2022_02/622531002"/>
    <hyperlink ref="F955" r:id="rId80" display="https://podminky.urs.cz/item/CS_URS_2022_02/632441225"/>
    <hyperlink ref="F960" r:id="rId81" display="https://podminky.urs.cz/item/CS_URS_2022_02/632451254"/>
    <hyperlink ref="F973" r:id="rId82" display="https://podminky.urs.cz/item/CS_URS_2022_02/632451293"/>
    <hyperlink ref="F976" r:id="rId83" display="https://podminky.urs.cz/item/CS_URS_2022_02/642942611"/>
    <hyperlink ref="F1002" r:id="rId84" display="https://podminky.urs.cz/item/CS_URS_2022_02/985563211"/>
    <hyperlink ref="F1005" r:id="rId85" display="https://podminky.urs.cz/item/CS_URS_2022_02/632451031"/>
    <hyperlink ref="F1030" r:id="rId86" display="https://podminky.urs.cz/item/CS_URS_2022_02/632481213"/>
    <hyperlink ref="F1041" r:id="rId87" display="https://podminky.urs.cz/item/CS_URS_2022_02/633811111"/>
    <hyperlink ref="F1064" r:id="rId88" display="https://podminky.urs.cz/item/CS_URS_2022_02/916231213"/>
    <hyperlink ref="F1071" r:id="rId89" display="https://podminky.urs.cz/item/CS_URS_2022_02/919726122"/>
    <hyperlink ref="F1085" r:id="rId90" display="https://podminky.urs.cz/item/CS_URS_2022_02/941111131"/>
    <hyperlink ref="F1090" r:id="rId91" display="https://podminky.urs.cz/item/CS_URS_2022_02/941111231"/>
    <hyperlink ref="F1094" r:id="rId92" display="https://podminky.urs.cz/item/CS_URS_2022_02/941111822"/>
    <hyperlink ref="F1102" r:id="rId93" display="https://podminky.urs.cz/item/CS_URS_2022_02/952901111"/>
    <hyperlink ref="F1105" r:id="rId94" display="https://podminky.urs.cz/item/CS_URS_2022_02/953611111"/>
    <hyperlink ref="F1107" r:id="rId95" display="https://podminky.urs.cz/item/CS_URS_2022_02/953611125"/>
    <hyperlink ref="F1113" r:id="rId96" display="https://podminky.urs.cz/item/CS_URS_2024_01/953941516"/>
    <hyperlink ref="F1132" r:id="rId97" display="https://podminky.urs.cz/item/CS_URS_2022_02/953943211"/>
    <hyperlink ref="F1164" r:id="rId98" display="https://podminky.urs.cz/item/CS_URS_2023_01/993111111"/>
    <hyperlink ref="F1169" r:id="rId99" display="https://podminky.urs.cz/item/CS_URS_2023_01/993111119"/>
    <hyperlink ref="F1176" r:id="rId100" display="https://podminky.urs.cz/item/CS_URS_2024_01/997013115"/>
    <hyperlink ref="F1178" r:id="rId101" display="https://podminky.urs.cz/item/CS_URS_2024_01/997013501"/>
    <hyperlink ref="F1180" r:id="rId102" display="https://podminky.urs.cz/item/CS_URS_2024_01/997013509"/>
    <hyperlink ref="F1184" r:id="rId103" display="https://podminky.urs.cz/item/CS_URS_2024_01/997013871"/>
    <hyperlink ref="F1187" r:id="rId104" display="https://podminky.urs.cz/item/CS_URS_2022_02/998012023"/>
    <hyperlink ref="F1191" r:id="rId105" display="https://podminky.urs.cz/item/CS_URS_2022_02/711111001"/>
    <hyperlink ref="F1215" r:id="rId106" display="https://podminky.urs.cz/item/CS_URS_2022_02/711111051"/>
    <hyperlink ref="F1232" r:id="rId107" display="https://podminky.urs.cz/item/CS_URS_2022_02/711112001"/>
    <hyperlink ref="F1244" r:id="rId108" display="https://podminky.urs.cz/item/CS_URS_2022_02/711113117"/>
    <hyperlink ref="F1251" r:id="rId109" display="https://podminky.urs.cz/item/CS_URS_2022_02/711141559"/>
    <hyperlink ref="F1289" r:id="rId110" display="https://podminky.urs.cz/item/CS_URS_2022_02/711142559"/>
    <hyperlink ref="F1320" r:id="rId111" display="https://podminky.urs.cz/item/CS_URS_2022_02/711161215"/>
    <hyperlink ref="F1322" r:id="rId112" display="https://podminky.urs.cz/item/CS_URS_2022_02/711491172"/>
    <hyperlink ref="F1346" r:id="rId113" display="https://podminky.urs.cz/item/CS_URS_2022_02/711491272"/>
    <hyperlink ref="F1376" r:id="rId114" display="https://podminky.urs.cz/item/CS_URS_2022_02/998711203"/>
    <hyperlink ref="F1379" r:id="rId115" display="https://podminky.urs.cz/item/CS_URS_2022_02/712311101"/>
    <hyperlink ref="F1392" r:id="rId116" display="https://podminky.urs.cz/item/CS_URS_2022_02/712341559"/>
    <hyperlink ref="F1405" r:id="rId117" display="https://podminky.urs.cz/item/CS_URS_2022_02/712361701"/>
    <hyperlink ref="F1462" r:id="rId118" display="https://podminky.urs.cz/item/CS_URS_2022_02/712363544"/>
    <hyperlink ref="F1470" r:id="rId119" display="https://podminky.urs.cz/item/CS_URS_2022_02/712363604"/>
    <hyperlink ref="F1481" r:id="rId120" display="https://podminky.urs.cz/item/CS_URS_2022_02/712391171"/>
    <hyperlink ref="F1496" r:id="rId121" display="https://podminky.urs.cz/item/CS_URS_2022_02/712391172"/>
    <hyperlink ref="F1520" r:id="rId122" display="https://podminky.urs.cz/item/CS_URS_2022_02/712391382"/>
    <hyperlink ref="F1529" r:id="rId123" display="https://podminky.urs.cz/item/CS_URS_2022_02/712771611"/>
    <hyperlink ref="F1537" r:id="rId124" display="https://podminky.urs.cz/item/CS_URS_2022_02/712998001"/>
    <hyperlink ref="F1552" r:id="rId125" display="https://podminky.urs.cz/item/CS_URS_2022_02/998712203"/>
    <hyperlink ref="F1555" r:id="rId126" display="https://podminky.urs.cz/item/CS_URS_2022_02/713121111"/>
    <hyperlink ref="F1610" r:id="rId127" display="https://podminky.urs.cz/item/CS_URS_2022_02/713131141"/>
    <hyperlink ref="F1621" r:id="rId128" display="https://podminky.urs.cz/item/CS_URS_2022_02/713141131"/>
    <hyperlink ref="F1645" r:id="rId129" display="https://podminky.urs.cz/item/CS_URS_2022_02/713191132"/>
    <hyperlink ref="F1662" r:id="rId130" display="https://podminky.urs.cz/item/CS_URS_2022_02/998713203"/>
    <hyperlink ref="F1690" r:id="rId131" display="https://podminky.urs.cz/item/CS_URS_2022_02/998714203"/>
    <hyperlink ref="F1693" r:id="rId132" display="https://podminky.urs.cz/item/CS_URS_2022_02/7212331.01"/>
    <hyperlink ref="F1712" r:id="rId133" display="https://podminky.urs.cz/item/CS_URS_2022_02/998721203"/>
    <hyperlink ref="F1729" r:id="rId134" display="https://podminky.urs.cz/item/CS_URS_2022_02/998722203"/>
    <hyperlink ref="F1735" r:id="rId135" display="https://podminky.urs.cz/item/CS_URS_2022_02/998723203"/>
    <hyperlink ref="F1746" r:id="rId136" display="https://podminky.urs.cz/item/CS_URS_2024_01/725291652"/>
    <hyperlink ref="F1761" r:id="rId137" display="https://podminky.urs.cz/item/CS_URS_2024_01/725291654"/>
    <hyperlink ref="F1776" r:id="rId138" display="https://podminky.urs.cz/item/CS_URS_2024_01/72529165R"/>
    <hyperlink ref="F1801" r:id="rId139" display="https://podminky.urs.cz/item/CS_URS_2024_01/725291670"/>
    <hyperlink ref="F1806" r:id="rId140" display="https://podminky.urs.cz/item/CS_URS_2024_01/725291676"/>
    <hyperlink ref="F1839" r:id="rId141" display="https://podminky.urs.cz/item/CS_URS_2022_02/998725203"/>
    <hyperlink ref="F1847" r:id="rId142" display="https://podminky.urs.cz/item/CS_URS_2022_02/741711011"/>
    <hyperlink ref="F1857" r:id="rId143" display="https://podminky.urs.cz/item/CS_URS_2022_02/998741203"/>
    <hyperlink ref="F1860" r:id="rId144" display="https://podminky.urs.cz/item/CS_URS_2022_02/742210111"/>
    <hyperlink ref="F1867" r:id="rId145" display="https://podminky.urs.cz/item/CS_URS_2022_02/998742203"/>
    <hyperlink ref="F1905" r:id="rId146" display="https://podminky.urs.cz/item/CS_URS_2022_02/998762203"/>
    <hyperlink ref="F1908" r:id="rId147" display="https://podminky.urs.cz/item/CS_URS_2022_02/763111417"/>
    <hyperlink ref="F1921" r:id="rId148" display="https://podminky.urs.cz/item/CS_URS_2022_02/763111437"/>
    <hyperlink ref="F1934" r:id="rId149" display="https://podminky.urs.cz/item/CS_URS_2022_02/763121424"/>
    <hyperlink ref="F1938" r:id="rId150" display="https://podminky.urs.cz/item/CS_URS_2022_02/763121426"/>
    <hyperlink ref="F1942" r:id="rId151" display="https://podminky.urs.cz/item/CS_URS_2022_02/763121590"/>
    <hyperlink ref="F1974" r:id="rId152" display="https://podminky.urs.cz/item/CS_URS_2022_02/763131411"/>
    <hyperlink ref="F1983" r:id="rId153" display="https://podminky.urs.cz/item/CS_URS_2022_02/763131451"/>
    <hyperlink ref="F2014" r:id="rId154" display="https://podminky.urs.cz/item/CS_URS_2022_02/763181411.1"/>
    <hyperlink ref="F2053" r:id="rId155" display="https://podminky.urs.cz/item/CS_URS_2022_02/763183112.1"/>
    <hyperlink ref="F2088" r:id="rId156" display="https://podminky.urs.cz/item/CS_URS_2022_02/763183111"/>
    <hyperlink ref="F2107" r:id="rId157" display="https://podminky.urs.cz/item/CS_URS_2022_02/998763403"/>
    <hyperlink ref="F2191" r:id="rId158" display="https://podminky.urs.cz/item/CS_URS_2022_02/998764203"/>
    <hyperlink ref="F2247" r:id="rId159" display="https://podminky.urs.cz/item/CS_URS_2022_02/766629213"/>
    <hyperlink ref="F2270" r:id="rId160" display="https://podminky.urs.cz/item/CS_URS_2022_02/766660001"/>
    <hyperlink ref="F2275" r:id="rId161" display="https://podminky.urs.cz/item/CS_URS_2022_02/766660171"/>
    <hyperlink ref="F2315" r:id="rId162" display="https://podminky.urs.cz/item/CS_URS_2022_02/766660311"/>
    <hyperlink ref="F2334" r:id="rId163" display="https://podminky.urs.cz/item/CS_URS_2022_02/766660312"/>
    <hyperlink ref="F2369" r:id="rId164" display="https://podminky.urs.cz/item/CS_URS_2024_01/766660720"/>
    <hyperlink ref="F2464" r:id="rId165" display="https://podminky.urs.cz/item/CS_URS_2022_02/766682111"/>
    <hyperlink ref="F2500" r:id="rId166" display="https://podminky.urs.cz/item/CS_URS_2022_02/766682111.1"/>
    <hyperlink ref="F2631" r:id="rId167" display="https://podminky.urs.cz/item/CS_URS_2022_02/998766203"/>
    <hyperlink ref="F2871" r:id="rId168" display="https://podminky.urs.cz/item/CS_URS_2022_02/767316310"/>
    <hyperlink ref="F2878" r:id="rId169" display="https://podminky.urs.cz/item/CS_URS_2022_02/767316311"/>
    <hyperlink ref="F2937" r:id="rId170" display="https://podminky.urs.cz/item/CS_URS_2022_02/767531111"/>
    <hyperlink ref="F3074" r:id="rId171" display="https://podminky.urs.cz/item/CS_URS_2022_02/767640111"/>
    <hyperlink ref="F3193" r:id="rId172" display="https://podminky.urs.cz/item/CS_URS_2022_02/767649191"/>
    <hyperlink ref="F3252" r:id="rId173" display="https://podminky.urs.cz/item/CS_URS_2022_02/767661511"/>
    <hyperlink ref="F3261" r:id="rId174" display="https://podminky.urs.cz/item/CS_URS_2024_01/767810111"/>
    <hyperlink ref="F3436" r:id="rId175" display="https://podminky.urs.cz/item/CS_URS_2022_02/998767203"/>
    <hyperlink ref="F3439" r:id="rId176" display="https://podminky.urs.cz/item/CS_URS_2022_02/771121011"/>
    <hyperlink ref="F3452" r:id="rId177" display="https://podminky.urs.cz/item/CS_URS_2022_02/771151012"/>
    <hyperlink ref="F3456" r:id="rId178" display="https://podminky.urs.cz/item/CS_URS_2022_02/771574314"/>
    <hyperlink ref="F3476" r:id="rId179" display="https://podminky.urs.cz/item/CS_URS_2022_02/998771203"/>
    <hyperlink ref="F3479" r:id="rId180" display="https://podminky.urs.cz/item/CS_URS_2022_02/776111111"/>
    <hyperlink ref="F3484" r:id="rId181" display="https://podminky.urs.cz/item/CS_URS_2022_02/776121112"/>
    <hyperlink ref="F3508" r:id="rId182" display="https://podminky.urs.cz/item/CS_URS_2022_02/998776203"/>
    <hyperlink ref="F3511" r:id="rId183" display="https://podminky.urs.cz/item/CS_URS_2022_02/777121101"/>
    <hyperlink ref="F3515" r:id="rId184" display="https://podminky.urs.cz/item/CS_URS_2022_02/777131100"/>
    <hyperlink ref="F3523" r:id="rId185" display="https://podminky.urs.cz/item/CS_URS_2022_02/777131113"/>
    <hyperlink ref="F3528" r:id="rId186" display="https://podminky.urs.cz/item/CS_URS_2022_02/777511125"/>
    <hyperlink ref="F3536" r:id="rId187" display="https://podminky.urs.cz/item/CS_URS_2022_02/777521103"/>
    <hyperlink ref="F3542" r:id="rId188" display="https://podminky.urs.cz/item/CS_URS_2022_02/777611121"/>
    <hyperlink ref="F3547" r:id="rId189" display="https://podminky.urs.cz/item/CS_URS_2022_02/777622101"/>
    <hyperlink ref="F3551" r:id="rId190" display="https://podminky.urs.cz/item/CS_URS_2022_02/998777203"/>
    <hyperlink ref="F3554" r:id="rId191" display="https://podminky.urs.cz/item/CS_URS_2022_02/781121011"/>
    <hyperlink ref="F3601" r:id="rId192" display="https://podminky.urs.cz/item/CS_URS_2022_02/781131112"/>
    <hyperlink ref="F3639" r:id="rId193" display="https://podminky.urs.cz/item/CS_URS_2022_02/781491021"/>
    <hyperlink ref="F3650" r:id="rId194" display="https://podminky.urs.cz/item/CS_URS_2022_02/998781203"/>
    <hyperlink ref="F3686" r:id="rId195" display="https://podminky.urs.cz/item/CS_URS_2022_02/783823135"/>
    <hyperlink ref="F3690" r:id="rId196" display="https://podminky.urs.cz/item/CS_URS_2022_02/783827425"/>
    <hyperlink ref="F3693" r:id="rId197" display="https://podminky.urs.cz/item/CS_URS_2022_02/784181121"/>
    <hyperlink ref="F3697" r:id="rId198" display="https://podminky.urs.cz/item/CS_URS_2022_02/784221101"/>
    <hyperlink ref="F3717" r:id="rId199" display="https://podminky.urs.cz/item/CS_URS_2022_02/998786203"/>
    <hyperlink ref="F3721" r:id="rId200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3563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ROUND((SUM(BE132:BE332)),  2)</f>
        <v>0</v>
      </c>
      <c r="G35" s="41"/>
      <c r="H35" s="41"/>
      <c r="I35" s="167">
        <v>0.20999999999999999</v>
      </c>
      <c r="J35" s="166">
        <f>ROUND(((SUM(BE132:BE332))*I35),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ROUND((SUM(BF132:BF332)),  2)</f>
        <v>0</v>
      </c>
      <c r="G36" s="41"/>
      <c r="H36" s="41"/>
      <c r="I36" s="167">
        <v>0.12</v>
      </c>
      <c r="J36" s="166">
        <f>ROUND(((SUM(BF132:BF332))*I36),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ROUND((SUM(BG132:BG332)),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ROUND((SUM(BH132:BH332)),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ROUND((SUM(BI132:BI332)),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3564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3565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3566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3567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3568</v>
      </c>
      <c r="E103" s="199"/>
      <c r="F103" s="199"/>
      <c r="G103" s="199"/>
      <c r="H103" s="199"/>
      <c r="I103" s="199"/>
      <c r="J103" s="200">
        <f>J185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3569</v>
      </c>
      <c r="E104" s="199"/>
      <c r="F104" s="199"/>
      <c r="G104" s="199"/>
      <c r="H104" s="199"/>
      <c r="I104" s="199"/>
      <c r="J104" s="200">
        <f>J217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3570</v>
      </c>
      <c r="E105" s="199"/>
      <c r="F105" s="199"/>
      <c r="G105" s="199"/>
      <c r="H105" s="199"/>
      <c r="I105" s="199"/>
      <c r="J105" s="200">
        <f>J227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3571</v>
      </c>
      <c r="E106" s="199"/>
      <c r="F106" s="199"/>
      <c r="G106" s="199"/>
      <c r="H106" s="199"/>
      <c r="I106" s="199"/>
      <c r="J106" s="200">
        <f>J228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3572</v>
      </c>
      <c r="E107" s="199"/>
      <c r="F107" s="199"/>
      <c r="G107" s="199"/>
      <c r="H107" s="199"/>
      <c r="I107" s="199"/>
      <c r="J107" s="200">
        <f>J261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3573</v>
      </c>
      <c r="E108" s="199"/>
      <c r="F108" s="199"/>
      <c r="G108" s="199"/>
      <c r="H108" s="199"/>
      <c r="I108" s="199"/>
      <c r="J108" s="200">
        <f>J286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3574</v>
      </c>
      <c r="E109" s="199"/>
      <c r="F109" s="199"/>
      <c r="G109" s="199"/>
      <c r="H109" s="199"/>
      <c r="I109" s="199"/>
      <c r="J109" s="200">
        <f>J318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3575</v>
      </c>
      <c r="E110" s="199"/>
      <c r="F110" s="199"/>
      <c r="G110" s="199"/>
      <c r="H110" s="199"/>
      <c r="I110" s="199"/>
      <c r="J110" s="200">
        <f>J325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237</v>
      </c>
      <c r="D131" s="205" t="s">
        <v>69</v>
      </c>
      <c r="E131" s="205" t="s">
        <v>65</v>
      </c>
      <c r="F131" s="205" t="s">
        <v>66</v>
      </c>
      <c r="G131" s="205" t="s">
        <v>238</v>
      </c>
      <c r="H131" s="205" t="s">
        <v>239</v>
      </c>
      <c r="I131" s="205" t="s">
        <v>240</v>
      </c>
      <c r="J131" s="206" t="s">
        <v>196</v>
      </c>
      <c r="K131" s="207" t="s">
        <v>241</v>
      </c>
      <c r="L131" s="208"/>
      <c r="M131" s="103" t="s">
        <v>1</v>
      </c>
      <c r="N131" s="104" t="s">
        <v>48</v>
      </c>
      <c r="O131" s="104" t="s">
        <v>242</v>
      </c>
      <c r="P131" s="104" t="s">
        <v>243</v>
      </c>
      <c r="Q131" s="104" t="s">
        <v>244</v>
      </c>
      <c r="R131" s="104" t="s">
        <v>245</v>
      </c>
      <c r="S131" s="104" t="s">
        <v>246</v>
      </c>
      <c r="T131" s="105" t="s">
        <v>247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248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5.6141628800000003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3576</v>
      </c>
      <c r="F133" s="217" t="s">
        <v>3577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P134+P325</f>
        <v>0</v>
      </c>
      <c r="Q133" s="222"/>
      <c r="R133" s="223">
        <f>R134+R325</f>
        <v>5.6141628800000003</v>
      </c>
      <c r="S133" s="222"/>
      <c r="T133" s="224">
        <f>T134+T325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251</v>
      </c>
      <c r="BK133" s="227">
        <f>BK134+BK325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3578</v>
      </c>
      <c r="F134" s="228" t="s">
        <v>3579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P135+P173+P185+P217+P227</f>
        <v>0</v>
      </c>
      <c r="Q134" s="222"/>
      <c r="R134" s="223">
        <f>R135+R173+R185+R217+R227</f>
        <v>5.6141628800000003</v>
      </c>
      <c r="S134" s="222"/>
      <c r="T134" s="224">
        <f>T135+T173+T185+T217+T227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BK135+BK173+BK185+BK217+BK227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3580</v>
      </c>
      <c r="F135" s="228" t="s">
        <v>3581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SUM(P136:P172)</f>
        <v>0</v>
      </c>
      <c r="Q135" s="222"/>
      <c r="R135" s="223">
        <f>SUM(R136:R172)</f>
        <v>0.023492879999999997</v>
      </c>
      <c r="S135" s="222"/>
      <c r="T135" s="224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251</v>
      </c>
      <c r="BK135" s="227">
        <f>SUM(BK136:BK172)</f>
        <v>0</v>
      </c>
    </row>
    <row r="136" s="2" customFormat="1" ht="16.5" customHeight="1">
      <c r="A136" s="41"/>
      <c r="B136" s="42"/>
      <c r="C136" s="230" t="s">
        <v>91</v>
      </c>
      <c r="D136" s="230" t="s">
        <v>253</v>
      </c>
      <c r="E136" s="231" t="s">
        <v>3582</v>
      </c>
      <c r="F136" s="232" t="s">
        <v>3583</v>
      </c>
      <c r="G136" s="233" t="s">
        <v>321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16.5" customHeight="1">
      <c r="A137" s="41"/>
      <c r="B137" s="42"/>
      <c r="C137" s="230" t="s">
        <v>93</v>
      </c>
      <c r="D137" s="230" t="s">
        <v>253</v>
      </c>
      <c r="E137" s="231" t="s">
        <v>3584</v>
      </c>
      <c r="F137" s="232" t="s">
        <v>3585</v>
      </c>
      <c r="G137" s="233" t="s">
        <v>321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16.5" customHeight="1">
      <c r="A138" s="41"/>
      <c r="B138" s="42"/>
      <c r="C138" s="230" t="s">
        <v>273</v>
      </c>
      <c r="D138" s="230" t="s">
        <v>253</v>
      </c>
      <c r="E138" s="231" t="s">
        <v>3586</v>
      </c>
      <c r="F138" s="232" t="s">
        <v>3587</v>
      </c>
      <c r="G138" s="233" t="s">
        <v>321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16.5" customHeight="1">
      <c r="A139" s="41"/>
      <c r="B139" s="42"/>
      <c r="C139" s="230" t="s">
        <v>257</v>
      </c>
      <c r="D139" s="230" t="s">
        <v>253</v>
      </c>
      <c r="E139" s="231" t="s">
        <v>3588</v>
      </c>
      <c r="F139" s="232" t="s">
        <v>3589</v>
      </c>
      <c r="G139" s="233" t="s">
        <v>321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284</v>
      </c>
      <c r="D140" s="230" t="s">
        <v>253</v>
      </c>
      <c r="E140" s="231" t="s">
        <v>3590</v>
      </c>
      <c r="F140" s="232" t="s">
        <v>3591</v>
      </c>
      <c r="G140" s="233" t="s">
        <v>321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16.5" customHeight="1">
      <c r="A141" s="41"/>
      <c r="B141" s="42"/>
      <c r="C141" s="230" t="s">
        <v>276</v>
      </c>
      <c r="D141" s="230" t="s">
        <v>253</v>
      </c>
      <c r="E141" s="231" t="s">
        <v>3592</v>
      </c>
      <c r="F141" s="232" t="s">
        <v>3593</v>
      </c>
      <c r="G141" s="233" t="s">
        <v>321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295</v>
      </c>
      <c r="D142" s="230" t="s">
        <v>253</v>
      </c>
      <c r="E142" s="231" t="s">
        <v>3594</v>
      </c>
      <c r="F142" s="232" t="s">
        <v>3595</v>
      </c>
      <c r="G142" s="233" t="s">
        <v>321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16.5" customHeight="1">
      <c r="A143" s="41"/>
      <c r="B143" s="42"/>
      <c r="C143" s="230" t="s">
        <v>281</v>
      </c>
      <c r="D143" s="230" t="s">
        <v>253</v>
      </c>
      <c r="E143" s="231" t="s">
        <v>3596</v>
      </c>
      <c r="F143" s="232" t="s">
        <v>3597</v>
      </c>
      <c r="G143" s="233" t="s">
        <v>321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306</v>
      </c>
      <c r="D144" s="230" t="s">
        <v>253</v>
      </c>
      <c r="E144" s="231" t="s">
        <v>3598</v>
      </c>
      <c r="F144" s="232" t="s">
        <v>3599</v>
      </c>
      <c r="G144" s="233" t="s">
        <v>321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21.75" customHeight="1">
      <c r="A145" s="41"/>
      <c r="B145" s="42"/>
      <c r="C145" s="294" t="s">
        <v>299</v>
      </c>
      <c r="D145" s="294" t="s">
        <v>338</v>
      </c>
      <c r="E145" s="295" t="s">
        <v>3600</v>
      </c>
      <c r="F145" s="296" t="s">
        <v>3601</v>
      </c>
      <c r="G145" s="297" t="s">
        <v>321</v>
      </c>
      <c r="H145" s="298">
        <v>185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287</v>
      </c>
      <c r="D146" s="230" t="s">
        <v>253</v>
      </c>
      <c r="E146" s="231" t="s">
        <v>3602</v>
      </c>
      <c r="F146" s="232" t="s">
        <v>3603</v>
      </c>
      <c r="G146" s="233" t="s">
        <v>321</v>
      </c>
      <c r="H146" s="234">
        <v>58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400</v>
      </c>
    </row>
    <row r="147" s="2" customFormat="1" ht="16.5" customHeight="1">
      <c r="A147" s="41"/>
      <c r="B147" s="42"/>
      <c r="C147" s="230" t="s">
        <v>333</v>
      </c>
      <c r="D147" s="230" t="s">
        <v>253</v>
      </c>
      <c r="E147" s="231" t="s">
        <v>3604</v>
      </c>
      <c r="F147" s="232" t="s">
        <v>3605</v>
      </c>
      <c r="G147" s="233" t="s">
        <v>321</v>
      </c>
      <c r="H147" s="234">
        <v>35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8</v>
      </c>
      <c r="D148" s="230" t="s">
        <v>253</v>
      </c>
      <c r="E148" s="231" t="s">
        <v>3606</v>
      </c>
      <c r="F148" s="232" t="s">
        <v>3607</v>
      </c>
      <c r="G148" s="233" t="s">
        <v>321</v>
      </c>
      <c r="H148" s="234">
        <v>6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2" customFormat="1" ht="24.15" customHeight="1">
      <c r="A149" s="41"/>
      <c r="B149" s="42"/>
      <c r="C149" s="230" t="s">
        <v>1517</v>
      </c>
      <c r="D149" s="230" t="s">
        <v>253</v>
      </c>
      <c r="E149" s="231" t="s">
        <v>3608</v>
      </c>
      <c r="F149" s="232" t="s">
        <v>3609</v>
      </c>
      <c r="G149" s="233" t="s">
        <v>389</v>
      </c>
      <c r="H149" s="234">
        <v>7.6029999999999998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0.00036000000000000002</v>
      </c>
      <c r="R149" s="240">
        <f>Q149*H149</f>
        <v>0.0027370800000000002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304</v>
      </c>
      <c r="AT149" s="242" t="s">
        <v>253</v>
      </c>
      <c r="AU149" s="242" t="s">
        <v>273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3610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3611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273</v>
      </c>
    </row>
    <row r="151" s="15" customFormat="1">
      <c r="A151" s="15"/>
      <c r="B151" s="272"/>
      <c r="C151" s="273"/>
      <c r="D151" s="251" t="s">
        <v>260</v>
      </c>
      <c r="E151" s="274" t="s">
        <v>1</v>
      </c>
      <c r="F151" s="275" t="s">
        <v>3612</v>
      </c>
      <c r="G151" s="273"/>
      <c r="H151" s="274" t="s">
        <v>1</v>
      </c>
      <c r="I151" s="276"/>
      <c r="J151" s="273"/>
      <c r="K151" s="273"/>
      <c r="L151" s="277"/>
      <c r="M151" s="278"/>
      <c r="N151" s="279"/>
      <c r="O151" s="279"/>
      <c r="P151" s="279"/>
      <c r="Q151" s="279"/>
      <c r="R151" s="279"/>
      <c r="S151" s="279"/>
      <c r="T151" s="28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1" t="s">
        <v>260</v>
      </c>
      <c r="AU151" s="281" t="s">
        <v>273</v>
      </c>
      <c r="AV151" s="15" t="s">
        <v>91</v>
      </c>
      <c r="AW151" s="15" t="s">
        <v>40</v>
      </c>
      <c r="AX151" s="15" t="s">
        <v>84</v>
      </c>
      <c r="AY151" s="281" t="s">
        <v>251</v>
      </c>
    </row>
    <row r="152" s="13" customFormat="1">
      <c r="A152" s="13"/>
      <c r="B152" s="249"/>
      <c r="C152" s="250"/>
      <c r="D152" s="251" t="s">
        <v>260</v>
      </c>
      <c r="E152" s="252" t="s">
        <v>1</v>
      </c>
      <c r="F152" s="253" t="s">
        <v>3613</v>
      </c>
      <c r="G152" s="250"/>
      <c r="H152" s="254">
        <v>7.6029999999999998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260</v>
      </c>
      <c r="AU152" s="260" t="s">
        <v>273</v>
      </c>
      <c r="AV152" s="13" t="s">
        <v>93</v>
      </c>
      <c r="AW152" s="13" t="s">
        <v>40</v>
      </c>
      <c r="AX152" s="13" t="s">
        <v>91</v>
      </c>
      <c r="AY152" s="260" t="s">
        <v>251</v>
      </c>
    </row>
    <row r="153" s="2" customFormat="1" ht="24.15" customHeight="1">
      <c r="A153" s="41"/>
      <c r="B153" s="42"/>
      <c r="C153" s="294" t="s">
        <v>935</v>
      </c>
      <c r="D153" s="294" t="s">
        <v>338</v>
      </c>
      <c r="E153" s="295" t="s">
        <v>3614</v>
      </c>
      <c r="F153" s="296" t="s">
        <v>3615</v>
      </c>
      <c r="G153" s="297" t="s">
        <v>389</v>
      </c>
      <c r="H153" s="298">
        <v>7.9829999999999997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0.0025999999999999999</v>
      </c>
      <c r="R153" s="240">
        <f>Q153*H153</f>
        <v>0.020755799999999998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3616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941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273</v>
      </c>
    </row>
    <row r="155" s="15" customFormat="1">
      <c r="A155" s="15"/>
      <c r="B155" s="272"/>
      <c r="C155" s="273"/>
      <c r="D155" s="251" t="s">
        <v>260</v>
      </c>
      <c r="E155" s="274" t="s">
        <v>1</v>
      </c>
      <c r="F155" s="275" t="s">
        <v>3612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260</v>
      </c>
      <c r="AU155" s="281" t="s">
        <v>273</v>
      </c>
      <c r="AV155" s="15" t="s">
        <v>91</v>
      </c>
      <c r="AW155" s="15" t="s">
        <v>40</v>
      </c>
      <c r="AX155" s="15" t="s">
        <v>84</v>
      </c>
      <c r="AY155" s="281" t="s">
        <v>251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3613</v>
      </c>
      <c r="G156" s="250"/>
      <c r="H156" s="254">
        <v>7.6029999999999998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273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13" customFormat="1">
      <c r="A157" s="13"/>
      <c r="B157" s="249"/>
      <c r="C157" s="250"/>
      <c r="D157" s="251" t="s">
        <v>260</v>
      </c>
      <c r="E157" s="250"/>
      <c r="F157" s="253" t="s">
        <v>3617</v>
      </c>
      <c r="G157" s="250"/>
      <c r="H157" s="254">
        <v>7.9829999999999997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260</v>
      </c>
      <c r="AU157" s="260" t="s">
        <v>273</v>
      </c>
      <c r="AV157" s="13" t="s">
        <v>93</v>
      </c>
      <c r="AW157" s="13" t="s">
        <v>4</v>
      </c>
      <c r="AX157" s="13" t="s">
        <v>91</v>
      </c>
      <c r="AY157" s="260" t="s">
        <v>251</v>
      </c>
    </row>
    <row r="158" s="2" customFormat="1" ht="24.15" customHeight="1">
      <c r="A158" s="41"/>
      <c r="B158" s="42"/>
      <c r="C158" s="230" t="s">
        <v>361</v>
      </c>
      <c r="D158" s="230" t="s">
        <v>253</v>
      </c>
      <c r="E158" s="231" t="s">
        <v>3618</v>
      </c>
      <c r="F158" s="232" t="s">
        <v>3619</v>
      </c>
      <c r="G158" s="233" t="s">
        <v>321</v>
      </c>
      <c r="H158" s="234">
        <v>14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273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440</v>
      </c>
    </row>
    <row r="159" s="2" customFormat="1" ht="24.15" customHeight="1">
      <c r="A159" s="41"/>
      <c r="B159" s="42"/>
      <c r="C159" s="230" t="s">
        <v>304</v>
      </c>
      <c r="D159" s="230" t="s">
        <v>253</v>
      </c>
      <c r="E159" s="231" t="s">
        <v>3620</v>
      </c>
      <c r="F159" s="232" t="s">
        <v>3621</v>
      </c>
      <c r="G159" s="233" t="s">
        <v>321</v>
      </c>
      <c r="H159" s="234">
        <v>34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273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448</v>
      </c>
    </row>
    <row r="160" s="2" customFormat="1" ht="16.5" customHeight="1">
      <c r="A160" s="41"/>
      <c r="B160" s="42"/>
      <c r="C160" s="230" t="s">
        <v>386</v>
      </c>
      <c r="D160" s="230" t="s">
        <v>253</v>
      </c>
      <c r="E160" s="231" t="s">
        <v>3622</v>
      </c>
      <c r="F160" s="232" t="s">
        <v>3623</v>
      </c>
      <c r="G160" s="233" t="s">
        <v>3624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273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453</v>
      </c>
    </row>
    <row r="161" s="2" customFormat="1" ht="16.5" customHeight="1">
      <c r="A161" s="41"/>
      <c r="B161" s="42"/>
      <c r="C161" s="230" t="s">
        <v>309</v>
      </c>
      <c r="D161" s="230" t="s">
        <v>253</v>
      </c>
      <c r="E161" s="231" t="s">
        <v>3625</v>
      </c>
      <c r="F161" s="232" t="s">
        <v>3626</v>
      </c>
      <c r="G161" s="233" t="s">
        <v>3624</v>
      </c>
      <c r="H161" s="234">
        <v>109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273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458</v>
      </c>
    </row>
    <row r="162" s="2" customFormat="1" ht="16.5" customHeight="1">
      <c r="A162" s="41"/>
      <c r="B162" s="42"/>
      <c r="C162" s="230" t="s">
        <v>402</v>
      </c>
      <c r="D162" s="230" t="s">
        <v>253</v>
      </c>
      <c r="E162" s="231" t="s">
        <v>3627</v>
      </c>
      <c r="F162" s="232" t="s">
        <v>3628</v>
      </c>
      <c r="G162" s="233" t="s">
        <v>3624</v>
      </c>
      <c r="H162" s="234">
        <v>157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273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465</v>
      </c>
    </row>
    <row r="163" s="2" customFormat="1" ht="16.5" customHeight="1">
      <c r="A163" s="41"/>
      <c r="B163" s="42"/>
      <c r="C163" s="230" t="s">
        <v>409</v>
      </c>
      <c r="D163" s="230" t="s">
        <v>253</v>
      </c>
      <c r="E163" s="231" t="s">
        <v>3629</v>
      </c>
      <c r="F163" s="232" t="s">
        <v>3630</v>
      </c>
      <c r="G163" s="233" t="s">
        <v>3624</v>
      </c>
      <c r="H163" s="234">
        <v>2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273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470</v>
      </c>
    </row>
    <row r="164" s="2" customFormat="1" ht="21.75" customHeight="1">
      <c r="A164" s="41"/>
      <c r="B164" s="42"/>
      <c r="C164" s="230" t="s">
        <v>7</v>
      </c>
      <c r="D164" s="230" t="s">
        <v>253</v>
      </c>
      <c r="E164" s="231" t="s">
        <v>3631</v>
      </c>
      <c r="F164" s="232" t="s">
        <v>3632</v>
      </c>
      <c r="G164" s="233" t="s">
        <v>3624</v>
      </c>
      <c r="H164" s="234">
        <v>102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273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475</v>
      </c>
    </row>
    <row r="165" s="2" customFormat="1" ht="37.8" customHeight="1">
      <c r="A165" s="41"/>
      <c r="B165" s="42"/>
      <c r="C165" s="230" t="s">
        <v>322</v>
      </c>
      <c r="D165" s="230" t="s">
        <v>253</v>
      </c>
      <c r="E165" s="231" t="s">
        <v>3633</v>
      </c>
      <c r="F165" s="232" t="s">
        <v>3634</v>
      </c>
      <c r="G165" s="233" t="s">
        <v>3624</v>
      </c>
      <c r="H165" s="234">
        <v>100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273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480</v>
      </c>
    </row>
    <row r="166" s="2" customFormat="1" ht="16.5" customHeight="1">
      <c r="A166" s="41"/>
      <c r="B166" s="42"/>
      <c r="C166" s="230" t="s">
        <v>437</v>
      </c>
      <c r="D166" s="230" t="s">
        <v>253</v>
      </c>
      <c r="E166" s="231" t="s">
        <v>3635</v>
      </c>
      <c r="F166" s="232" t="s">
        <v>3636</v>
      </c>
      <c r="G166" s="233" t="s">
        <v>3624</v>
      </c>
      <c r="H166" s="234">
        <v>2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273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491</v>
      </c>
    </row>
    <row r="167" s="2" customFormat="1" ht="24.15" customHeight="1">
      <c r="A167" s="41"/>
      <c r="B167" s="42"/>
      <c r="C167" s="294" t="s">
        <v>336</v>
      </c>
      <c r="D167" s="294" t="s">
        <v>338</v>
      </c>
      <c r="E167" s="295" t="s">
        <v>3637</v>
      </c>
      <c r="F167" s="296" t="s">
        <v>3638</v>
      </c>
      <c r="G167" s="297" t="s">
        <v>3624</v>
      </c>
      <c r="H167" s="298">
        <v>2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273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497</v>
      </c>
    </row>
    <row r="168" s="2" customFormat="1" ht="24.15" customHeight="1">
      <c r="A168" s="41"/>
      <c r="B168" s="42"/>
      <c r="C168" s="230" t="s">
        <v>450</v>
      </c>
      <c r="D168" s="230" t="s">
        <v>253</v>
      </c>
      <c r="E168" s="231" t="s">
        <v>3639</v>
      </c>
      <c r="F168" s="232" t="s">
        <v>3640</v>
      </c>
      <c r="G168" s="233" t="s">
        <v>3624</v>
      </c>
      <c r="H168" s="234">
        <v>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273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525</v>
      </c>
    </row>
    <row r="169" s="2" customFormat="1" ht="16.5" customHeight="1">
      <c r="A169" s="41"/>
      <c r="B169" s="42"/>
      <c r="C169" s="230" t="s">
        <v>358</v>
      </c>
      <c r="D169" s="230" t="s">
        <v>253</v>
      </c>
      <c r="E169" s="231" t="s">
        <v>3641</v>
      </c>
      <c r="F169" s="232" t="s">
        <v>3642</v>
      </c>
      <c r="G169" s="233" t="s">
        <v>3624</v>
      </c>
      <c r="H169" s="234">
        <v>11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273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572</v>
      </c>
    </row>
    <row r="170" s="2" customFormat="1" ht="21.75" customHeight="1">
      <c r="A170" s="41"/>
      <c r="B170" s="42"/>
      <c r="C170" s="230" t="s">
        <v>488</v>
      </c>
      <c r="D170" s="230" t="s">
        <v>253</v>
      </c>
      <c r="E170" s="231" t="s">
        <v>3643</v>
      </c>
      <c r="F170" s="232" t="s">
        <v>3644</v>
      </c>
      <c r="G170" s="233" t="s">
        <v>321</v>
      </c>
      <c r="H170" s="234">
        <v>1175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273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577</v>
      </c>
    </row>
    <row r="171" s="2" customFormat="1" ht="24.15" customHeight="1">
      <c r="A171" s="41"/>
      <c r="B171" s="42"/>
      <c r="C171" s="230" t="s">
        <v>364</v>
      </c>
      <c r="D171" s="230" t="s">
        <v>253</v>
      </c>
      <c r="E171" s="231" t="s">
        <v>3645</v>
      </c>
      <c r="F171" s="232" t="s">
        <v>3646</v>
      </c>
      <c r="G171" s="233" t="s">
        <v>321</v>
      </c>
      <c r="H171" s="234">
        <v>46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273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584</v>
      </c>
    </row>
    <row r="172" s="2" customFormat="1" ht="24.15" customHeight="1">
      <c r="A172" s="41"/>
      <c r="B172" s="42"/>
      <c r="C172" s="230" t="s">
        <v>522</v>
      </c>
      <c r="D172" s="230" t="s">
        <v>253</v>
      </c>
      <c r="E172" s="231" t="s">
        <v>1766</v>
      </c>
      <c r="F172" s="232" t="s">
        <v>1767</v>
      </c>
      <c r="G172" s="233" t="s">
        <v>1410</v>
      </c>
      <c r="H172" s="305"/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273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590</v>
      </c>
    </row>
    <row r="173" s="12" customFormat="1" ht="20.88" customHeight="1">
      <c r="A173" s="12"/>
      <c r="B173" s="214"/>
      <c r="C173" s="215"/>
      <c r="D173" s="216" t="s">
        <v>83</v>
      </c>
      <c r="E173" s="228" t="s">
        <v>3647</v>
      </c>
      <c r="F173" s="228" t="s">
        <v>3648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SUM(P174:P184)</f>
        <v>0</v>
      </c>
      <c r="Q173" s="222"/>
      <c r="R173" s="223">
        <f>SUM(R174:R184)</f>
        <v>0</v>
      </c>
      <c r="S173" s="222"/>
      <c r="T173" s="224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93</v>
      </c>
      <c r="AY173" s="225" t="s">
        <v>251</v>
      </c>
      <c r="BK173" s="227">
        <f>SUM(BK174:BK184)</f>
        <v>0</v>
      </c>
    </row>
    <row r="174" s="2" customFormat="1" ht="24.15" customHeight="1">
      <c r="A174" s="41"/>
      <c r="B174" s="42"/>
      <c r="C174" s="230" t="s">
        <v>375</v>
      </c>
      <c r="D174" s="230" t="s">
        <v>253</v>
      </c>
      <c r="E174" s="231" t="s">
        <v>3649</v>
      </c>
      <c r="F174" s="232" t="s">
        <v>3650</v>
      </c>
      <c r="G174" s="233" t="s">
        <v>3624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273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594</v>
      </c>
    </row>
    <row r="175" s="2" customFormat="1" ht="24.15" customHeight="1">
      <c r="A175" s="41"/>
      <c r="B175" s="42"/>
      <c r="C175" s="294" t="s">
        <v>546</v>
      </c>
      <c r="D175" s="294" t="s">
        <v>338</v>
      </c>
      <c r="E175" s="295" t="s">
        <v>3651</v>
      </c>
      <c r="F175" s="296" t="s">
        <v>3652</v>
      </c>
      <c r="G175" s="297" t="s">
        <v>3624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273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602</v>
      </c>
    </row>
    <row r="176" s="2" customFormat="1" ht="24.15" customHeight="1">
      <c r="A176" s="41"/>
      <c r="B176" s="42"/>
      <c r="C176" s="230" t="s">
        <v>390</v>
      </c>
      <c r="D176" s="230" t="s">
        <v>253</v>
      </c>
      <c r="E176" s="231" t="s">
        <v>3653</v>
      </c>
      <c r="F176" s="232" t="s">
        <v>3650</v>
      </c>
      <c r="G176" s="233" t="s">
        <v>3624</v>
      </c>
      <c r="H176" s="234">
        <v>3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273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609</v>
      </c>
    </row>
    <row r="177" s="2" customFormat="1" ht="24.15" customHeight="1">
      <c r="A177" s="41"/>
      <c r="B177" s="42"/>
      <c r="C177" s="294" t="s">
        <v>557</v>
      </c>
      <c r="D177" s="294" t="s">
        <v>338</v>
      </c>
      <c r="E177" s="295" t="s">
        <v>3654</v>
      </c>
      <c r="F177" s="296" t="s">
        <v>3655</v>
      </c>
      <c r="G177" s="297" t="s">
        <v>3624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273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957</v>
      </c>
    </row>
    <row r="178" s="2" customFormat="1" ht="24.15" customHeight="1">
      <c r="A178" s="41"/>
      <c r="B178" s="42"/>
      <c r="C178" s="294" t="s">
        <v>400</v>
      </c>
      <c r="D178" s="294" t="s">
        <v>338</v>
      </c>
      <c r="E178" s="295" t="s">
        <v>3656</v>
      </c>
      <c r="F178" s="296" t="s">
        <v>3657</v>
      </c>
      <c r="G178" s="297" t="s">
        <v>3624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273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974</v>
      </c>
    </row>
    <row r="179" s="2" customFormat="1" ht="24.15" customHeight="1">
      <c r="A179" s="41"/>
      <c r="B179" s="42"/>
      <c r="C179" s="294" t="s">
        <v>574</v>
      </c>
      <c r="D179" s="294" t="s">
        <v>338</v>
      </c>
      <c r="E179" s="295" t="s">
        <v>3658</v>
      </c>
      <c r="F179" s="296" t="s">
        <v>3659</v>
      </c>
      <c r="G179" s="297" t="s">
        <v>3624</v>
      </c>
      <c r="H179" s="298">
        <v>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273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989</v>
      </c>
    </row>
    <row r="180" s="2" customFormat="1" ht="16.5" customHeight="1">
      <c r="A180" s="41"/>
      <c r="B180" s="42"/>
      <c r="C180" s="294" t="s">
        <v>405</v>
      </c>
      <c r="D180" s="294" t="s">
        <v>338</v>
      </c>
      <c r="E180" s="295" t="s">
        <v>3660</v>
      </c>
      <c r="F180" s="296" t="s">
        <v>3661</v>
      </c>
      <c r="G180" s="297" t="s">
        <v>3624</v>
      </c>
      <c r="H180" s="298">
        <v>1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273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1001</v>
      </c>
    </row>
    <row r="181" s="2" customFormat="1" ht="16.5" customHeight="1">
      <c r="A181" s="41"/>
      <c r="B181" s="42"/>
      <c r="C181" s="294" t="s">
        <v>587</v>
      </c>
      <c r="D181" s="294" t="s">
        <v>338</v>
      </c>
      <c r="E181" s="295" t="s">
        <v>3662</v>
      </c>
      <c r="F181" s="296" t="s">
        <v>3663</v>
      </c>
      <c r="G181" s="297" t="s">
        <v>3624</v>
      </c>
      <c r="H181" s="298">
        <v>3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273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1022</v>
      </c>
    </row>
    <row r="182" s="2" customFormat="1" ht="21.75" customHeight="1">
      <c r="A182" s="41"/>
      <c r="B182" s="42"/>
      <c r="C182" s="294" t="s">
        <v>412</v>
      </c>
      <c r="D182" s="294" t="s">
        <v>338</v>
      </c>
      <c r="E182" s="295" t="s">
        <v>3664</v>
      </c>
      <c r="F182" s="296" t="s">
        <v>3665</v>
      </c>
      <c r="G182" s="297" t="s">
        <v>3624</v>
      </c>
      <c r="H182" s="298">
        <v>1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273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660</v>
      </c>
    </row>
    <row r="183" s="2" customFormat="1" ht="21.75" customHeight="1">
      <c r="A183" s="41"/>
      <c r="B183" s="42"/>
      <c r="C183" s="294" t="s">
        <v>599</v>
      </c>
      <c r="D183" s="294" t="s">
        <v>338</v>
      </c>
      <c r="E183" s="295" t="s">
        <v>3666</v>
      </c>
      <c r="F183" s="296" t="s">
        <v>3667</v>
      </c>
      <c r="G183" s="297" t="s">
        <v>3624</v>
      </c>
      <c r="H183" s="298">
        <v>3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273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673</v>
      </c>
    </row>
    <row r="184" s="2" customFormat="1" ht="24.15" customHeight="1">
      <c r="A184" s="41"/>
      <c r="B184" s="42"/>
      <c r="C184" s="230" t="s">
        <v>424</v>
      </c>
      <c r="D184" s="230" t="s">
        <v>253</v>
      </c>
      <c r="E184" s="231" t="s">
        <v>3668</v>
      </c>
      <c r="F184" s="232" t="s">
        <v>3669</v>
      </c>
      <c r="G184" s="233" t="s">
        <v>1410</v>
      </c>
      <c r="H184" s="305"/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273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685</v>
      </c>
    </row>
    <row r="185" s="12" customFormat="1" ht="20.88" customHeight="1">
      <c r="A185" s="12"/>
      <c r="B185" s="214"/>
      <c r="C185" s="215"/>
      <c r="D185" s="216" t="s">
        <v>83</v>
      </c>
      <c r="E185" s="228" t="s">
        <v>3670</v>
      </c>
      <c r="F185" s="228" t="s">
        <v>3671</v>
      </c>
      <c r="G185" s="215"/>
      <c r="H185" s="215"/>
      <c r="I185" s="218"/>
      <c r="J185" s="229">
        <f>BK185</f>
        <v>0</v>
      </c>
      <c r="K185" s="215"/>
      <c r="L185" s="220"/>
      <c r="M185" s="221"/>
      <c r="N185" s="222"/>
      <c r="O185" s="222"/>
      <c r="P185" s="223">
        <f>SUM(P186:P216)</f>
        <v>0</v>
      </c>
      <c r="Q185" s="222"/>
      <c r="R185" s="223">
        <f>SUM(R186:R216)</f>
        <v>3.90402</v>
      </c>
      <c r="S185" s="222"/>
      <c r="T185" s="224">
        <f>SUM(T186:T216)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93</v>
      </c>
      <c r="AY185" s="225" t="s">
        <v>251</v>
      </c>
      <c r="BK185" s="227">
        <f>SUM(BK186:BK216)</f>
        <v>0</v>
      </c>
    </row>
    <row r="186" s="2" customFormat="1" ht="24.15" customHeight="1">
      <c r="A186" s="41"/>
      <c r="B186" s="42"/>
      <c r="C186" s="230" t="s">
        <v>611</v>
      </c>
      <c r="D186" s="230" t="s">
        <v>253</v>
      </c>
      <c r="E186" s="231" t="s">
        <v>3672</v>
      </c>
      <c r="F186" s="232" t="s">
        <v>3673</v>
      </c>
      <c r="G186" s="233" t="s">
        <v>1775</v>
      </c>
      <c r="H186" s="234">
        <v>97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273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690</v>
      </c>
    </row>
    <row r="187" s="2" customFormat="1" ht="21.75" customHeight="1">
      <c r="A187" s="41"/>
      <c r="B187" s="42"/>
      <c r="C187" s="230" t="s">
        <v>433</v>
      </c>
      <c r="D187" s="230" t="s">
        <v>253</v>
      </c>
      <c r="E187" s="231" t="s">
        <v>3674</v>
      </c>
      <c r="F187" s="232" t="s">
        <v>3675</v>
      </c>
      <c r="G187" s="233" t="s">
        <v>3624</v>
      </c>
      <c r="H187" s="234">
        <v>5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273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694</v>
      </c>
    </row>
    <row r="188" s="2" customFormat="1" ht="44.25" customHeight="1">
      <c r="A188" s="41"/>
      <c r="B188" s="42"/>
      <c r="C188" s="294" t="s">
        <v>632</v>
      </c>
      <c r="D188" s="294" t="s">
        <v>338</v>
      </c>
      <c r="E188" s="295" t="s">
        <v>3676</v>
      </c>
      <c r="F188" s="296" t="s">
        <v>3677</v>
      </c>
      <c r="G188" s="297" t="s">
        <v>1775</v>
      </c>
      <c r="H188" s="298">
        <v>5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273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707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3678</v>
      </c>
      <c r="F189" s="232" t="s">
        <v>3679</v>
      </c>
      <c r="G189" s="233" t="s">
        <v>1775</v>
      </c>
      <c r="H189" s="234">
        <v>2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0.016469999999999999</v>
      </c>
      <c r="R189" s="240">
        <f>Q189*H189</f>
        <v>0.032939999999999997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273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3680</v>
      </c>
    </row>
    <row r="190" s="2" customFormat="1">
      <c r="A190" s="41"/>
      <c r="B190" s="42"/>
      <c r="C190" s="43"/>
      <c r="D190" s="244" t="s">
        <v>258</v>
      </c>
      <c r="E190" s="43"/>
      <c r="F190" s="245" t="s">
        <v>3681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258</v>
      </c>
      <c r="AU190" s="19" t="s">
        <v>273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3682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273</v>
      </c>
    </row>
    <row r="192" s="2" customFormat="1" ht="16.5" customHeight="1">
      <c r="A192" s="41"/>
      <c r="B192" s="42"/>
      <c r="C192" s="230" t="s">
        <v>642</v>
      </c>
      <c r="D192" s="230" t="s">
        <v>253</v>
      </c>
      <c r="E192" s="231" t="s">
        <v>3683</v>
      </c>
      <c r="F192" s="232" t="s">
        <v>3684</v>
      </c>
      <c r="G192" s="233" t="s">
        <v>1775</v>
      </c>
      <c r="H192" s="234">
        <v>95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0.01213</v>
      </c>
      <c r="R192" s="240">
        <f>Q192*H192</f>
        <v>1.15235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273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3685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3682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273</v>
      </c>
    </row>
    <row r="194" s="2" customFormat="1" ht="24.15" customHeight="1">
      <c r="A194" s="41"/>
      <c r="B194" s="42"/>
      <c r="C194" s="230" t="s">
        <v>448</v>
      </c>
      <c r="D194" s="230" t="s">
        <v>253</v>
      </c>
      <c r="E194" s="231" t="s">
        <v>3686</v>
      </c>
      <c r="F194" s="232" t="s">
        <v>3687</v>
      </c>
      <c r="G194" s="233" t="s">
        <v>1775</v>
      </c>
      <c r="H194" s="234">
        <v>5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273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723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3682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273</v>
      </c>
    </row>
    <row r="196" s="2" customFormat="1" ht="24.15" customHeight="1">
      <c r="A196" s="41"/>
      <c r="B196" s="42"/>
      <c r="C196" s="230" t="s">
        <v>670</v>
      </c>
      <c r="D196" s="230" t="s">
        <v>253</v>
      </c>
      <c r="E196" s="231" t="s">
        <v>3688</v>
      </c>
      <c r="F196" s="232" t="s">
        <v>3689</v>
      </c>
      <c r="G196" s="233" t="s">
        <v>1775</v>
      </c>
      <c r="H196" s="234">
        <v>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273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733</v>
      </c>
    </row>
    <row r="197" s="2" customFormat="1">
      <c r="A197" s="41"/>
      <c r="B197" s="42"/>
      <c r="C197" s="43"/>
      <c r="D197" s="251" t="s">
        <v>289</v>
      </c>
      <c r="E197" s="43"/>
      <c r="F197" s="282" t="s">
        <v>3682</v>
      </c>
      <c r="G197" s="43"/>
      <c r="H197" s="43"/>
      <c r="I197" s="246"/>
      <c r="J197" s="43"/>
      <c r="K197" s="43"/>
      <c r="L197" s="47"/>
      <c r="M197" s="247"/>
      <c r="N197" s="248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9" t="s">
        <v>289</v>
      </c>
      <c r="AU197" s="19" t="s">
        <v>273</v>
      </c>
    </row>
    <row r="198" s="2" customFormat="1" ht="37.8" customHeight="1">
      <c r="A198" s="41"/>
      <c r="B198" s="42"/>
      <c r="C198" s="230" t="s">
        <v>453</v>
      </c>
      <c r="D198" s="230" t="s">
        <v>253</v>
      </c>
      <c r="E198" s="231" t="s">
        <v>3690</v>
      </c>
      <c r="F198" s="232" t="s">
        <v>3691</v>
      </c>
      <c r="G198" s="233" t="s">
        <v>571</v>
      </c>
      <c r="H198" s="234">
        <v>95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273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3692</v>
      </c>
    </row>
    <row r="199" s="2" customFormat="1" ht="24.15" customHeight="1">
      <c r="A199" s="41"/>
      <c r="B199" s="42"/>
      <c r="C199" s="230" t="s">
        <v>687</v>
      </c>
      <c r="D199" s="230" t="s">
        <v>253</v>
      </c>
      <c r="E199" s="231" t="s">
        <v>3693</v>
      </c>
      <c r="F199" s="232" t="s">
        <v>3694</v>
      </c>
      <c r="G199" s="233" t="s">
        <v>1775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0.02341</v>
      </c>
      <c r="R199" s="240">
        <f>Q199*H199</f>
        <v>0.02341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273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3695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3696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273</v>
      </c>
    </row>
    <row r="201" s="2" customFormat="1" ht="24.15" customHeight="1">
      <c r="A201" s="41"/>
      <c r="B201" s="42"/>
      <c r="C201" s="230" t="s">
        <v>458</v>
      </c>
      <c r="D201" s="230" t="s">
        <v>253</v>
      </c>
      <c r="E201" s="231" t="s">
        <v>3697</v>
      </c>
      <c r="F201" s="232" t="s">
        <v>3698</v>
      </c>
      <c r="G201" s="233" t="s">
        <v>1775</v>
      </c>
      <c r="H201" s="234">
        <v>95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0.02622</v>
      </c>
      <c r="R201" s="240">
        <f>Q201*H201</f>
        <v>2.4908999999999999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273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3699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3700</v>
      </c>
      <c r="G202" s="250"/>
      <c r="H202" s="254">
        <v>95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273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704</v>
      </c>
      <c r="D203" s="230" t="s">
        <v>253</v>
      </c>
      <c r="E203" s="231" t="s">
        <v>3701</v>
      </c>
      <c r="F203" s="232" t="s">
        <v>3702</v>
      </c>
      <c r="G203" s="233" t="s">
        <v>1775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0.02622</v>
      </c>
      <c r="R203" s="240">
        <f>Q203*H203</f>
        <v>0.02622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273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3703</v>
      </c>
    </row>
    <row r="204" s="13" customFormat="1">
      <c r="A204" s="13"/>
      <c r="B204" s="249"/>
      <c r="C204" s="250"/>
      <c r="D204" s="251" t="s">
        <v>260</v>
      </c>
      <c r="E204" s="252" t="s">
        <v>1</v>
      </c>
      <c r="F204" s="253" t="s">
        <v>3704</v>
      </c>
      <c r="G204" s="250"/>
      <c r="H204" s="254">
        <v>1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260</v>
      </c>
      <c r="AU204" s="260" t="s">
        <v>273</v>
      </c>
      <c r="AV204" s="13" t="s">
        <v>93</v>
      </c>
      <c r="AW204" s="13" t="s">
        <v>40</v>
      </c>
      <c r="AX204" s="13" t="s">
        <v>91</v>
      </c>
      <c r="AY204" s="260" t="s">
        <v>251</v>
      </c>
    </row>
    <row r="205" s="2" customFormat="1" ht="24.15" customHeight="1">
      <c r="A205" s="41"/>
      <c r="B205" s="42"/>
      <c r="C205" s="230" t="s">
        <v>465</v>
      </c>
      <c r="D205" s="230" t="s">
        <v>253</v>
      </c>
      <c r="E205" s="231" t="s">
        <v>3705</v>
      </c>
      <c r="F205" s="232" t="s">
        <v>3706</v>
      </c>
      <c r="G205" s="233" t="s">
        <v>1775</v>
      </c>
      <c r="H205" s="234">
        <v>5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273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753</v>
      </c>
    </row>
    <row r="206" s="2" customFormat="1" ht="21.75" customHeight="1">
      <c r="A206" s="41"/>
      <c r="B206" s="42"/>
      <c r="C206" s="230" t="s">
        <v>1526</v>
      </c>
      <c r="D206" s="230" t="s">
        <v>253</v>
      </c>
      <c r="E206" s="231" t="s">
        <v>3707</v>
      </c>
      <c r="F206" s="232" t="s">
        <v>3708</v>
      </c>
      <c r="G206" s="233" t="s">
        <v>1775</v>
      </c>
      <c r="H206" s="234">
        <v>99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0.0018</v>
      </c>
      <c r="R206" s="240">
        <f>Q206*H206</f>
        <v>0.1782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273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3709</v>
      </c>
    </row>
    <row r="207" s="2" customFormat="1">
      <c r="A207" s="41"/>
      <c r="B207" s="42"/>
      <c r="C207" s="43"/>
      <c r="D207" s="244" t="s">
        <v>258</v>
      </c>
      <c r="E207" s="43"/>
      <c r="F207" s="245" t="s">
        <v>3710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258</v>
      </c>
      <c r="AU207" s="19" t="s">
        <v>273</v>
      </c>
    </row>
    <row r="208" s="2" customFormat="1" ht="24.15" customHeight="1">
      <c r="A208" s="41"/>
      <c r="B208" s="42"/>
      <c r="C208" s="230" t="s">
        <v>470</v>
      </c>
      <c r="D208" s="230" t="s">
        <v>253</v>
      </c>
      <c r="E208" s="231" t="s">
        <v>3711</v>
      </c>
      <c r="F208" s="232" t="s">
        <v>3712</v>
      </c>
      <c r="G208" s="233" t="s">
        <v>3624</v>
      </c>
      <c r="H208" s="234">
        <v>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273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762</v>
      </c>
    </row>
    <row r="209" s="2" customFormat="1" ht="16.5" customHeight="1">
      <c r="A209" s="41"/>
      <c r="B209" s="42"/>
      <c r="C209" s="294" t="s">
        <v>735</v>
      </c>
      <c r="D209" s="294" t="s">
        <v>338</v>
      </c>
      <c r="E209" s="295" t="s">
        <v>3713</v>
      </c>
      <c r="F209" s="296" t="s">
        <v>3714</v>
      </c>
      <c r="G209" s="297" t="s">
        <v>1775</v>
      </c>
      <c r="H209" s="298">
        <v>5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273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766</v>
      </c>
    </row>
    <row r="210" s="2" customFormat="1" ht="16.5" customHeight="1">
      <c r="A210" s="41"/>
      <c r="B210" s="42"/>
      <c r="C210" s="230" t="s">
        <v>475</v>
      </c>
      <c r="D210" s="230" t="s">
        <v>253</v>
      </c>
      <c r="E210" s="231" t="s">
        <v>3715</v>
      </c>
      <c r="F210" s="232" t="s">
        <v>3716</v>
      </c>
      <c r="G210" s="233" t="s">
        <v>1775</v>
      </c>
      <c r="H210" s="234">
        <v>97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273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1214</v>
      </c>
    </row>
    <row r="211" s="2" customFormat="1" ht="24.15" customHeight="1">
      <c r="A211" s="41"/>
      <c r="B211" s="42"/>
      <c r="C211" s="230" t="s">
        <v>750</v>
      </c>
      <c r="D211" s="230" t="s">
        <v>253</v>
      </c>
      <c r="E211" s="231" t="s">
        <v>3717</v>
      </c>
      <c r="F211" s="232" t="s">
        <v>3718</v>
      </c>
      <c r="G211" s="233" t="s">
        <v>3624</v>
      </c>
      <c r="H211" s="234">
        <v>5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273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1224</v>
      </c>
    </row>
    <row r="212" s="2" customFormat="1" ht="16.5" customHeight="1">
      <c r="A212" s="41"/>
      <c r="B212" s="42"/>
      <c r="C212" s="294" t="s">
        <v>480</v>
      </c>
      <c r="D212" s="294" t="s">
        <v>338</v>
      </c>
      <c r="E212" s="295" t="s">
        <v>3719</v>
      </c>
      <c r="F212" s="296" t="s">
        <v>3720</v>
      </c>
      <c r="G212" s="297" t="s">
        <v>1775</v>
      </c>
      <c r="H212" s="298">
        <v>5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273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3721</v>
      </c>
    </row>
    <row r="213" s="2" customFormat="1" ht="24.15" customHeight="1">
      <c r="A213" s="41"/>
      <c r="B213" s="42"/>
      <c r="C213" s="230" t="s">
        <v>759</v>
      </c>
      <c r="D213" s="230" t="s">
        <v>253</v>
      </c>
      <c r="E213" s="231" t="s">
        <v>3722</v>
      </c>
      <c r="F213" s="232" t="s">
        <v>3723</v>
      </c>
      <c r="G213" s="233" t="s">
        <v>1775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273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788</v>
      </c>
    </row>
    <row r="214" s="2" customFormat="1" ht="21.75" customHeight="1">
      <c r="A214" s="41"/>
      <c r="B214" s="42"/>
      <c r="C214" s="230" t="s">
        <v>491</v>
      </c>
      <c r="D214" s="230" t="s">
        <v>253</v>
      </c>
      <c r="E214" s="231" t="s">
        <v>3724</v>
      </c>
      <c r="F214" s="232" t="s">
        <v>3725</v>
      </c>
      <c r="G214" s="233" t="s">
        <v>3624</v>
      </c>
      <c r="H214" s="234">
        <v>8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273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793</v>
      </c>
    </row>
    <row r="215" s="2" customFormat="1" ht="16.5" customHeight="1">
      <c r="A215" s="41"/>
      <c r="B215" s="42"/>
      <c r="C215" s="230" t="s">
        <v>769</v>
      </c>
      <c r="D215" s="230" t="s">
        <v>253</v>
      </c>
      <c r="E215" s="231" t="s">
        <v>3726</v>
      </c>
      <c r="F215" s="232" t="s">
        <v>3727</v>
      </c>
      <c r="G215" s="233" t="s">
        <v>1775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273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798</v>
      </c>
    </row>
    <row r="216" s="2" customFormat="1" ht="24.15" customHeight="1">
      <c r="A216" s="41"/>
      <c r="B216" s="42"/>
      <c r="C216" s="230" t="s">
        <v>497</v>
      </c>
      <c r="D216" s="230" t="s">
        <v>253</v>
      </c>
      <c r="E216" s="231" t="s">
        <v>1900</v>
      </c>
      <c r="F216" s="232" t="s">
        <v>1901</v>
      </c>
      <c r="G216" s="233" t="s">
        <v>1410</v>
      </c>
      <c r="H216" s="305"/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273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809</v>
      </c>
    </row>
    <row r="217" s="12" customFormat="1" ht="20.88" customHeight="1">
      <c r="A217" s="12"/>
      <c r="B217" s="214"/>
      <c r="C217" s="215"/>
      <c r="D217" s="216" t="s">
        <v>83</v>
      </c>
      <c r="E217" s="228" t="s">
        <v>3728</v>
      </c>
      <c r="F217" s="228" t="s">
        <v>3729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SUM(P218:P226)</f>
        <v>0</v>
      </c>
      <c r="Q217" s="222"/>
      <c r="R217" s="223">
        <f>SUM(R218:R226)</f>
        <v>1.6866500000000002</v>
      </c>
      <c r="S217" s="222"/>
      <c r="T217" s="224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93</v>
      </c>
      <c r="AY217" s="225" t="s">
        <v>251</v>
      </c>
      <c r="BK217" s="227">
        <f>SUM(BK218:BK226)</f>
        <v>0</v>
      </c>
    </row>
    <row r="218" s="2" customFormat="1" ht="33" customHeight="1">
      <c r="A218" s="41"/>
      <c r="B218" s="42"/>
      <c r="C218" s="230" t="s">
        <v>778</v>
      </c>
      <c r="D218" s="230" t="s">
        <v>253</v>
      </c>
      <c r="E218" s="231" t="s">
        <v>3730</v>
      </c>
      <c r="F218" s="232" t="s">
        <v>3731</v>
      </c>
      <c r="G218" s="233" t="s">
        <v>1775</v>
      </c>
      <c r="H218" s="234">
        <v>1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273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813</v>
      </c>
    </row>
    <row r="219" s="2" customFormat="1" ht="33" customHeight="1">
      <c r="A219" s="41"/>
      <c r="B219" s="42"/>
      <c r="C219" s="230" t="s">
        <v>525</v>
      </c>
      <c r="D219" s="230" t="s">
        <v>253</v>
      </c>
      <c r="E219" s="231" t="s">
        <v>3732</v>
      </c>
      <c r="F219" s="232" t="s">
        <v>3733</v>
      </c>
      <c r="G219" s="233" t="s">
        <v>1775</v>
      </c>
      <c r="H219" s="234">
        <v>96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0.016650000000000002</v>
      </c>
      <c r="R219" s="240">
        <f>Q219*H219</f>
        <v>1.5984000000000003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273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3734</v>
      </c>
    </row>
    <row r="220" s="2" customFormat="1">
      <c r="A220" s="41"/>
      <c r="B220" s="42"/>
      <c r="C220" s="43"/>
      <c r="D220" s="244" t="s">
        <v>258</v>
      </c>
      <c r="E220" s="43"/>
      <c r="F220" s="245" t="s">
        <v>3735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258</v>
      </c>
      <c r="AU220" s="19" t="s">
        <v>273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3736</v>
      </c>
      <c r="G221" s="250"/>
      <c r="H221" s="254">
        <v>96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273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3" customHeight="1">
      <c r="A222" s="41"/>
      <c r="B222" s="42"/>
      <c r="C222" s="230" t="s">
        <v>3737</v>
      </c>
      <c r="D222" s="230" t="s">
        <v>253</v>
      </c>
      <c r="E222" s="231" t="s">
        <v>3738</v>
      </c>
      <c r="F222" s="232" t="s">
        <v>3739</v>
      </c>
      <c r="G222" s="233" t="s">
        <v>1775</v>
      </c>
      <c r="H222" s="234">
        <v>5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0.017649999999999999</v>
      </c>
      <c r="R222" s="240">
        <f>Q222*H222</f>
        <v>0.088249999999999995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273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3740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3741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273</v>
      </c>
    </row>
    <row r="224" s="2" customFormat="1" ht="16.5" customHeight="1">
      <c r="A224" s="41"/>
      <c r="B224" s="42"/>
      <c r="C224" s="230" t="s">
        <v>790</v>
      </c>
      <c r="D224" s="230" t="s">
        <v>253</v>
      </c>
      <c r="E224" s="231" t="s">
        <v>3742</v>
      </c>
      <c r="F224" s="232" t="s">
        <v>3743</v>
      </c>
      <c r="G224" s="233" t="s">
        <v>3624</v>
      </c>
      <c r="H224" s="234">
        <v>102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273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845</v>
      </c>
    </row>
    <row r="225" s="2" customFormat="1" ht="16.5" customHeight="1">
      <c r="A225" s="41"/>
      <c r="B225" s="42"/>
      <c r="C225" s="230" t="s">
        <v>549</v>
      </c>
      <c r="D225" s="230" t="s">
        <v>253</v>
      </c>
      <c r="E225" s="231" t="s">
        <v>3744</v>
      </c>
      <c r="F225" s="232" t="s">
        <v>3745</v>
      </c>
      <c r="G225" s="233" t="s">
        <v>3624</v>
      </c>
      <c r="H225" s="234">
        <v>102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273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849</v>
      </c>
    </row>
    <row r="226" s="2" customFormat="1" ht="24.15" customHeight="1">
      <c r="A226" s="41"/>
      <c r="B226" s="42"/>
      <c r="C226" s="230" t="s">
        <v>806</v>
      </c>
      <c r="D226" s="230" t="s">
        <v>253</v>
      </c>
      <c r="E226" s="231" t="s">
        <v>3746</v>
      </c>
      <c r="F226" s="232" t="s">
        <v>3747</v>
      </c>
      <c r="G226" s="233" t="s">
        <v>1410</v>
      </c>
      <c r="H226" s="305"/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273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855</v>
      </c>
    </row>
    <row r="227" s="12" customFormat="1" ht="20.88" customHeight="1">
      <c r="A227" s="12"/>
      <c r="B227" s="214"/>
      <c r="C227" s="215"/>
      <c r="D227" s="216" t="s">
        <v>83</v>
      </c>
      <c r="E227" s="228" t="s">
        <v>1770</v>
      </c>
      <c r="F227" s="228" t="s">
        <v>3748</v>
      </c>
      <c r="G227" s="215"/>
      <c r="H227" s="215"/>
      <c r="I227" s="218"/>
      <c r="J227" s="229">
        <f>BK227</f>
        <v>0</v>
      </c>
      <c r="K227" s="215"/>
      <c r="L227" s="220"/>
      <c r="M227" s="221"/>
      <c r="N227" s="222"/>
      <c r="O227" s="222"/>
      <c r="P227" s="223">
        <f>P228+P261+P286+P318</f>
        <v>0</v>
      </c>
      <c r="Q227" s="222"/>
      <c r="R227" s="223">
        <f>R228+R261+R286+R318</f>
        <v>0</v>
      </c>
      <c r="S227" s="222"/>
      <c r="T227" s="224">
        <f>T228+T261+T286+T318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93</v>
      </c>
      <c r="AY227" s="225" t="s">
        <v>251</v>
      </c>
      <c r="BK227" s="227">
        <f>BK228+BK261+BK286+BK318</f>
        <v>0</v>
      </c>
    </row>
    <row r="228" s="17" customFormat="1" ht="20.88" customHeight="1">
      <c r="A228" s="17"/>
      <c r="B228" s="311"/>
      <c r="C228" s="312"/>
      <c r="D228" s="313" t="s">
        <v>83</v>
      </c>
      <c r="E228" s="313" t="s">
        <v>3749</v>
      </c>
      <c r="F228" s="313" t="s">
        <v>3750</v>
      </c>
      <c r="G228" s="312"/>
      <c r="H228" s="312"/>
      <c r="I228" s="314"/>
      <c r="J228" s="315">
        <f>BK228</f>
        <v>0</v>
      </c>
      <c r="K228" s="312"/>
      <c r="L228" s="316"/>
      <c r="M228" s="317"/>
      <c r="N228" s="318"/>
      <c r="O228" s="318"/>
      <c r="P228" s="319">
        <f>SUM(P229:P260)</f>
        <v>0</v>
      </c>
      <c r="Q228" s="318"/>
      <c r="R228" s="319">
        <f>SUM(R229:R260)</f>
        <v>0</v>
      </c>
      <c r="S228" s="318"/>
      <c r="T228" s="320">
        <f>SUM(T229:T260)</f>
        <v>0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R228" s="321" t="s">
        <v>91</v>
      </c>
      <c r="AT228" s="322" t="s">
        <v>83</v>
      </c>
      <c r="AU228" s="322" t="s">
        <v>273</v>
      </c>
      <c r="AY228" s="321" t="s">
        <v>251</v>
      </c>
      <c r="BK228" s="323">
        <f>SUM(BK229:BK260)</f>
        <v>0</v>
      </c>
    </row>
    <row r="229" s="2" customFormat="1" ht="16.5" customHeight="1">
      <c r="A229" s="41"/>
      <c r="B229" s="42"/>
      <c r="C229" s="230" t="s">
        <v>584</v>
      </c>
      <c r="D229" s="230" t="s">
        <v>253</v>
      </c>
      <c r="E229" s="231" t="s">
        <v>3751</v>
      </c>
      <c r="F229" s="232" t="s">
        <v>3752</v>
      </c>
      <c r="G229" s="233" t="s">
        <v>321</v>
      </c>
      <c r="H229" s="234">
        <v>432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257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3753</v>
      </c>
    </row>
    <row r="230" s="2" customFormat="1" ht="16.5" customHeight="1">
      <c r="A230" s="41"/>
      <c r="B230" s="42"/>
      <c r="C230" s="230" t="s">
        <v>885</v>
      </c>
      <c r="D230" s="230" t="s">
        <v>253</v>
      </c>
      <c r="E230" s="231" t="s">
        <v>3754</v>
      </c>
      <c r="F230" s="232" t="s">
        <v>3755</v>
      </c>
      <c r="G230" s="233" t="s">
        <v>321</v>
      </c>
      <c r="H230" s="234">
        <v>219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257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3756</v>
      </c>
    </row>
    <row r="231" s="2" customFormat="1" ht="16.5" customHeight="1">
      <c r="A231" s="41"/>
      <c r="B231" s="42"/>
      <c r="C231" s="230" t="s">
        <v>590</v>
      </c>
      <c r="D231" s="230" t="s">
        <v>253</v>
      </c>
      <c r="E231" s="231" t="s">
        <v>3757</v>
      </c>
      <c r="F231" s="232" t="s">
        <v>3758</v>
      </c>
      <c r="G231" s="233" t="s">
        <v>321</v>
      </c>
      <c r="H231" s="234">
        <v>79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257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3759</v>
      </c>
    </row>
    <row r="232" s="2" customFormat="1" ht="16.5" customHeight="1">
      <c r="A232" s="41"/>
      <c r="B232" s="42"/>
      <c r="C232" s="230" t="s">
        <v>896</v>
      </c>
      <c r="D232" s="230" t="s">
        <v>253</v>
      </c>
      <c r="E232" s="231" t="s">
        <v>3760</v>
      </c>
      <c r="F232" s="232" t="s">
        <v>3761</v>
      </c>
      <c r="G232" s="233" t="s">
        <v>321</v>
      </c>
      <c r="H232" s="234">
        <v>490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257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3762</v>
      </c>
    </row>
    <row r="233" s="2" customFormat="1" ht="16.5" customHeight="1">
      <c r="A233" s="41"/>
      <c r="B233" s="42"/>
      <c r="C233" s="230" t="s">
        <v>594</v>
      </c>
      <c r="D233" s="230" t="s">
        <v>253</v>
      </c>
      <c r="E233" s="231" t="s">
        <v>3763</v>
      </c>
      <c r="F233" s="232" t="s">
        <v>3764</v>
      </c>
      <c r="G233" s="233" t="s">
        <v>321</v>
      </c>
      <c r="H233" s="234">
        <v>105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257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3765</v>
      </c>
    </row>
    <row r="234" s="2" customFormat="1" ht="16.5" customHeight="1">
      <c r="A234" s="41"/>
      <c r="B234" s="42"/>
      <c r="C234" s="230" t="s">
        <v>905</v>
      </c>
      <c r="D234" s="230" t="s">
        <v>253</v>
      </c>
      <c r="E234" s="231" t="s">
        <v>3766</v>
      </c>
      <c r="F234" s="232" t="s">
        <v>3767</v>
      </c>
      <c r="G234" s="233" t="s">
        <v>321</v>
      </c>
      <c r="H234" s="234">
        <v>79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257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3768</v>
      </c>
    </row>
    <row r="235" s="2" customFormat="1" ht="16.5" customHeight="1">
      <c r="A235" s="41"/>
      <c r="B235" s="42"/>
      <c r="C235" s="230" t="s">
        <v>602</v>
      </c>
      <c r="D235" s="230" t="s">
        <v>253</v>
      </c>
      <c r="E235" s="231" t="s">
        <v>3769</v>
      </c>
      <c r="F235" s="232" t="s">
        <v>3770</v>
      </c>
      <c r="G235" s="233" t="s">
        <v>321</v>
      </c>
      <c r="H235" s="234">
        <v>7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257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3771</v>
      </c>
    </row>
    <row r="236" s="2" customFormat="1" ht="16.5" customHeight="1">
      <c r="A236" s="41"/>
      <c r="B236" s="42"/>
      <c r="C236" s="230" t="s">
        <v>914</v>
      </c>
      <c r="D236" s="230" t="s">
        <v>253</v>
      </c>
      <c r="E236" s="231" t="s">
        <v>3772</v>
      </c>
      <c r="F236" s="232" t="s">
        <v>3773</v>
      </c>
      <c r="G236" s="233" t="s">
        <v>321</v>
      </c>
      <c r="H236" s="234">
        <v>35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257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3774</v>
      </c>
    </row>
    <row r="237" s="2" customFormat="1" ht="16.5" customHeight="1">
      <c r="A237" s="41"/>
      <c r="B237" s="42"/>
      <c r="C237" s="230" t="s">
        <v>609</v>
      </c>
      <c r="D237" s="230" t="s">
        <v>253</v>
      </c>
      <c r="E237" s="231" t="s">
        <v>3775</v>
      </c>
      <c r="F237" s="232" t="s">
        <v>3776</v>
      </c>
      <c r="G237" s="233" t="s">
        <v>321</v>
      </c>
      <c r="H237" s="234">
        <v>51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257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3777</v>
      </c>
    </row>
    <row r="238" s="2" customFormat="1" ht="16.5" customHeight="1">
      <c r="A238" s="41"/>
      <c r="B238" s="42"/>
      <c r="C238" s="230" t="s">
        <v>932</v>
      </c>
      <c r="D238" s="230" t="s">
        <v>253</v>
      </c>
      <c r="E238" s="231" t="s">
        <v>3778</v>
      </c>
      <c r="F238" s="232" t="s">
        <v>3779</v>
      </c>
      <c r="G238" s="233" t="s">
        <v>321</v>
      </c>
      <c r="H238" s="234">
        <v>51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257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3780</v>
      </c>
    </row>
    <row r="239" s="2" customFormat="1" ht="16.5" customHeight="1">
      <c r="A239" s="41"/>
      <c r="B239" s="42"/>
      <c r="C239" s="230" t="s">
        <v>957</v>
      </c>
      <c r="D239" s="230" t="s">
        <v>253</v>
      </c>
      <c r="E239" s="231" t="s">
        <v>3781</v>
      </c>
      <c r="F239" s="232" t="s">
        <v>3782</v>
      </c>
      <c r="G239" s="233" t="s">
        <v>321</v>
      </c>
      <c r="H239" s="234">
        <v>34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257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3783</v>
      </c>
    </row>
    <row r="240" s="2" customFormat="1" ht="16.5" customHeight="1">
      <c r="A240" s="41"/>
      <c r="B240" s="42"/>
      <c r="C240" s="230" t="s">
        <v>969</v>
      </c>
      <c r="D240" s="230" t="s">
        <v>253</v>
      </c>
      <c r="E240" s="231" t="s">
        <v>3784</v>
      </c>
      <c r="F240" s="232" t="s">
        <v>3785</v>
      </c>
      <c r="G240" s="233" t="s">
        <v>321</v>
      </c>
      <c r="H240" s="234">
        <v>13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257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3786</v>
      </c>
    </row>
    <row r="241" s="2" customFormat="1" ht="16.5" customHeight="1">
      <c r="A241" s="41"/>
      <c r="B241" s="42"/>
      <c r="C241" s="230" t="s">
        <v>974</v>
      </c>
      <c r="D241" s="230" t="s">
        <v>253</v>
      </c>
      <c r="E241" s="231" t="s">
        <v>3787</v>
      </c>
      <c r="F241" s="232" t="s">
        <v>3788</v>
      </c>
      <c r="G241" s="233" t="s">
        <v>321</v>
      </c>
      <c r="H241" s="234">
        <v>15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257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3789</v>
      </c>
    </row>
    <row r="242" s="2" customFormat="1" ht="16.5" customHeight="1">
      <c r="A242" s="41"/>
      <c r="B242" s="42"/>
      <c r="C242" s="230" t="s">
        <v>979</v>
      </c>
      <c r="D242" s="230" t="s">
        <v>253</v>
      </c>
      <c r="E242" s="231" t="s">
        <v>3790</v>
      </c>
      <c r="F242" s="232" t="s">
        <v>3791</v>
      </c>
      <c r="G242" s="233" t="s">
        <v>321</v>
      </c>
      <c r="H242" s="234">
        <v>19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257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3792</v>
      </c>
    </row>
    <row r="243" s="2" customFormat="1" ht="16.5" customHeight="1">
      <c r="A243" s="41"/>
      <c r="B243" s="42"/>
      <c r="C243" s="230" t="s">
        <v>989</v>
      </c>
      <c r="D243" s="230" t="s">
        <v>253</v>
      </c>
      <c r="E243" s="231" t="s">
        <v>3793</v>
      </c>
      <c r="F243" s="232" t="s">
        <v>3794</v>
      </c>
      <c r="G243" s="233" t="s">
        <v>321</v>
      </c>
      <c r="H243" s="234">
        <v>10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257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3795</v>
      </c>
    </row>
    <row r="244" s="2" customFormat="1" ht="16.5" customHeight="1">
      <c r="A244" s="41"/>
      <c r="B244" s="42"/>
      <c r="C244" s="230" t="s">
        <v>994</v>
      </c>
      <c r="D244" s="230" t="s">
        <v>253</v>
      </c>
      <c r="E244" s="231" t="s">
        <v>3796</v>
      </c>
      <c r="F244" s="232" t="s">
        <v>3797</v>
      </c>
      <c r="G244" s="233" t="s">
        <v>321</v>
      </c>
      <c r="H244" s="234">
        <v>18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257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3798</v>
      </c>
    </row>
    <row r="245" s="2" customFormat="1" ht="16.5" customHeight="1">
      <c r="A245" s="41"/>
      <c r="B245" s="42"/>
      <c r="C245" s="230" t="s">
        <v>1001</v>
      </c>
      <c r="D245" s="230" t="s">
        <v>253</v>
      </c>
      <c r="E245" s="231" t="s">
        <v>3799</v>
      </c>
      <c r="F245" s="232" t="s">
        <v>3800</v>
      </c>
      <c r="G245" s="233" t="s">
        <v>321</v>
      </c>
      <c r="H245" s="234">
        <v>10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257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3801</v>
      </c>
    </row>
    <row r="246" s="2" customFormat="1" ht="16.5" customHeight="1">
      <c r="A246" s="41"/>
      <c r="B246" s="42"/>
      <c r="C246" s="230" t="s">
        <v>1016</v>
      </c>
      <c r="D246" s="230" t="s">
        <v>253</v>
      </c>
      <c r="E246" s="231" t="s">
        <v>3802</v>
      </c>
      <c r="F246" s="232" t="s">
        <v>3803</v>
      </c>
      <c r="G246" s="233" t="s">
        <v>321</v>
      </c>
      <c r="H246" s="234">
        <v>95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257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3804</v>
      </c>
    </row>
    <row r="247" s="2" customFormat="1" ht="16.5" customHeight="1">
      <c r="A247" s="41"/>
      <c r="B247" s="42"/>
      <c r="C247" s="230" t="s">
        <v>1022</v>
      </c>
      <c r="D247" s="230" t="s">
        <v>253</v>
      </c>
      <c r="E247" s="231" t="s">
        <v>3805</v>
      </c>
      <c r="F247" s="232" t="s">
        <v>3806</v>
      </c>
      <c r="G247" s="233" t="s">
        <v>321</v>
      </c>
      <c r="H247" s="234">
        <v>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257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3807</v>
      </c>
    </row>
    <row r="248" s="2" customFormat="1" ht="33" customHeight="1">
      <c r="A248" s="41"/>
      <c r="B248" s="42"/>
      <c r="C248" s="230" t="s">
        <v>1034</v>
      </c>
      <c r="D248" s="230" t="s">
        <v>253</v>
      </c>
      <c r="E248" s="231" t="s">
        <v>3808</v>
      </c>
      <c r="F248" s="232" t="s">
        <v>3809</v>
      </c>
      <c r="G248" s="233" t="s">
        <v>321</v>
      </c>
      <c r="H248" s="234">
        <v>102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257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3810</v>
      </c>
    </row>
    <row r="249" s="2" customFormat="1" ht="33" customHeight="1">
      <c r="A249" s="41"/>
      <c r="B249" s="42"/>
      <c r="C249" s="230" t="s">
        <v>660</v>
      </c>
      <c r="D249" s="230" t="s">
        <v>253</v>
      </c>
      <c r="E249" s="231" t="s">
        <v>3811</v>
      </c>
      <c r="F249" s="232" t="s">
        <v>3812</v>
      </c>
      <c r="G249" s="233" t="s">
        <v>321</v>
      </c>
      <c r="H249" s="234">
        <v>37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257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3813</v>
      </c>
    </row>
    <row r="250" s="2" customFormat="1" ht="33" customHeight="1">
      <c r="A250" s="41"/>
      <c r="B250" s="42"/>
      <c r="C250" s="230" t="s">
        <v>1041</v>
      </c>
      <c r="D250" s="230" t="s">
        <v>253</v>
      </c>
      <c r="E250" s="231" t="s">
        <v>3814</v>
      </c>
      <c r="F250" s="232" t="s">
        <v>3815</v>
      </c>
      <c r="G250" s="233" t="s">
        <v>321</v>
      </c>
      <c r="H250" s="234">
        <v>31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257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3816</v>
      </c>
    </row>
    <row r="251" s="2" customFormat="1" ht="33" customHeight="1">
      <c r="A251" s="41"/>
      <c r="B251" s="42"/>
      <c r="C251" s="230" t="s">
        <v>673</v>
      </c>
      <c r="D251" s="230" t="s">
        <v>253</v>
      </c>
      <c r="E251" s="231" t="s">
        <v>3817</v>
      </c>
      <c r="F251" s="232" t="s">
        <v>3818</v>
      </c>
      <c r="G251" s="233" t="s">
        <v>321</v>
      </c>
      <c r="H251" s="234">
        <v>83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257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3819</v>
      </c>
    </row>
    <row r="252" s="2" customFormat="1" ht="33" customHeight="1">
      <c r="A252" s="41"/>
      <c r="B252" s="42"/>
      <c r="C252" s="230" t="s">
        <v>1050</v>
      </c>
      <c r="D252" s="230" t="s">
        <v>253</v>
      </c>
      <c r="E252" s="231" t="s">
        <v>3820</v>
      </c>
      <c r="F252" s="232" t="s">
        <v>3821</v>
      </c>
      <c r="G252" s="233" t="s">
        <v>321</v>
      </c>
      <c r="H252" s="234">
        <v>54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257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3822</v>
      </c>
    </row>
    <row r="253" s="2" customFormat="1" ht="24.15" customHeight="1">
      <c r="A253" s="41"/>
      <c r="B253" s="42"/>
      <c r="C253" s="230" t="s">
        <v>685</v>
      </c>
      <c r="D253" s="230" t="s">
        <v>253</v>
      </c>
      <c r="E253" s="231" t="s">
        <v>3823</v>
      </c>
      <c r="F253" s="232" t="s">
        <v>3824</v>
      </c>
      <c r="G253" s="233" t="s">
        <v>321</v>
      </c>
      <c r="H253" s="234">
        <v>175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257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3825</v>
      </c>
    </row>
    <row r="254" s="2" customFormat="1" ht="24.15" customHeight="1">
      <c r="A254" s="41"/>
      <c r="B254" s="42"/>
      <c r="C254" s="230" t="s">
        <v>1065</v>
      </c>
      <c r="D254" s="230" t="s">
        <v>253</v>
      </c>
      <c r="E254" s="231" t="s">
        <v>3826</v>
      </c>
      <c r="F254" s="232" t="s">
        <v>3827</v>
      </c>
      <c r="G254" s="233" t="s">
        <v>321</v>
      </c>
      <c r="H254" s="234">
        <v>38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257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3828</v>
      </c>
    </row>
    <row r="255" s="2" customFormat="1" ht="24.15" customHeight="1">
      <c r="A255" s="41"/>
      <c r="B255" s="42"/>
      <c r="C255" s="230" t="s">
        <v>690</v>
      </c>
      <c r="D255" s="230" t="s">
        <v>253</v>
      </c>
      <c r="E255" s="231" t="s">
        <v>3829</v>
      </c>
      <c r="F255" s="232" t="s">
        <v>3830</v>
      </c>
      <c r="G255" s="233" t="s">
        <v>321</v>
      </c>
      <c r="H255" s="234">
        <v>63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257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3831</v>
      </c>
    </row>
    <row r="256" s="2" customFormat="1" ht="24.15" customHeight="1">
      <c r="A256" s="41"/>
      <c r="B256" s="42"/>
      <c r="C256" s="230" t="s">
        <v>1074</v>
      </c>
      <c r="D256" s="230" t="s">
        <v>253</v>
      </c>
      <c r="E256" s="231" t="s">
        <v>3832</v>
      </c>
      <c r="F256" s="232" t="s">
        <v>3833</v>
      </c>
      <c r="G256" s="233" t="s">
        <v>321</v>
      </c>
      <c r="H256" s="234">
        <v>63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257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3834</v>
      </c>
    </row>
    <row r="257" s="2" customFormat="1" ht="16.5" customHeight="1">
      <c r="A257" s="41"/>
      <c r="B257" s="42"/>
      <c r="C257" s="230" t="s">
        <v>694</v>
      </c>
      <c r="D257" s="230" t="s">
        <v>253</v>
      </c>
      <c r="E257" s="231" t="s">
        <v>3835</v>
      </c>
      <c r="F257" s="232" t="s">
        <v>3836</v>
      </c>
      <c r="G257" s="233" t="s">
        <v>321</v>
      </c>
      <c r="H257" s="234">
        <v>70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257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3837</v>
      </c>
    </row>
    <row r="258" s="2" customFormat="1" ht="16.5" customHeight="1">
      <c r="A258" s="41"/>
      <c r="B258" s="42"/>
      <c r="C258" s="230" t="s">
        <v>1083</v>
      </c>
      <c r="D258" s="230" t="s">
        <v>253</v>
      </c>
      <c r="E258" s="231" t="s">
        <v>3838</v>
      </c>
      <c r="F258" s="232" t="s">
        <v>3839</v>
      </c>
      <c r="G258" s="233" t="s">
        <v>321</v>
      </c>
      <c r="H258" s="234">
        <v>91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257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3840</v>
      </c>
    </row>
    <row r="259" s="2" customFormat="1" ht="16.5" customHeight="1">
      <c r="A259" s="41"/>
      <c r="B259" s="42"/>
      <c r="C259" s="230" t="s">
        <v>707</v>
      </c>
      <c r="D259" s="230" t="s">
        <v>253</v>
      </c>
      <c r="E259" s="231" t="s">
        <v>3841</v>
      </c>
      <c r="F259" s="232" t="s">
        <v>3842</v>
      </c>
      <c r="G259" s="233" t="s">
        <v>321</v>
      </c>
      <c r="H259" s="234">
        <v>25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257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3843</v>
      </c>
    </row>
    <row r="260" s="2" customFormat="1" ht="24.15" customHeight="1">
      <c r="A260" s="41"/>
      <c r="B260" s="42"/>
      <c r="C260" s="230" t="s">
        <v>717</v>
      </c>
      <c r="D260" s="230" t="s">
        <v>253</v>
      </c>
      <c r="E260" s="231" t="s">
        <v>3844</v>
      </c>
      <c r="F260" s="232" t="s">
        <v>3845</v>
      </c>
      <c r="G260" s="233" t="s">
        <v>1163</v>
      </c>
      <c r="H260" s="234">
        <v>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257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3846</v>
      </c>
    </row>
    <row r="261" s="17" customFormat="1" ht="20.88" customHeight="1">
      <c r="A261" s="17"/>
      <c r="B261" s="311"/>
      <c r="C261" s="312"/>
      <c r="D261" s="313" t="s">
        <v>83</v>
      </c>
      <c r="E261" s="313" t="s">
        <v>3847</v>
      </c>
      <c r="F261" s="313" t="s">
        <v>3848</v>
      </c>
      <c r="G261" s="312"/>
      <c r="H261" s="312"/>
      <c r="I261" s="314"/>
      <c r="J261" s="315">
        <f>BK261</f>
        <v>0</v>
      </c>
      <c r="K261" s="312"/>
      <c r="L261" s="316"/>
      <c r="M261" s="317"/>
      <c r="N261" s="318"/>
      <c r="O261" s="318"/>
      <c r="P261" s="319">
        <f>SUM(P262:P285)</f>
        <v>0</v>
      </c>
      <c r="Q261" s="318"/>
      <c r="R261" s="319">
        <f>SUM(R262:R285)</f>
        <v>0</v>
      </c>
      <c r="S261" s="318"/>
      <c r="T261" s="320">
        <f>SUM(T262:T285)</f>
        <v>0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R261" s="321" t="s">
        <v>91</v>
      </c>
      <c r="AT261" s="322" t="s">
        <v>83</v>
      </c>
      <c r="AU261" s="322" t="s">
        <v>273</v>
      </c>
      <c r="AY261" s="321" t="s">
        <v>251</v>
      </c>
      <c r="BK261" s="323">
        <f>SUM(BK262:BK285)</f>
        <v>0</v>
      </c>
    </row>
    <row r="262" s="2" customFormat="1" ht="24.15" customHeight="1">
      <c r="A262" s="41"/>
      <c r="B262" s="42"/>
      <c r="C262" s="230" t="s">
        <v>1109</v>
      </c>
      <c r="D262" s="230" t="s">
        <v>253</v>
      </c>
      <c r="E262" s="231" t="s">
        <v>3849</v>
      </c>
      <c r="F262" s="232" t="s">
        <v>3850</v>
      </c>
      <c r="G262" s="233" t="s">
        <v>321</v>
      </c>
      <c r="H262" s="234">
        <v>935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257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3851</v>
      </c>
    </row>
    <row r="263" s="2" customFormat="1" ht="24.15" customHeight="1">
      <c r="A263" s="41"/>
      <c r="B263" s="42"/>
      <c r="C263" s="230" t="s">
        <v>723</v>
      </c>
      <c r="D263" s="230" t="s">
        <v>253</v>
      </c>
      <c r="E263" s="231" t="s">
        <v>3852</v>
      </c>
      <c r="F263" s="232" t="s">
        <v>3853</v>
      </c>
      <c r="G263" s="233" t="s">
        <v>321</v>
      </c>
      <c r="H263" s="234">
        <v>361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257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3854</v>
      </c>
    </row>
    <row r="264" s="2" customFormat="1" ht="24.15" customHeight="1">
      <c r="A264" s="41"/>
      <c r="B264" s="42"/>
      <c r="C264" s="230" t="s">
        <v>1118</v>
      </c>
      <c r="D264" s="230" t="s">
        <v>253</v>
      </c>
      <c r="E264" s="231" t="s">
        <v>3855</v>
      </c>
      <c r="F264" s="232" t="s">
        <v>3856</v>
      </c>
      <c r="G264" s="233" t="s">
        <v>321</v>
      </c>
      <c r="H264" s="234">
        <v>158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257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3857</v>
      </c>
    </row>
    <row r="265" s="2" customFormat="1" ht="33" customHeight="1">
      <c r="A265" s="41"/>
      <c r="B265" s="42"/>
      <c r="C265" s="230" t="s">
        <v>733</v>
      </c>
      <c r="D265" s="230" t="s">
        <v>253</v>
      </c>
      <c r="E265" s="231" t="s">
        <v>3858</v>
      </c>
      <c r="F265" s="232" t="s">
        <v>3859</v>
      </c>
      <c r="G265" s="233" t="s">
        <v>321</v>
      </c>
      <c r="H265" s="234">
        <v>277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257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3860</v>
      </c>
    </row>
    <row r="266" s="2" customFormat="1" ht="33" customHeight="1">
      <c r="A266" s="41"/>
      <c r="B266" s="42"/>
      <c r="C266" s="230" t="s">
        <v>1129</v>
      </c>
      <c r="D266" s="230" t="s">
        <v>253</v>
      </c>
      <c r="E266" s="231" t="s">
        <v>3861</v>
      </c>
      <c r="F266" s="232" t="s">
        <v>3862</v>
      </c>
      <c r="G266" s="233" t="s">
        <v>321</v>
      </c>
      <c r="H266" s="234">
        <v>75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257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3863</v>
      </c>
    </row>
    <row r="267" s="2" customFormat="1" ht="33" customHeight="1">
      <c r="A267" s="41"/>
      <c r="B267" s="42"/>
      <c r="C267" s="230" t="s">
        <v>738</v>
      </c>
      <c r="D267" s="230" t="s">
        <v>253</v>
      </c>
      <c r="E267" s="231" t="s">
        <v>3864</v>
      </c>
      <c r="F267" s="232" t="s">
        <v>3865</v>
      </c>
      <c r="G267" s="233" t="s">
        <v>321</v>
      </c>
      <c r="H267" s="234">
        <v>94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257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3866</v>
      </c>
    </row>
    <row r="268" s="2" customFormat="1" ht="33" customHeight="1">
      <c r="A268" s="41"/>
      <c r="B268" s="42"/>
      <c r="C268" s="230" t="s">
        <v>1137</v>
      </c>
      <c r="D268" s="230" t="s">
        <v>253</v>
      </c>
      <c r="E268" s="231" t="s">
        <v>3867</v>
      </c>
      <c r="F268" s="232" t="s">
        <v>3868</v>
      </c>
      <c r="G268" s="233" t="s">
        <v>321</v>
      </c>
      <c r="H268" s="234">
        <v>146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257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3869</v>
      </c>
    </row>
    <row r="269" s="2" customFormat="1" ht="33" customHeight="1">
      <c r="A269" s="41"/>
      <c r="B269" s="42"/>
      <c r="C269" s="230" t="s">
        <v>748</v>
      </c>
      <c r="D269" s="230" t="s">
        <v>253</v>
      </c>
      <c r="E269" s="231" t="s">
        <v>3870</v>
      </c>
      <c r="F269" s="232" t="s">
        <v>3871</v>
      </c>
      <c r="G269" s="233" t="s">
        <v>321</v>
      </c>
      <c r="H269" s="234">
        <v>54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257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3872</v>
      </c>
    </row>
    <row r="270" s="2" customFormat="1" ht="24.15" customHeight="1">
      <c r="A270" s="41"/>
      <c r="B270" s="42"/>
      <c r="C270" s="230" t="s">
        <v>1147</v>
      </c>
      <c r="D270" s="230" t="s">
        <v>253</v>
      </c>
      <c r="E270" s="231" t="s">
        <v>3873</v>
      </c>
      <c r="F270" s="232" t="s">
        <v>3874</v>
      </c>
      <c r="G270" s="233" t="s">
        <v>321</v>
      </c>
      <c r="H270" s="234">
        <v>19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257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3875</v>
      </c>
    </row>
    <row r="271" s="2" customFormat="1" ht="24.15" customHeight="1">
      <c r="A271" s="41"/>
      <c r="B271" s="42"/>
      <c r="C271" s="230" t="s">
        <v>753</v>
      </c>
      <c r="D271" s="230" t="s">
        <v>253</v>
      </c>
      <c r="E271" s="231" t="s">
        <v>3876</v>
      </c>
      <c r="F271" s="232" t="s">
        <v>3877</v>
      </c>
      <c r="G271" s="233" t="s">
        <v>321</v>
      </c>
      <c r="H271" s="234">
        <v>10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257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3878</v>
      </c>
    </row>
    <row r="272" s="2" customFormat="1" ht="24.15" customHeight="1">
      <c r="A272" s="41"/>
      <c r="B272" s="42"/>
      <c r="C272" s="230" t="s">
        <v>1156</v>
      </c>
      <c r="D272" s="230" t="s">
        <v>253</v>
      </c>
      <c r="E272" s="231" t="s">
        <v>3879</v>
      </c>
      <c r="F272" s="232" t="s">
        <v>3880</v>
      </c>
      <c r="G272" s="233" t="s">
        <v>321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257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3881</v>
      </c>
    </row>
    <row r="273" s="2" customFormat="1" ht="24.15" customHeight="1">
      <c r="A273" s="41"/>
      <c r="B273" s="42"/>
      <c r="C273" s="230" t="s">
        <v>757</v>
      </c>
      <c r="D273" s="230" t="s">
        <v>253</v>
      </c>
      <c r="E273" s="231" t="s">
        <v>3882</v>
      </c>
      <c r="F273" s="232" t="s">
        <v>3883</v>
      </c>
      <c r="G273" s="233" t="s">
        <v>321</v>
      </c>
      <c r="H273" s="234">
        <v>10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257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3884</v>
      </c>
    </row>
    <row r="274" s="2" customFormat="1" ht="24.15" customHeight="1">
      <c r="A274" s="41"/>
      <c r="B274" s="42"/>
      <c r="C274" s="230" t="s">
        <v>1165</v>
      </c>
      <c r="D274" s="230" t="s">
        <v>253</v>
      </c>
      <c r="E274" s="231" t="s">
        <v>3885</v>
      </c>
      <c r="F274" s="232" t="s">
        <v>3886</v>
      </c>
      <c r="G274" s="233" t="s">
        <v>321</v>
      </c>
      <c r="H274" s="234">
        <v>95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257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3887</v>
      </c>
    </row>
    <row r="275" s="2" customFormat="1" ht="24.15" customHeight="1">
      <c r="A275" s="41"/>
      <c r="B275" s="42"/>
      <c r="C275" s="230" t="s">
        <v>762</v>
      </c>
      <c r="D275" s="230" t="s">
        <v>253</v>
      </c>
      <c r="E275" s="231" t="s">
        <v>3888</v>
      </c>
      <c r="F275" s="232" t="s">
        <v>3889</v>
      </c>
      <c r="G275" s="233" t="s">
        <v>321</v>
      </c>
      <c r="H275" s="234">
        <v>3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257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3890</v>
      </c>
    </row>
    <row r="276" s="2" customFormat="1" ht="24.15" customHeight="1">
      <c r="A276" s="41"/>
      <c r="B276" s="42"/>
      <c r="C276" s="230" t="s">
        <v>1174</v>
      </c>
      <c r="D276" s="230" t="s">
        <v>253</v>
      </c>
      <c r="E276" s="231" t="s">
        <v>3891</v>
      </c>
      <c r="F276" s="232" t="s">
        <v>3892</v>
      </c>
      <c r="G276" s="233" t="s">
        <v>321</v>
      </c>
      <c r="H276" s="234">
        <v>7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257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3893</v>
      </c>
    </row>
    <row r="277" s="2" customFormat="1" ht="24.15" customHeight="1">
      <c r="A277" s="41"/>
      <c r="B277" s="42"/>
      <c r="C277" s="230" t="s">
        <v>766</v>
      </c>
      <c r="D277" s="230" t="s">
        <v>253</v>
      </c>
      <c r="E277" s="231" t="s">
        <v>3894</v>
      </c>
      <c r="F277" s="232" t="s">
        <v>3895</v>
      </c>
      <c r="G277" s="233" t="s">
        <v>321</v>
      </c>
      <c r="H277" s="234">
        <v>35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257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3896</v>
      </c>
    </row>
    <row r="278" s="2" customFormat="1" ht="24.15" customHeight="1">
      <c r="A278" s="41"/>
      <c r="B278" s="42"/>
      <c r="C278" s="230" t="s">
        <v>1209</v>
      </c>
      <c r="D278" s="230" t="s">
        <v>253</v>
      </c>
      <c r="E278" s="231" t="s">
        <v>3897</v>
      </c>
      <c r="F278" s="232" t="s">
        <v>3898</v>
      </c>
      <c r="G278" s="233" t="s">
        <v>321</v>
      </c>
      <c r="H278" s="234">
        <v>51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257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3899</v>
      </c>
    </row>
    <row r="279" s="2" customFormat="1" ht="24.15" customHeight="1">
      <c r="A279" s="41"/>
      <c r="B279" s="42"/>
      <c r="C279" s="230" t="s">
        <v>1214</v>
      </c>
      <c r="D279" s="230" t="s">
        <v>253</v>
      </c>
      <c r="E279" s="231" t="s">
        <v>3900</v>
      </c>
      <c r="F279" s="232" t="s">
        <v>3901</v>
      </c>
      <c r="G279" s="233" t="s">
        <v>321</v>
      </c>
      <c r="H279" s="234">
        <v>51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257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3902</v>
      </c>
    </row>
    <row r="280" s="2" customFormat="1" ht="24.15" customHeight="1">
      <c r="A280" s="41"/>
      <c r="B280" s="42"/>
      <c r="C280" s="230" t="s">
        <v>1219</v>
      </c>
      <c r="D280" s="230" t="s">
        <v>253</v>
      </c>
      <c r="E280" s="231" t="s">
        <v>3903</v>
      </c>
      <c r="F280" s="232" t="s">
        <v>3904</v>
      </c>
      <c r="G280" s="233" t="s">
        <v>321</v>
      </c>
      <c r="H280" s="234">
        <v>34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257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3905</v>
      </c>
    </row>
    <row r="281" s="2" customFormat="1" ht="24.15" customHeight="1">
      <c r="A281" s="41"/>
      <c r="B281" s="42"/>
      <c r="C281" s="230" t="s">
        <v>1224</v>
      </c>
      <c r="D281" s="230" t="s">
        <v>253</v>
      </c>
      <c r="E281" s="231" t="s">
        <v>3906</v>
      </c>
      <c r="F281" s="232" t="s">
        <v>3907</v>
      </c>
      <c r="G281" s="233" t="s">
        <v>321</v>
      </c>
      <c r="H281" s="234">
        <v>70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257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3908</v>
      </c>
    </row>
    <row r="282" s="2" customFormat="1" ht="24.15" customHeight="1">
      <c r="A282" s="41"/>
      <c r="B282" s="42"/>
      <c r="C282" s="230" t="s">
        <v>1229</v>
      </c>
      <c r="D282" s="230" t="s">
        <v>253</v>
      </c>
      <c r="E282" s="231" t="s">
        <v>3909</v>
      </c>
      <c r="F282" s="232" t="s">
        <v>3910</v>
      </c>
      <c r="G282" s="233" t="s">
        <v>321</v>
      </c>
      <c r="H282" s="234">
        <v>43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257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3911</v>
      </c>
    </row>
    <row r="283" s="2" customFormat="1" ht="24.15" customHeight="1">
      <c r="A283" s="41"/>
      <c r="B283" s="42"/>
      <c r="C283" s="230" t="s">
        <v>3721</v>
      </c>
      <c r="D283" s="230" t="s">
        <v>253</v>
      </c>
      <c r="E283" s="231" t="s">
        <v>3912</v>
      </c>
      <c r="F283" s="232" t="s">
        <v>3913</v>
      </c>
      <c r="G283" s="233" t="s">
        <v>321</v>
      </c>
      <c r="H283" s="234">
        <v>48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257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3914</v>
      </c>
    </row>
    <row r="284" s="2" customFormat="1" ht="24.15" customHeight="1">
      <c r="A284" s="41"/>
      <c r="B284" s="42"/>
      <c r="C284" s="230" t="s">
        <v>1235</v>
      </c>
      <c r="D284" s="230" t="s">
        <v>253</v>
      </c>
      <c r="E284" s="231" t="s">
        <v>3915</v>
      </c>
      <c r="F284" s="232" t="s">
        <v>3916</v>
      </c>
      <c r="G284" s="233" t="s">
        <v>321</v>
      </c>
      <c r="H284" s="234">
        <v>25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257</v>
      </c>
      <c r="AT284" s="242" t="s">
        <v>253</v>
      </c>
      <c r="AU284" s="242" t="s">
        <v>257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3917</v>
      </c>
    </row>
    <row r="285" s="2" customFormat="1" ht="24.15" customHeight="1">
      <c r="A285" s="41"/>
      <c r="B285" s="42"/>
      <c r="C285" s="230" t="s">
        <v>1283</v>
      </c>
      <c r="D285" s="230" t="s">
        <v>253</v>
      </c>
      <c r="E285" s="231" t="s">
        <v>3918</v>
      </c>
      <c r="F285" s="232" t="s">
        <v>3845</v>
      </c>
      <c r="G285" s="233" t="s">
        <v>1163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257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3919</v>
      </c>
    </row>
    <row r="286" s="17" customFormat="1" ht="20.88" customHeight="1">
      <c r="A286" s="17"/>
      <c r="B286" s="311"/>
      <c r="C286" s="312"/>
      <c r="D286" s="313" t="s">
        <v>83</v>
      </c>
      <c r="E286" s="313" t="s">
        <v>3920</v>
      </c>
      <c r="F286" s="313" t="s">
        <v>3921</v>
      </c>
      <c r="G286" s="312"/>
      <c r="H286" s="312"/>
      <c r="I286" s="314"/>
      <c r="J286" s="315">
        <f>BK286</f>
        <v>0</v>
      </c>
      <c r="K286" s="312"/>
      <c r="L286" s="316"/>
      <c r="M286" s="317"/>
      <c r="N286" s="318"/>
      <c r="O286" s="318"/>
      <c r="P286" s="319">
        <f>SUM(P287:P317)</f>
        <v>0</v>
      </c>
      <c r="Q286" s="318"/>
      <c r="R286" s="319">
        <f>SUM(R287:R317)</f>
        <v>0</v>
      </c>
      <c r="S286" s="318"/>
      <c r="T286" s="320">
        <f>SUM(T287:T317)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321" t="s">
        <v>91</v>
      </c>
      <c r="AT286" s="322" t="s">
        <v>83</v>
      </c>
      <c r="AU286" s="322" t="s">
        <v>273</v>
      </c>
      <c r="AY286" s="321" t="s">
        <v>251</v>
      </c>
      <c r="BK286" s="323">
        <f>SUM(BK287:BK317)</f>
        <v>0</v>
      </c>
    </row>
    <row r="287" s="2" customFormat="1" ht="16.5" customHeight="1">
      <c r="A287" s="41"/>
      <c r="B287" s="42"/>
      <c r="C287" s="230" t="s">
        <v>793</v>
      </c>
      <c r="D287" s="230" t="s">
        <v>253</v>
      </c>
      <c r="E287" s="231" t="s">
        <v>3922</v>
      </c>
      <c r="F287" s="232" t="s">
        <v>3923</v>
      </c>
      <c r="G287" s="233" t="s">
        <v>571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257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3924</v>
      </c>
    </row>
    <row r="288" s="2" customFormat="1" ht="24.15" customHeight="1">
      <c r="A288" s="41"/>
      <c r="B288" s="42"/>
      <c r="C288" s="230" t="s">
        <v>1296</v>
      </c>
      <c r="D288" s="230" t="s">
        <v>253</v>
      </c>
      <c r="E288" s="231" t="s">
        <v>3925</v>
      </c>
      <c r="F288" s="232" t="s">
        <v>3926</v>
      </c>
      <c r="G288" s="233" t="s">
        <v>571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257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3927</v>
      </c>
    </row>
    <row r="289" s="2" customFormat="1" ht="24.15" customHeight="1">
      <c r="A289" s="41"/>
      <c r="B289" s="42"/>
      <c r="C289" s="230" t="s">
        <v>798</v>
      </c>
      <c r="D289" s="230" t="s">
        <v>253</v>
      </c>
      <c r="E289" s="231" t="s">
        <v>3928</v>
      </c>
      <c r="F289" s="232" t="s">
        <v>3929</v>
      </c>
      <c r="G289" s="233" t="s">
        <v>571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257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3930</v>
      </c>
    </row>
    <row r="290" s="2" customFormat="1" ht="16.5" customHeight="1">
      <c r="A290" s="41"/>
      <c r="B290" s="42"/>
      <c r="C290" s="230" t="s">
        <v>1311</v>
      </c>
      <c r="D290" s="230" t="s">
        <v>253</v>
      </c>
      <c r="E290" s="231" t="s">
        <v>3931</v>
      </c>
      <c r="F290" s="232" t="s">
        <v>3932</v>
      </c>
      <c r="G290" s="233" t="s">
        <v>571</v>
      </c>
      <c r="H290" s="234">
        <v>100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257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3933</v>
      </c>
    </row>
    <row r="291" s="2" customFormat="1" ht="16.5" customHeight="1">
      <c r="A291" s="41"/>
      <c r="B291" s="42"/>
      <c r="C291" s="230" t="s">
        <v>809</v>
      </c>
      <c r="D291" s="230" t="s">
        <v>253</v>
      </c>
      <c r="E291" s="231" t="s">
        <v>3934</v>
      </c>
      <c r="F291" s="232" t="s">
        <v>3935</v>
      </c>
      <c r="G291" s="233" t="s">
        <v>571</v>
      </c>
      <c r="H291" s="234">
        <v>2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257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3936</v>
      </c>
    </row>
    <row r="292" s="2" customFormat="1" ht="16.5" customHeight="1">
      <c r="A292" s="41"/>
      <c r="B292" s="42"/>
      <c r="C292" s="230" t="s">
        <v>1323</v>
      </c>
      <c r="D292" s="230" t="s">
        <v>253</v>
      </c>
      <c r="E292" s="231" t="s">
        <v>3937</v>
      </c>
      <c r="F292" s="232" t="s">
        <v>3938</v>
      </c>
      <c r="G292" s="233" t="s">
        <v>571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257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3939</v>
      </c>
    </row>
    <row r="293" s="2" customFormat="1" ht="16.5" customHeight="1">
      <c r="A293" s="41"/>
      <c r="B293" s="42"/>
      <c r="C293" s="230" t="s">
        <v>813</v>
      </c>
      <c r="D293" s="230" t="s">
        <v>253</v>
      </c>
      <c r="E293" s="231" t="s">
        <v>3940</v>
      </c>
      <c r="F293" s="232" t="s">
        <v>3941</v>
      </c>
      <c r="G293" s="233" t="s">
        <v>571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257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3942</v>
      </c>
    </row>
    <row r="294" s="2" customFormat="1" ht="16.5" customHeight="1">
      <c r="A294" s="41"/>
      <c r="B294" s="42"/>
      <c r="C294" s="230" t="s">
        <v>1330</v>
      </c>
      <c r="D294" s="230" t="s">
        <v>253</v>
      </c>
      <c r="E294" s="231" t="s">
        <v>3943</v>
      </c>
      <c r="F294" s="232" t="s">
        <v>3944</v>
      </c>
      <c r="G294" s="233" t="s">
        <v>571</v>
      </c>
      <c r="H294" s="234">
        <v>8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257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3945</v>
      </c>
    </row>
    <row r="295" s="2" customFormat="1" ht="16.5" customHeight="1">
      <c r="A295" s="41"/>
      <c r="B295" s="42"/>
      <c r="C295" s="230" t="s">
        <v>818</v>
      </c>
      <c r="D295" s="230" t="s">
        <v>253</v>
      </c>
      <c r="E295" s="231" t="s">
        <v>3946</v>
      </c>
      <c r="F295" s="232" t="s">
        <v>3947</v>
      </c>
      <c r="G295" s="233" t="s">
        <v>571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257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3948</v>
      </c>
    </row>
    <row r="296" s="2" customFormat="1" ht="16.5" customHeight="1">
      <c r="A296" s="41"/>
      <c r="B296" s="42"/>
      <c r="C296" s="230" t="s">
        <v>1346</v>
      </c>
      <c r="D296" s="230" t="s">
        <v>253</v>
      </c>
      <c r="E296" s="231" t="s">
        <v>3949</v>
      </c>
      <c r="F296" s="232" t="s">
        <v>3950</v>
      </c>
      <c r="G296" s="233" t="s">
        <v>571</v>
      </c>
      <c r="H296" s="234">
        <v>12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257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3951</v>
      </c>
    </row>
    <row r="297" s="2" customFormat="1" ht="16.5" customHeight="1">
      <c r="A297" s="41"/>
      <c r="B297" s="42"/>
      <c r="C297" s="230" t="s">
        <v>822</v>
      </c>
      <c r="D297" s="230" t="s">
        <v>253</v>
      </c>
      <c r="E297" s="231" t="s">
        <v>3952</v>
      </c>
      <c r="F297" s="232" t="s">
        <v>3953</v>
      </c>
      <c r="G297" s="233" t="s">
        <v>571</v>
      </c>
      <c r="H297" s="234">
        <v>6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257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3954</v>
      </c>
    </row>
    <row r="298" s="2" customFormat="1" ht="16.5" customHeight="1">
      <c r="A298" s="41"/>
      <c r="B298" s="42"/>
      <c r="C298" s="230" t="s">
        <v>1368</v>
      </c>
      <c r="D298" s="230" t="s">
        <v>253</v>
      </c>
      <c r="E298" s="231" t="s">
        <v>3955</v>
      </c>
      <c r="F298" s="232" t="s">
        <v>3956</v>
      </c>
      <c r="G298" s="233" t="s">
        <v>571</v>
      </c>
      <c r="H298" s="234">
        <v>11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257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3957</v>
      </c>
    </row>
    <row r="299" s="2" customFormat="1" ht="16.5" customHeight="1">
      <c r="A299" s="41"/>
      <c r="B299" s="42"/>
      <c r="C299" s="230" t="s">
        <v>845</v>
      </c>
      <c r="D299" s="230" t="s">
        <v>253</v>
      </c>
      <c r="E299" s="231" t="s">
        <v>3958</v>
      </c>
      <c r="F299" s="232" t="s">
        <v>3959</v>
      </c>
      <c r="G299" s="233" t="s">
        <v>571</v>
      </c>
      <c r="H299" s="234">
        <v>8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257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3960</v>
      </c>
    </row>
    <row r="300" s="2" customFormat="1" ht="16.5" customHeight="1">
      <c r="A300" s="41"/>
      <c r="B300" s="42"/>
      <c r="C300" s="230" t="s">
        <v>1379</v>
      </c>
      <c r="D300" s="230" t="s">
        <v>253</v>
      </c>
      <c r="E300" s="231" t="s">
        <v>3961</v>
      </c>
      <c r="F300" s="232" t="s">
        <v>3962</v>
      </c>
      <c r="G300" s="233" t="s">
        <v>1163</v>
      </c>
      <c r="H300" s="234">
        <v>11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257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3963</v>
      </c>
    </row>
    <row r="301" s="2" customFormat="1" ht="16.5" customHeight="1">
      <c r="A301" s="41"/>
      <c r="B301" s="42"/>
      <c r="C301" s="230" t="s">
        <v>849</v>
      </c>
      <c r="D301" s="230" t="s">
        <v>253</v>
      </c>
      <c r="E301" s="231" t="s">
        <v>3964</v>
      </c>
      <c r="F301" s="232" t="s">
        <v>3965</v>
      </c>
      <c r="G301" s="233" t="s">
        <v>571</v>
      </c>
      <c r="H301" s="234">
        <v>11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257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3966</v>
      </c>
    </row>
    <row r="302" s="2" customFormat="1" ht="16.5" customHeight="1">
      <c r="A302" s="41"/>
      <c r="B302" s="42"/>
      <c r="C302" s="230" t="s">
        <v>1388</v>
      </c>
      <c r="D302" s="230" t="s">
        <v>253</v>
      </c>
      <c r="E302" s="231" t="s">
        <v>3967</v>
      </c>
      <c r="F302" s="232" t="s">
        <v>3968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257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3969</v>
      </c>
    </row>
    <row r="303" s="2" customFormat="1" ht="24.15" customHeight="1">
      <c r="A303" s="41"/>
      <c r="B303" s="42"/>
      <c r="C303" s="230" t="s">
        <v>1400</v>
      </c>
      <c r="D303" s="230" t="s">
        <v>253</v>
      </c>
      <c r="E303" s="231" t="s">
        <v>3970</v>
      </c>
      <c r="F303" s="232" t="s">
        <v>3971</v>
      </c>
      <c r="G303" s="233" t="s">
        <v>571</v>
      </c>
      <c r="H303" s="234">
        <v>18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257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3972</v>
      </c>
    </row>
    <row r="304" s="2" customFormat="1" ht="21.75" customHeight="1">
      <c r="A304" s="41"/>
      <c r="B304" s="42"/>
      <c r="C304" s="230" t="s">
        <v>859</v>
      </c>
      <c r="D304" s="230" t="s">
        <v>253</v>
      </c>
      <c r="E304" s="231" t="s">
        <v>3973</v>
      </c>
      <c r="F304" s="232" t="s">
        <v>3974</v>
      </c>
      <c r="G304" s="233" t="s">
        <v>571</v>
      </c>
      <c r="H304" s="234">
        <v>3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257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3975</v>
      </c>
    </row>
    <row r="305" s="2" customFormat="1" ht="16.5" customHeight="1">
      <c r="A305" s="41"/>
      <c r="B305" s="42"/>
      <c r="C305" s="230" t="s">
        <v>1407</v>
      </c>
      <c r="D305" s="230" t="s">
        <v>253</v>
      </c>
      <c r="E305" s="231" t="s">
        <v>3976</v>
      </c>
      <c r="F305" s="232" t="s">
        <v>3977</v>
      </c>
      <c r="G305" s="233" t="s">
        <v>571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257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3978</v>
      </c>
    </row>
    <row r="306" s="2" customFormat="1" ht="16.5" customHeight="1">
      <c r="A306" s="41"/>
      <c r="B306" s="42"/>
      <c r="C306" s="230" t="s">
        <v>866</v>
      </c>
      <c r="D306" s="230" t="s">
        <v>253</v>
      </c>
      <c r="E306" s="231" t="s">
        <v>3979</v>
      </c>
      <c r="F306" s="232" t="s">
        <v>3980</v>
      </c>
      <c r="G306" s="233" t="s">
        <v>571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257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3981</v>
      </c>
    </row>
    <row r="307" s="2" customFormat="1" ht="16.5" customHeight="1">
      <c r="A307" s="41"/>
      <c r="B307" s="42"/>
      <c r="C307" s="230" t="s">
        <v>1425</v>
      </c>
      <c r="D307" s="230" t="s">
        <v>253</v>
      </c>
      <c r="E307" s="231" t="s">
        <v>3982</v>
      </c>
      <c r="F307" s="232" t="s">
        <v>3947</v>
      </c>
      <c r="G307" s="233" t="s">
        <v>571</v>
      </c>
      <c r="H307" s="234">
        <v>3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257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3983</v>
      </c>
    </row>
    <row r="308" s="2" customFormat="1" ht="16.5" customHeight="1">
      <c r="A308" s="41"/>
      <c r="B308" s="42"/>
      <c r="C308" s="230" t="s">
        <v>870</v>
      </c>
      <c r="D308" s="230" t="s">
        <v>253</v>
      </c>
      <c r="E308" s="231" t="s">
        <v>3984</v>
      </c>
      <c r="F308" s="232" t="s">
        <v>3985</v>
      </c>
      <c r="G308" s="233" t="s">
        <v>571</v>
      </c>
      <c r="H308" s="234">
        <v>3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257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3986</v>
      </c>
    </row>
    <row r="309" s="2" customFormat="1" ht="16.5" customHeight="1">
      <c r="A309" s="41"/>
      <c r="B309" s="42"/>
      <c r="C309" s="230" t="s">
        <v>1432</v>
      </c>
      <c r="D309" s="230" t="s">
        <v>253</v>
      </c>
      <c r="E309" s="231" t="s">
        <v>3987</v>
      </c>
      <c r="F309" s="232" t="s">
        <v>3988</v>
      </c>
      <c r="G309" s="233" t="s">
        <v>571</v>
      </c>
      <c r="H309" s="234">
        <v>1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257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3989</v>
      </c>
    </row>
    <row r="310" s="2" customFormat="1" ht="16.5" customHeight="1">
      <c r="A310" s="41"/>
      <c r="B310" s="42"/>
      <c r="C310" s="230" t="s">
        <v>888</v>
      </c>
      <c r="D310" s="230" t="s">
        <v>253</v>
      </c>
      <c r="E310" s="231" t="s">
        <v>3990</v>
      </c>
      <c r="F310" s="232" t="s">
        <v>3991</v>
      </c>
      <c r="G310" s="233" t="s">
        <v>571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257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3992</v>
      </c>
    </row>
    <row r="311" s="2" customFormat="1" ht="16.5" customHeight="1">
      <c r="A311" s="41"/>
      <c r="B311" s="42"/>
      <c r="C311" s="230" t="s">
        <v>1439</v>
      </c>
      <c r="D311" s="230" t="s">
        <v>253</v>
      </c>
      <c r="E311" s="231" t="s">
        <v>3993</v>
      </c>
      <c r="F311" s="232" t="s">
        <v>3994</v>
      </c>
      <c r="G311" s="233" t="s">
        <v>571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257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3995</v>
      </c>
    </row>
    <row r="312" s="2" customFormat="1" ht="16.5" customHeight="1">
      <c r="A312" s="41"/>
      <c r="B312" s="42"/>
      <c r="C312" s="230" t="s">
        <v>894</v>
      </c>
      <c r="D312" s="230" t="s">
        <v>253</v>
      </c>
      <c r="E312" s="231" t="s">
        <v>3996</v>
      </c>
      <c r="F312" s="232" t="s">
        <v>3997</v>
      </c>
      <c r="G312" s="233" t="s">
        <v>571</v>
      </c>
      <c r="H312" s="234">
        <v>1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257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3998</v>
      </c>
    </row>
    <row r="313" s="2" customFormat="1" ht="16.5" customHeight="1">
      <c r="A313" s="41"/>
      <c r="B313" s="42"/>
      <c r="C313" s="230" t="s">
        <v>1449</v>
      </c>
      <c r="D313" s="230" t="s">
        <v>253</v>
      </c>
      <c r="E313" s="231" t="s">
        <v>3999</v>
      </c>
      <c r="F313" s="232" t="s">
        <v>4000</v>
      </c>
      <c r="G313" s="233" t="s">
        <v>571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257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4001</v>
      </c>
    </row>
    <row r="314" s="2" customFormat="1" ht="16.5" customHeight="1">
      <c r="A314" s="41"/>
      <c r="B314" s="42"/>
      <c r="C314" s="230" t="s">
        <v>899</v>
      </c>
      <c r="D314" s="230" t="s">
        <v>253</v>
      </c>
      <c r="E314" s="231" t="s">
        <v>4002</v>
      </c>
      <c r="F314" s="232" t="s">
        <v>3941</v>
      </c>
      <c r="G314" s="233" t="s">
        <v>571</v>
      </c>
      <c r="H314" s="234">
        <v>4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257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4003</v>
      </c>
    </row>
    <row r="315" s="2" customFormat="1" ht="16.5" customHeight="1">
      <c r="A315" s="41"/>
      <c r="B315" s="42"/>
      <c r="C315" s="230" t="s">
        <v>1460</v>
      </c>
      <c r="D315" s="230" t="s">
        <v>253</v>
      </c>
      <c r="E315" s="231" t="s">
        <v>4004</v>
      </c>
      <c r="F315" s="232" t="s">
        <v>4005</v>
      </c>
      <c r="G315" s="233" t="s">
        <v>571</v>
      </c>
      <c r="H315" s="234">
        <v>2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257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4006</v>
      </c>
    </row>
    <row r="316" s="2" customFormat="1" ht="16.5" customHeight="1">
      <c r="A316" s="41"/>
      <c r="B316" s="42"/>
      <c r="C316" s="230" t="s">
        <v>1466</v>
      </c>
      <c r="D316" s="230" t="s">
        <v>253</v>
      </c>
      <c r="E316" s="231" t="s">
        <v>4007</v>
      </c>
      <c r="F316" s="232" t="s">
        <v>4008</v>
      </c>
      <c r="G316" s="233" t="s">
        <v>571</v>
      </c>
      <c r="H316" s="234">
        <v>2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257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4009</v>
      </c>
    </row>
    <row r="317" s="2" customFormat="1" ht="24.15" customHeight="1">
      <c r="A317" s="41"/>
      <c r="B317" s="42"/>
      <c r="C317" s="230" t="s">
        <v>1471</v>
      </c>
      <c r="D317" s="230" t="s">
        <v>253</v>
      </c>
      <c r="E317" s="231" t="s">
        <v>4010</v>
      </c>
      <c r="F317" s="232" t="s">
        <v>3845</v>
      </c>
      <c r="G317" s="233" t="s">
        <v>1163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257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4011</v>
      </c>
    </row>
    <row r="318" s="17" customFormat="1" ht="20.88" customHeight="1">
      <c r="A318" s="17"/>
      <c r="B318" s="311"/>
      <c r="C318" s="312"/>
      <c r="D318" s="313" t="s">
        <v>83</v>
      </c>
      <c r="E318" s="313" t="s">
        <v>4012</v>
      </c>
      <c r="F318" s="313" t="s">
        <v>4013</v>
      </c>
      <c r="G318" s="312"/>
      <c r="H318" s="312"/>
      <c r="I318" s="314"/>
      <c r="J318" s="315">
        <f>BK318</f>
        <v>0</v>
      </c>
      <c r="K318" s="312"/>
      <c r="L318" s="316"/>
      <c r="M318" s="317"/>
      <c r="N318" s="318"/>
      <c r="O318" s="318"/>
      <c r="P318" s="319">
        <f>SUM(P319:P324)</f>
        <v>0</v>
      </c>
      <c r="Q318" s="318"/>
      <c r="R318" s="319">
        <f>SUM(R319:R324)</f>
        <v>0</v>
      </c>
      <c r="S318" s="318"/>
      <c r="T318" s="320">
        <f>SUM(T319:T324)</f>
        <v>0</v>
      </c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R318" s="321" t="s">
        <v>91</v>
      </c>
      <c r="AT318" s="322" t="s">
        <v>83</v>
      </c>
      <c r="AU318" s="322" t="s">
        <v>273</v>
      </c>
      <c r="AY318" s="321" t="s">
        <v>251</v>
      </c>
      <c r="BK318" s="323">
        <f>SUM(BK319:BK324)</f>
        <v>0</v>
      </c>
    </row>
    <row r="319" s="2" customFormat="1" ht="16.5" customHeight="1">
      <c r="A319" s="41"/>
      <c r="B319" s="42"/>
      <c r="C319" s="230" t="s">
        <v>908</v>
      </c>
      <c r="D319" s="230" t="s">
        <v>253</v>
      </c>
      <c r="E319" s="231" t="s">
        <v>4014</v>
      </c>
      <c r="F319" s="232" t="s">
        <v>4015</v>
      </c>
      <c r="G319" s="233" t="s">
        <v>571</v>
      </c>
      <c r="H319" s="234">
        <v>208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257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4016</v>
      </c>
    </row>
    <row r="320" s="2" customFormat="1" ht="24.15" customHeight="1">
      <c r="A320" s="41"/>
      <c r="B320" s="42"/>
      <c r="C320" s="230" t="s">
        <v>1481</v>
      </c>
      <c r="D320" s="230" t="s">
        <v>253</v>
      </c>
      <c r="E320" s="231" t="s">
        <v>4017</v>
      </c>
      <c r="F320" s="232" t="s">
        <v>4018</v>
      </c>
      <c r="G320" s="233" t="s">
        <v>571</v>
      </c>
      <c r="H320" s="234">
        <v>102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257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4019</v>
      </c>
    </row>
    <row r="321" s="2" customFormat="1" ht="21.75" customHeight="1">
      <c r="A321" s="41"/>
      <c r="B321" s="42"/>
      <c r="C321" s="230" t="s">
        <v>912</v>
      </c>
      <c r="D321" s="230" t="s">
        <v>253</v>
      </c>
      <c r="E321" s="231" t="s">
        <v>4020</v>
      </c>
      <c r="F321" s="232" t="s">
        <v>4021</v>
      </c>
      <c r="G321" s="233" t="s">
        <v>571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257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4022</v>
      </c>
    </row>
    <row r="322" s="2" customFormat="1" ht="21.75" customHeight="1">
      <c r="A322" s="41"/>
      <c r="B322" s="42"/>
      <c r="C322" s="230" t="s">
        <v>1495</v>
      </c>
      <c r="D322" s="230" t="s">
        <v>253</v>
      </c>
      <c r="E322" s="231" t="s">
        <v>4023</v>
      </c>
      <c r="F322" s="232" t="s">
        <v>4024</v>
      </c>
      <c r="G322" s="233" t="s">
        <v>571</v>
      </c>
      <c r="H322" s="234">
        <v>50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257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4025</v>
      </c>
    </row>
    <row r="323" s="2" customFormat="1" ht="33" customHeight="1">
      <c r="A323" s="41"/>
      <c r="B323" s="42"/>
      <c r="C323" s="230" t="s">
        <v>917</v>
      </c>
      <c r="D323" s="230" t="s">
        <v>253</v>
      </c>
      <c r="E323" s="231" t="s">
        <v>4026</v>
      </c>
      <c r="F323" s="232" t="s">
        <v>4027</v>
      </c>
      <c r="G323" s="233" t="s">
        <v>571</v>
      </c>
      <c r="H323" s="234">
        <v>50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257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4028</v>
      </c>
    </row>
    <row r="324" s="2" customFormat="1" ht="24.15" customHeight="1">
      <c r="A324" s="41"/>
      <c r="B324" s="42"/>
      <c r="C324" s="230" t="s">
        <v>921</v>
      </c>
      <c r="D324" s="230" t="s">
        <v>253</v>
      </c>
      <c r="E324" s="231" t="s">
        <v>4029</v>
      </c>
      <c r="F324" s="232" t="s">
        <v>3845</v>
      </c>
      <c r="G324" s="233" t="s">
        <v>1163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257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4030</v>
      </c>
    </row>
    <row r="325" s="12" customFormat="1" ht="22.8" customHeight="1">
      <c r="A325" s="12"/>
      <c r="B325" s="214"/>
      <c r="C325" s="215"/>
      <c r="D325" s="216" t="s">
        <v>83</v>
      </c>
      <c r="E325" s="228" t="s">
        <v>4031</v>
      </c>
      <c r="F325" s="228" t="s">
        <v>4032</v>
      </c>
      <c r="G325" s="215"/>
      <c r="H325" s="215"/>
      <c r="I325" s="218"/>
      <c r="J325" s="229">
        <f>BK325</f>
        <v>0</v>
      </c>
      <c r="K325" s="215"/>
      <c r="L325" s="220"/>
      <c r="M325" s="221"/>
      <c r="N325" s="222"/>
      <c r="O325" s="222"/>
      <c r="P325" s="223">
        <f>SUM(P326:P332)</f>
        <v>0</v>
      </c>
      <c r="Q325" s="222"/>
      <c r="R325" s="223">
        <f>SUM(R326:R332)</f>
        <v>0</v>
      </c>
      <c r="S325" s="222"/>
      <c r="T325" s="224">
        <f>SUM(T326:T332)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5" t="s">
        <v>91</v>
      </c>
      <c r="AT325" s="226" t="s">
        <v>83</v>
      </c>
      <c r="AU325" s="226" t="s">
        <v>91</v>
      </c>
      <c r="AY325" s="225" t="s">
        <v>251</v>
      </c>
      <c r="BK325" s="227">
        <f>SUM(BK326:BK332)</f>
        <v>0</v>
      </c>
    </row>
    <row r="326" s="2" customFormat="1" ht="16.5" customHeight="1">
      <c r="A326" s="41"/>
      <c r="B326" s="42"/>
      <c r="C326" s="294" t="s">
        <v>555</v>
      </c>
      <c r="D326" s="294" t="s">
        <v>338</v>
      </c>
      <c r="E326" s="295" t="s">
        <v>4033</v>
      </c>
      <c r="F326" s="296" t="s">
        <v>4034</v>
      </c>
      <c r="G326" s="297" t="s">
        <v>1163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281</v>
      </c>
      <c r="AT326" s="242" t="s">
        <v>338</v>
      </c>
      <c r="AU326" s="242" t="s">
        <v>93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93</v>
      </c>
    </row>
    <row r="327" s="2" customFormat="1" ht="16.5" customHeight="1">
      <c r="A327" s="41"/>
      <c r="B327" s="42"/>
      <c r="C327" s="294" t="s">
        <v>815</v>
      </c>
      <c r="D327" s="294" t="s">
        <v>338</v>
      </c>
      <c r="E327" s="295" t="s">
        <v>4035</v>
      </c>
      <c r="F327" s="296" t="s">
        <v>4036</v>
      </c>
      <c r="G327" s="297" t="s">
        <v>1163</v>
      </c>
      <c r="H327" s="298">
        <v>1</v>
      </c>
      <c r="I327" s="299"/>
      <c r="J327" s="300">
        <f>ROUND(I327*H327,2)</f>
        <v>0</v>
      </c>
      <c r="K327" s="301"/>
      <c r="L327" s="302"/>
      <c r="M327" s="303" t="s">
        <v>1</v>
      </c>
      <c r="N327" s="304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281</v>
      </c>
      <c r="AT327" s="242" t="s">
        <v>338</v>
      </c>
      <c r="AU327" s="242" t="s">
        <v>93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257</v>
      </c>
    </row>
    <row r="328" s="2" customFormat="1" ht="16.5" customHeight="1">
      <c r="A328" s="41"/>
      <c r="B328" s="42"/>
      <c r="C328" s="294" t="s">
        <v>560</v>
      </c>
      <c r="D328" s="294" t="s">
        <v>338</v>
      </c>
      <c r="E328" s="295" t="s">
        <v>4037</v>
      </c>
      <c r="F328" s="296" t="s">
        <v>4038</v>
      </c>
      <c r="G328" s="297" t="s">
        <v>1163</v>
      </c>
      <c r="H328" s="298">
        <v>1</v>
      </c>
      <c r="I328" s="299"/>
      <c r="J328" s="300">
        <f>ROUND(I328*H328,2)</f>
        <v>0</v>
      </c>
      <c r="K328" s="301"/>
      <c r="L328" s="302"/>
      <c r="M328" s="303" t="s">
        <v>1</v>
      </c>
      <c r="N328" s="304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281</v>
      </c>
      <c r="AT328" s="242" t="s">
        <v>338</v>
      </c>
      <c r="AU328" s="242" t="s">
        <v>93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276</v>
      </c>
    </row>
    <row r="329" s="2" customFormat="1" ht="16.5" customHeight="1">
      <c r="A329" s="41"/>
      <c r="B329" s="42"/>
      <c r="C329" s="294" t="s">
        <v>842</v>
      </c>
      <c r="D329" s="294" t="s">
        <v>338</v>
      </c>
      <c r="E329" s="295" t="s">
        <v>4039</v>
      </c>
      <c r="F329" s="296" t="s">
        <v>4040</v>
      </c>
      <c r="G329" s="297" t="s">
        <v>1163</v>
      </c>
      <c r="H329" s="298">
        <v>1</v>
      </c>
      <c r="I329" s="299"/>
      <c r="J329" s="300">
        <f>ROUND(I329*H329,2)</f>
        <v>0</v>
      </c>
      <c r="K329" s="301"/>
      <c r="L329" s="302"/>
      <c r="M329" s="303" t="s">
        <v>1</v>
      </c>
      <c r="N329" s="304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281</v>
      </c>
      <c r="AT329" s="242" t="s">
        <v>338</v>
      </c>
      <c r="AU329" s="242" t="s">
        <v>93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281</v>
      </c>
    </row>
    <row r="330" s="2" customFormat="1" ht="16.5" customHeight="1">
      <c r="A330" s="41"/>
      <c r="B330" s="42"/>
      <c r="C330" s="294" t="s">
        <v>572</v>
      </c>
      <c r="D330" s="294" t="s">
        <v>338</v>
      </c>
      <c r="E330" s="295" t="s">
        <v>4041</v>
      </c>
      <c r="F330" s="296" t="s">
        <v>4042</v>
      </c>
      <c r="G330" s="297" t="s">
        <v>1163</v>
      </c>
      <c r="H330" s="298">
        <v>1</v>
      </c>
      <c r="I330" s="299"/>
      <c r="J330" s="300">
        <f>ROUND(I330*H330,2)</f>
        <v>0</v>
      </c>
      <c r="K330" s="301"/>
      <c r="L330" s="302"/>
      <c r="M330" s="303" t="s">
        <v>1</v>
      </c>
      <c r="N330" s="304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281</v>
      </c>
      <c r="AT330" s="242" t="s">
        <v>338</v>
      </c>
      <c r="AU330" s="242" t="s">
        <v>93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287</v>
      </c>
    </row>
    <row r="331" s="2" customFormat="1" ht="16.5" customHeight="1">
      <c r="A331" s="41"/>
      <c r="B331" s="42"/>
      <c r="C331" s="294" t="s">
        <v>852</v>
      </c>
      <c r="D331" s="294" t="s">
        <v>338</v>
      </c>
      <c r="E331" s="295" t="s">
        <v>4043</v>
      </c>
      <c r="F331" s="296" t="s">
        <v>4044</v>
      </c>
      <c r="G331" s="297" t="s">
        <v>1163</v>
      </c>
      <c r="H331" s="298">
        <v>1</v>
      </c>
      <c r="I331" s="299"/>
      <c r="J331" s="300">
        <f>ROUND(I331*H331,2)</f>
        <v>0</v>
      </c>
      <c r="K331" s="301"/>
      <c r="L331" s="302"/>
      <c r="M331" s="303" t="s">
        <v>1</v>
      </c>
      <c r="N331" s="304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281</v>
      </c>
      <c r="AT331" s="242" t="s">
        <v>338</v>
      </c>
      <c r="AU331" s="242" t="s">
        <v>93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299</v>
      </c>
    </row>
    <row r="332" s="2" customFormat="1" ht="24.15" customHeight="1">
      <c r="A332" s="41"/>
      <c r="B332" s="42"/>
      <c r="C332" s="294" t="s">
        <v>577</v>
      </c>
      <c r="D332" s="294" t="s">
        <v>338</v>
      </c>
      <c r="E332" s="295" t="s">
        <v>4045</v>
      </c>
      <c r="F332" s="296" t="s">
        <v>3845</v>
      </c>
      <c r="G332" s="297" t="s">
        <v>1163</v>
      </c>
      <c r="H332" s="298">
        <v>1</v>
      </c>
      <c r="I332" s="299"/>
      <c r="J332" s="300">
        <f>ROUND(I332*H332,2)</f>
        <v>0</v>
      </c>
      <c r="K332" s="301"/>
      <c r="L332" s="302"/>
      <c r="M332" s="324" t="s">
        <v>1</v>
      </c>
      <c r="N332" s="325" t="s">
        <v>49</v>
      </c>
      <c r="O332" s="308"/>
      <c r="P332" s="309">
        <f>O332*H332</f>
        <v>0</v>
      </c>
      <c r="Q332" s="309">
        <v>0</v>
      </c>
      <c r="R332" s="309">
        <f>Q332*H332</f>
        <v>0</v>
      </c>
      <c r="S332" s="309">
        <v>0</v>
      </c>
      <c r="T332" s="310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281</v>
      </c>
      <c r="AT332" s="242" t="s">
        <v>338</v>
      </c>
      <c r="AU332" s="242" t="s">
        <v>93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304</v>
      </c>
    </row>
    <row r="333" s="2" customFormat="1" ht="6.96" customHeight="1">
      <c r="A333" s="41"/>
      <c r="B333" s="69"/>
      <c r="C333" s="70"/>
      <c r="D333" s="70"/>
      <c r="E333" s="70"/>
      <c r="F333" s="70"/>
      <c r="G333" s="70"/>
      <c r="H333" s="70"/>
      <c r="I333" s="70"/>
      <c r="J333" s="70"/>
      <c r="K333" s="70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nNcVTFlqA5lXq5Yb3T41PLb4c4lAp1qmt/FLl23taYLhYdd8ocEdPEY8/mjUfteQGvDmI44KfsTt/K9x6rwnLg==" hashValue="bPhX8MMdIKbjqjLFGfnLS0HYxtBFIuIu0pgdftAUwfbZpqcFmJv/VYUkFU3lRbi3dHbgNBXW5dGCEk9mhWYSvQ==" algorithmName="SHA-512" password="CC35"/>
  <autoFilter ref="C131:K3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50" r:id="rId1" display="https://podminky.urs.cz/item/CS_URS_2024_01/713411141"/>
    <hyperlink ref="F190" r:id="rId2" display="https://podminky.urs.cz/item/CS_URS_2024_01/725211603"/>
    <hyperlink ref="F200" r:id="rId3" display="https://podminky.urs.cz/item/CS_URS_2024_01/72524112R"/>
    <hyperlink ref="F207" r:id="rId4" display="https://podminky.urs.cz/item/CS_URS_2024_01/725822611"/>
    <hyperlink ref="F220" r:id="rId5" display="https://podminky.urs.cz/item/CS_URS_2024_01/726131041"/>
    <hyperlink ref="F223" r:id="rId6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4046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209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4047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4048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4049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4050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4051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4052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4053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4054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4055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237</v>
      </c>
      <c r="D129" s="205" t="s">
        <v>69</v>
      </c>
      <c r="E129" s="205" t="s">
        <v>65</v>
      </c>
      <c r="F129" s="205" t="s">
        <v>66</v>
      </c>
      <c r="G129" s="205" t="s">
        <v>238</v>
      </c>
      <c r="H129" s="205" t="s">
        <v>239</v>
      </c>
      <c r="I129" s="205" t="s">
        <v>240</v>
      </c>
      <c r="J129" s="206" t="s">
        <v>196</v>
      </c>
      <c r="K129" s="207" t="s">
        <v>241</v>
      </c>
      <c r="L129" s="208"/>
      <c r="M129" s="103" t="s">
        <v>1</v>
      </c>
      <c r="N129" s="104" t="s">
        <v>48</v>
      </c>
      <c r="O129" s="104" t="s">
        <v>242</v>
      </c>
      <c r="P129" s="104" t="s">
        <v>243</v>
      </c>
      <c r="Q129" s="104" t="s">
        <v>244</v>
      </c>
      <c r="R129" s="104" t="s">
        <v>245</v>
      </c>
      <c r="S129" s="104" t="s">
        <v>246</v>
      </c>
      <c r="T129" s="105" t="s">
        <v>247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248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1288</v>
      </c>
      <c r="F131" s="217" t="s">
        <v>1289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251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4056</v>
      </c>
      <c r="F132" s="228" t="s">
        <v>4057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257</v>
      </c>
      <c r="AT132" s="226" t="s">
        <v>83</v>
      </c>
      <c r="AU132" s="226" t="s">
        <v>91</v>
      </c>
      <c r="AY132" s="225" t="s">
        <v>251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253</v>
      </c>
      <c r="E133" s="231" t="s">
        <v>4058</v>
      </c>
      <c r="F133" s="232" t="s">
        <v>4059</v>
      </c>
      <c r="G133" s="233" t="s">
        <v>571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4060</v>
      </c>
    </row>
    <row r="134" s="2" customFormat="1">
      <c r="A134" s="41"/>
      <c r="B134" s="42"/>
      <c r="C134" s="43"/>
      <c r="D134" s="251" t="s">
        <v>289</v>
      </c>
      <c r="E134" s="43"/>
      <c r="F134" s="282" t="s">
        <v>4061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289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253</v>
      </c>
      <c r="E135" s="231" t="s">
        <v>4062</v>
      </c>
      <c r="F135" s="232" t="s">
        <v>4063</v>
      </c>
      <c r="G135" s="233" t="s">
        <v>571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304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4064</v>
      </c>
    </row>
    <row r="136" s="2" customFormat="1" ht="24.15" customHeight="1">
      <c r="A136" s="41"/>
      <c r="B136" s="42"/>
      <c r="C136" s="230" t="s">
        <v>273</v>
      </c>
      <c r="D136" s="230" t="s">
        <v>253</v>
      </c>
      <c r="E136" s="231" t="s">
        <v>4065</v>
      </c>
      <c r="F136" s="232" t="s">
        <v>4066</v>
      </c>
      <c r="G136" s="233" t="s">
        <v>571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4067</v>
      </c>
    </row>
    <row r="137" s="2" customFormat="1" ht="24.15" customHeight="1">
      <c r="A137" s="41"/>
      <c r="B137" s="42"/>
      <c r="C137" s="230" t="s">
        <v>257</v>
      </c>
      <c r="D137" s="230" t="s">
        <v>253</v>
      </c>
      <c r="E137" s="231" t="s">
        <v>4068</v>
      </c>
      <c r="F137" s="232" t="s">
        <v>4069</v>
      </c>
      <c r="G137" s="233" t="s">
        <v>571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4070</v>
      </c>
    </row>
    <row r="138" s="2" customFormat="1" ht="24.15" customHeight="1">
      <c r="A138" s="41"/>
      <c r="B138" s="42"/>
      <c r="C138" s="230" t="s">
        <v>284</v>
      </c>
      <c r="D138" s="230" t="s">
        <v>253</v>
      </c>
      <c r="E138" s="231" t="s">
        <v>4071</v>
      </c>
      <c r="F138" s="232" t="s">
        <v>4072</v>
      </c>
      <c r="G138" s="233" t="s">
        <v>571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304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4073</v>
      </c>
    </row>
    <row r="139" s="2" customFormat="1" ht="24.15" customHeight="1">
      <c r="A139" s="41"/>
      <c r="B139" s="42"/>
      <c r="C139" s="230" t="s">
        <v>276</v>
      </c>
      <c r="D139" s="230" t="s">
        <v>253</v>
      </c>
      <c r="E139" s="231" t="s">
        <v>4074</v>
      </c>
      <c r="F139" s="232" t="s">
        <v>4075</v>
      </c>
      <c r="G139" s="233" t="s">
        <v>321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304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4076</v>
      </c>
    </row>
    <row r="140" s="2" customFormat="1" ht="24.15" customHeight="1">
      <c r="A140" s="41"/>
      <c r="B140" s="42"/>
      <c r="C140" s="230" t="s">
        <v>295</v>
      </c>
      <c r="D140" s="230" t="s">
        <v>253</v>
      </c>
      <c r="E140" s="231" t="s">
        <v>4077</v>
      </c>
      <c r="F140" s="232" t="s">
        <v>4078</v>
      </c>
      <c r="G140" s="233" t="s">
        <v>321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4079</v>
      </c>
    </row>
    <row r="141" s="2" customFormat="1" ht="24.15" customHeight="1">
      <c r="A141" s="41"/>
      <c r="B141" s="42"/>
      <c r="C141" s="230" t="s">
        <v>281</v>
      </c>
      <c r="D141" s="230" t="s">
        <v>253</v>
      </c>
      <c r="E141" s="231" t="s">
        <v>4080</v>
      </c>
      <c r="F141" s="232" t="s">
        <v>4081</v>
      </c>
      <c r="G141" s="233" t="s">
        <v>389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4082</v>
      </c>
    </row>
    <row r="142" s="2" customFormat="1" ht="24.15" customHeight="1">
      <c r="A142" s="41"/>
      <c r="B142" s="42"/>
      <c r="C142" s="230" t="s">
        <v>306</v>
      </c>
      <c r="D142" s="230" t="s">
        <v>253</v>
      </c>
      <c r="E142" s="231" t="s">
        <v>412</v>
      </c>
      <c r="F142" s="232" t="s">
        <v>4083</v>
      </c>
      <c r="G142" s="233" t="s">
        <v>389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4084</v>
      </c>
    </row>
    <row r="143" s="2" customFormat="1" ht="24.15" customHeight="1">
      <c r="A143" s="41"/>
      <c r="B143" s="42"/>
      <c r="C143" s="230" t="s">
        <v>287</v>
      </c>
      <c r="D143" s="230" t="s">
        <v>253</v>
      </c>
      <c r="E143" s="231" t="s">
        <v>4085</v>
      </c>
      <c r="F143" s="232" t="s">
        <v>4086</v>
      </c>
      <c r="G143" s="233" t="s">
        <v>321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4087</v>
      </c>
    </row>
    <row r="144" s="2" customFormat="1" ht="24.15" customHeight="1">
      <c r="A144" s="41"/>
      <c r="B144" s="42"/>
      <c r="C144" s="230" t="s">
        <v>333</v>
      </c>
      <c r="D144" s="230" t="s">
        <v>253</v>
      </c>
      <c r="E144" s="231" t="s">
        <v>4088</v>
      </c>
      <c r="F144" s="232" t="s">
        <v>4089</v>
      </c>
      <c r="G144" s="233" t="s">
        <v>321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4090</v>
      </c>
    </row>
    <row r="145" s="2" customFormat="1" ht="24.15" customHeight="1">
      <c r="A145" s="41"/>
      <c r="B145" s="42"/>
      <c r="C145" s="230" t="s">
        <v>8</v>
      </c>
      <c r="D145" s="230" t="s">
        <v>253</v>
      </c>
      <c r="E145" s="231" t="s">
        <v>4091</v>
      </c>
      <c r="F145" s="232" t="s">
        <v>4092</v>
      </c>
      <c r="G145" s="233" t="s">
        <v>321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304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4093</v>
      </c>
    </row>
    <row r="146" s="2" customFormat="1" ht="24.15" customHeight="1">
      <c r="A146" s="41"/>
      <c r="B146" s="42"/>
      <c r="C146" s="230" t="s">
        <v>349</v>
      </c>
      <c r="D146" s="230" t="s">
        <v>253</v>
      </c>
      <c r="E146" s="231" t="s">
        <v>4094</v>
      </c>
      <c r="F146" s="232" t="s">
        <v>4095</v>
      </c>
      <c r="G146" s="233" t="s">
        <v>321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4096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4097</v>
      </c>
      <c r="F147" s="228" t="s">
        <v>4098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257</v>
      </c>
      <c r="AT147" s="226" t="s">
        <v>83</v>
      </c>
      <c r="AU147" s="226" t="s">
        <v>91</v>
      </c>
      <c r="AY147" s="225" t="s">
        <v>251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299</v>
      </c>
      <c r="D148" s="230" t="s">
        <v>253</v>
      </c>
      <c r="E148" s="231" t="s">
        <v>4099</v>
      </c>
      <c r="F148" s="232" t="s">
        <v>4100</v>
      </c>
      <c r="G148" s="233" t="s">
        <v>571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4101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4102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93</v>
      </c>
    </row>
    <row r="150" s="2" customFormat="1" ht="49.05" customHeight="1">
      <c r="A150" s="41"/>
      <c r="B150" s="42"/>
      <c r="C150" s="230" t="s">
        <v>361</v>
      </c>
      <c r="D150" s="230" t="s">
        <v>253</v>
      </c>
      <c r="E150" s="231" t="s">
        <v>4103</v>
      </c>
      <c r="F150" s="232" t="s">
        <v>4104</v>
      </c>
      <c r="G150" s="233" t="s">
        <v>571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4105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4106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16.5" customHeight="1">
      <c r="A152" s="41"/>
      <c r="B152" s="42"/>
      <c r="C152" s="230" t="s">
        <v>304</v>
      </c>
      <c r="D152" s="230" t="s">
        <v>253</v>
      </c>
      <c r="E152" s="231" t="s">
        <v>4107</v>
      </c>
      <c r="F152" s="232" t="s">
        <v>4108</v>
      </c>
      <c r="G152" s="233" t="s">
        <v>571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4109</v>
      </c>
    </row>
    <row r="153" s="2" customFormat="1" ht="16.5" customHeight="1">
      <c r="A153" s="41"/>
      <c r="B153" s="42"/>
      <c r="C153" s="230" t="s">
        <v>386</v>
      </c>
      <c r="D153" s="230" t="s">
        <v>253</v>
      </c>
      <c r="E153" s="231" t="s">
        <v>4110</v>
      </c>
      <c r="F153" s="232" t="s">
        <v>4111</v>
      </c>
      <c r="G153" s="233" t="s">
        <v>571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4112</v>
      </c>
    </row>
    <row r="154" s="2" customFormat="1" ht="55.5" customHeight="1">
      <c r="A154" s="41"/>
      <c r="B154" s="42"/>
      <c r="C154" s="230" t="s">
        <v>309</v>
      </c>
      <c r="D154" s="230" t="s">
        <v>253</v>
      </c>
      <c r="E154" s="231" t="s">
        <v>4113</v>
      </c>
      <c r="F154" s="232" t="s">
        <v>4114</v>
      </c>
      <c r="G154" s="233" t="s">
        <v>571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304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4115</v>
      </c>
    </row>
    <row r="155" s="2" customFormat="1" ht="55.5" customHeight="1">
      <c r="A155" s="41"/>
      <c r="B155" s="42"/>
      <c r="C155" s="230" t="s">
        <v>402</v>
      </c>
      <c r="D155" s="230" t="s">
        <v>253</v>
      </c>
      <c r="E155" s="231" t="s">
        <v>4116</v>
      </c>
      <c r="F155" s="232" t="s">
        <v>4117</v>
      </c>
      <c r="G155" s="233" t="s">
        <v>571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4118</v>
      </c>
    </row>
    <row r="156" s="2" customFormat="1" ht="55.5" customHeight="1">
      <c r="A156" s="41"/>
      <c r="B156" s="42"/>
      <c r="C156" s="230" t="s">
        <v>409</v>
      </c>
      <c r="D156" s="230" t="s">
        <v>253</v>
      </c>
      <c r="E156" s="231" t="s">
        <v>4119</v>
      </c>
      <c r="F156" s="232" t="s">
        <v>4120</v>
      </c>
      <c r="G156" s="233" t="s">
        <v>571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4121</v>
      </c>
    </row>
    <row r="157" s="2" customFormat="1" ht="55.5" customHeight="1">
      <c r="A157" s="41"/>
      <c r="B157" s="42"/>
      <c r="C157" s="230" t="s">
        <v>7</v>
      </c>
      <c r="D157" s="230" t="s">
        <v>253</v>
      </c>
      <c r="E157" s="231" t="s">
        <v>4122</v>
      </c>
      <c r="F157" s="232" t="s">
        <v>4123</v>
      </c>
      <c r="G157" s="233" t="s">
        <v>571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4124</v>
      </c>
    </row>
    <row r="158" s="2" customFormat="1" ht="24.15" customHeight="1">
      <c r="A158" s="41"/>
      <c r="B158" s="42"/>
      <c r="C158" s="230" t="s">
        <v>322</v>
      </c>
      <c r="D158" s="230" t="s">
        <v>253</v>
      </c>
      <c r="E158" s="231" t="s">
        <v>4125</v>
      </c>
      <c r="F158" s="232" t="s">
        <v>4126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4127</v>
      </c>
    </row>
    <row r="159" s="2" customFormat="1" ht="24.15" customHeight="1">
      <c r="A159" s="41"/>
      <c r="B159" s="42"/>
      <c r="C159" s="230" t="s">
        <v>437</v>
      </c>
      <c r="D159" s="230" t="s">
        <v>253</v>
      </c>
      <c r="E159" s="231" t="s">
        <v>4128</v>
      </c>
      <c r="F159" s="232" t="s">
        <v>4129</v>
      </c>
      <c r="G159" s="233" t="s">
        <v>571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4130</v>
      </c>
    </row>
    <row r="160" s="2" customFormat="1" ht="24.15" customHeight="1">
      <c r="A160" s="41"/>
      <c r="B160" s="42"/>
      <c r="C160" s="230" t="s">
        <v>336</v>
      </c>
      <c r="D160" s="230" t="s">
        <v>253</v>
      </c>
      <c r="E160" s="231" t="s">
        <v>4131</v>
      </c>
      <c r="F160" s="232" t="s">
        <v>4132</v>
      </c>
      <c r="G160" s="233" t="s">
        <v>571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304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4133</v>
      </c>
    </row>
    <row r="161" s="2" customFormat="1" ht="24.15" customHeight="1">
      <c r="A161" s="41"/>
      <c r="B161" s="42"/>
      <c r="C161" s="230" t="s">
        <v>450</v>
      </c>
      <c r="D161" s="230" t="s">
        <v>253</v>
      </c>
      <c r="E161" s="231" t="s">
        <v>4134</v>
      </c>
      <c r="F161" s="232" t="s">
        <v>4078</v>
      </c>
      <c r="G161" s="233" t="s">
        <v>321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304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4135</v>
      </c>
    </row>
    <row r="162" s="2" customFormat="1" ht="24.15" customHeight="1">
      <c r="A162" s="41"/>
      <c r="B162" s="42"/>
      <c r="C162" s="230" t="s">
        <v>341</v>
      </c>
      <c r="D162" s="230" t="s">
        <v>253</v>
      </c>
      <c r="E162" s="231" t="s">
        <v>4136</v>
      </c>
      <c r="F162" s="232" t="s">
        <v>4137</v>
      </c>
      <c r="G162" s="233" t="s">
        <v>321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4138</v>
      </c>
    </row>
    <row r="163" s="2" customFormat="1" ht="24.15" customHeight="1">
      <c r="A163" s="41"/>
      <c r="B163" s="42"/>
      <c r="C163" s="230" t="s">
        <v>462</v>
      </c>
      <c r="D163" s="230" t="s">
        <v>253</v>
      </c>
      <c r="E163" s="231" t="s">
        <v>4139</v>
      </c>
      <c r="F163" s="232" t="s">
        <v>4081</v>
      </c>
      <c r="G163" s="233" t="s">
        <v>389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4140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4141</v>
      </c>
      <c r="F164" s="232" t="s">
        <v>4142</v>
      </c>
      <c r="G164" s="233" t="s">
        <v>321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4143</v>
      </c>
    </row>
    <row r="165" s="2" customFormat="1" ht="24.15" customHeight="1">
      <c r="A165" s="41"/>
      <c r="B165" s="42"/>
      <c r="C165" s="230" t="s">
        <v>472</v>
      </c>
      <c r="D165" s="230" t="s">
        <v>253</v>
      </c>
      <c r="E165" s="231" t="s">
        <v>4144</v>
      </c>
      <c r="F165" s="232" t="s">
        <v>4145</v>
      </c>
      <c r="G165" s="233" t="s">
        <v>321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4146</v>
      </c>
    </row>
    <row r="166" s="2" customFormat="1" ht="24.15" customHeight="1">
      <c r="A166" s="41"/>
      <c r="B166" s="42"/>
      <c r="C166" s="230" t="s">
        <v>358</v>
      </c>
      <c r="D166" s="230" t="s">
        <v>253</v>
      </c>
      <c r="E166" s="231" t="s">
        <v>4147</v>
      </c>
      <c r="F166" s="232" t="s">
        <v>4148</v>
      </c>
      <c r="G166" s="233" t="s">
        <v>321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4149</v>
      </c>
    </row>
    <row r="167" s="2" customFormat="1" ht="24.15" customHeight="1">
      <c r="A167" s="41"/>
      <c r="B167" s="42"/>
      <c r="C167" s="230" t="s">
        <v>488</v>
      </c>
      <c r="D167" s="230" t="s">
        <v>253</v>
      </c>
      <c r="E167" s="231" t="s">
        <v>4150</v>
      </c>
      <c r="F167" s="232" t="s">
        <v>4151</v>
      </c>
      <c r="G167" s="233" t="s">
        <v>321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304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4152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4153</v>
      </c>
      <c r="F168" s="228" t="s">
        <v>4154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257</v>
      </c>
      <c r="AT168" s="226" t="s">
        <v>83</v>
      </c>
      <c r="AU168" s="226" t="s">
        <v>91</v>
      </c>
      <c r="AY168" s="225" t="s">
        <v>251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364</v>
      </c>
      <c r="D169" s="230" t="s">
        <v>253</v>
      </c>
      <c r="E169" s="231" t="s">
        <v>4155</v>
      </c>
      <c r="F169" s="232" t="s">
        <v>4156</v>
      </c>
      <c r="G169" s="233" t="s">
        <v>571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4157</v>
      </c>
    </row>
    <row r="170" s="2" customFormat="1" ht="24.15" customHeight="1">
      <c r="A170" s="41"/>
      <c r="B170" s="42"/>
      <c r="C170" s="230" t="s">
        <v>522</v>
      </c>
      <c r="D170" s="230" t="s">
        <v>253</v>
      </c>
      <c r="E170" s="231" t="s">
        <v>4158</v>
      </c>
      <c r="F170" s="232" t="s">
        <v>4159</v>
      </c>
      <c r="G170" s="233" t="s">
        <v>571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4160</v>
      </c>
    </row>
    <row r="171" s="2" customFormat="1" ht="24.15" customHeight="1">
      <c r="A171" s="41"/>
      <c r="B171" s="42"/>
      <c r="C171" s="230" t="s">
        <v>375</v>
      </c>
      <c r="D171" s="230" t="s">
        <v>253</v>
      </c>
      <c r="E171" s="231" t="s">
        <v>4161</v>
      </c>
      <c r="F171" s="232" t="s">
        <v>4162</v>
      </c>
      <c r="G171" s="233" t="s">
        <v>571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4163</v>
      </c>
    </row>
    <row r="172" s="2" customFormat="1" ht="24.15" customHeight="1">
      <c r="A172" s="41"/>
      <c r="B172" s="42"/>
      <c r="C172" s="230" t="s">
        <v>546</v>
      </c>
      <c r="D172" s="230" t="s">
        <v>253</v>
      </c>
      <c r="E172" s="231" t="s">
        <v>4164</v>
      </c>
      <c r="F172" s="232" t="s">
        <v>4165</v>
      </c>
      <c r="G172" s="233" t="s">
        <v>321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4166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4167</v>
      </c>
      <c r="F173" s="228" t="s">
        <v>4168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257</v>
      </c>
      <c r="AT173" s="226" t="s">
        <v>83</v>
      </c>
      <c r="AU173" s="226" t="s">
        <v>91</v>
      </c>
      <c r="AY173" s="225" t="s">
        <v>251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390</v>
      </c>
      <c r="D174" s="230" t="s">
        <v>253</v>
      </c>
      <c r="E174" s="231" t="s">
        <v>4169</v>
      </c>
      <c r="F174" s="232" t="s">
        <v>4170</v>
      </c>
      <c r="G174" s="233" t="s">
        <v>571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4171</v>
      </c>
    </row>
    <row r="175" s="2" customFormat="1" ht="62.7" customHeight="1">
      <c r="A175" s="41"/>
      <c r="B175" s="42"/>
      <c r="C175" s="230" t="s">
        <v>557</v>
      </c>
      <c r="D175" s="230" t="s">
        <v>253</v>
      </c>
      <c r="E175" s="231" t="s">
        <v>4172</v>
      </c>
      <c r="F175" s="232" t="s">
        <v>4173</v>
      </c>
      <c r="G175" s="233" t="s">
        <v>571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4174</v>
      </c>
    </row>
    <row r="176" s="2" customFormat="1" ht="24.15" customHeight="1">
      <c r="A176" s="41"/>
      <c r="B176" s="42"/>
      <c r="C176" s="230" t="s">
        <v>400</v>
      </c>
      <c r="D176" s="230" t="s">
        <v>253</v>
      </c>
      <c r="E176" s="231" t="s">
        <v>4175</v>
      </c>
      <c r="F176" s="232" t="s">
        <v>4176</v>
      </c>
      <c r="G176" s="233" t="s">
        <v>321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304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304</v>
      </c>
      <c r="BM176" s="242" t="s">
        <v>4177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4178</v>
      </c>
      <c r="F177" s="228" t="s">
        <v>4179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257</v>
      </c>
      <c r="AT177" s="226" t="s">
        <v>83</v>
      </c>
      <c r="AU177" s="226" t="s">
        <v>91</v>
      </c>
      <c r="AY177" s="225" t="s">
        <v>251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574</v>
      </c>
      <c r="D178" s="230" t="s">
        <v>253</v>
      </c>
      <c r="E178" s="231" t="s">
        <v>4180</v>
      </c>
      <c r="F178" s="232" t="s">
        <v>4181</v>
      </c>
      <c r="G178" s="233" t="s">
        <v>571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304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4182</v>
      </c>
    </row>
    <row r="179" s="2" customFormat="1" ht="62.7" customHeight="1">
      <c r="A179" s="41"/>
      <c r="B179" s="42"/>
      <c r="C179" s="230" t="s">
        <v>405</v>
      </c>
      <c r="D179" s="230" t="s">
        <v>253</v>
      </c>
      <c r="E179" s="231" t="s">
        <v>4183</v>
      </c>
      <c r="F179" s="232" t="s">
        <v>4184</v>
      </c>
      <c r="G179" s="233" t="s">
        <v>571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304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304</v>
      </c>
      <c r="BM179" s="242" t="s">
        <v>4185</v>
      </c>
    </row>
    <row r="180" s="2" customFormat="1" ht="24.15" customHeight="1">
      <c r="A180" s="41"/>
      <c r="B180" s="42"/>
      <c r="C180" s="230" t="s">
        <v>587</v>
      </c>
      <c r="D180" s="230" t="s">
        <v>253</v>
      </c>
      <c r="E180" s="231" t="s">
        <v>4186</v>
      </c>
      <c r="F180" s="232" t="s">
        <v>4187</v>
      </c>
      <c r="G180" s="233" t="s">
        <v>321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304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4188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4189</v>
      </c>
      <c r="F181" s="228" t="s">
        <v>4190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257</v>
      </c>
      <c r="AT181" s="226" t="s">
        <v>83</v>
      </c>
      <c r="AU181" s="226" t="s">
        <v>91</v>
      </c>
      <c r="AY181" s="225" t="s">
        <v>251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412</v>
      </c>
      <c r="D182" s="230" t="s">
        <v>253</v>
      </c>
      <c r="E182" s="231" t="s">
        <v>4191</v>
      </c>
      <c r="F182" s="232" t="s">
        <v>4192</v>
      </c>
      <c r="G182" s="233" t="s">
        <v>571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304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4193</v>
      </c>
    </row>
    <row r="183" s="2" customFormat="1">
      <c r="A183" s="41"/>
      <c r="B183" s="42"/>
      <c r="C183" s="43"/>
      <c r="D183" s="251" t="s">
        <v>289</v>
      </c>
      <c r="E183" s="43"/>
      <c r="F183" s="282" t="s">
        <v>4194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289</v>
      </c>
      <c r="AU183" s="19" t="s">
        <v>93</v>
      </c>
    </row>
    <row r="184" s="2" customFormat="1" ht="16.5" customHeight="1">
      <c r="A184" s="41"/>
      <c r="B184" s="42"/>
      <c r="C184" s="230" t="s">
        <v>599</v>
      </c>
      <c r="D184" s="230" t="s">
        <v>253</v>
      </c>
      <c r="E184" s="231" t="s">
        <v>4195</v>
      </c>
      <c r="F184" s="232" t="s">
        <v>4196</v>
      </c>
      <c r="G184" s="233" t="s">
        <v>571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304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4197</v>
      </c>
    </row>
    <row r="185" s="2" customFormat="1" ht="16.5" customHeight="1">
      <c r="A185" s="41"/>
      <c r="B185" s="42"/>
      <c r="C185" s="230" t="s">
        <v>424</v>
      </c>
      <c r="D185" s="230" t="s">
        <v>253</v>
      </c>
      <c r="E185" s="231" t="s">
        <v>4198</v>
      </c>
      <c r="F185" s="232" t="s">
        <v>4199</v>
      </c>
      <c r="G185" s="233" t="s">
        <v>571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304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4200</v>
      </c>
    </row>
    <row r="186" s="2" customFormat="1" ht="24.15" customHeight="1">
      <c r="A186" s="41"/>
      <c r="B186" s="42"/>
      <c r="C186" s="230" t="s">
        <v>611</v>
      </c>
      <c r="D186" s="230" t="s">
        <v>253</v>
      </c>
      <c r="E186" s="231" t="s">
        <v>4201</v>
      </c>
      <c r="F186" s="232" t="s">
        <v>4202</v>
      </c>
      <c r="G186" s="233" t="s">
        <v>571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304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4203</v>
      </c>
    </row>
    <row r="187" s="2" customFormat="1" ht="55.5" customHeight="1">
      <c r="A187" s="41"/>
      <c r="B187" s="42"/>
      <c r="C187" s="230" t="s">
        <v>433</v>
      </c>
      <c r="D187" s="230" t="s">
        <v>253</v>
      </c>
      <c r="E187" s="231" t="s">
        <v>4204</v>
      </c>
      <c r="F187" s="232" t="s">
        <v>4205</v>
      </c>
      <c r="G187" s="233" t="s">
        <v>571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304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4206</v>
      </c>
    </row>
    <row r="188" s="2" customFormat="1" ht="62.7" customHeight="1">
      <c r="A188" s="41"/>
      <c r="B188" s="42"/>
      <c r="C188" s="230" t="s">
        <v>632</v>
      </c>
      <c r="D188" s="230" t="s">
        <v>253</v>
      </c>
      <c r="E188" s="231" t="s">
        <v>4207</v>
      </c>
      <c r="F188" s="232" t="s">
        <v>4208</v>
      </c>
      <c r="G188" s="233" t="s">
        <v>571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304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304</v>
      </c>
      <c r="BM188" s="242" t="s">
        <v>4209</v>
      </c>
    </row>
    <row r="189" s="2" customFormat="1" ht="24.15" customHeight="1">
      <c r="A189" s="41"/>
      <c r="B189" s="42"/>
      <c r="C189" s="230" t="s">
        <v>440</v>
      </c>
      <c r="D189" s="230" t="s">
        <v>253</v>
      </c>
      <c r="E189" s="231" t="s">
        <v>4210</v>
      </c>
      <c r="F189" s="232" t="s">
        <v>4075</v>
      </c>
      <c r="G189" s="233" t="s">
        <v>321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304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4211</v>
      </c>
    </row>
    <row r="190" s="2" customFormat="1" ht="24.15" customHeight="1">
      <c r="A190" s="41"/>
      <c r="B190" s="42"/>
      <c r="C190" s="230" t="s">
        <v>642</v>
      </c>
      <c r="D190" s="230" t="s">
        <v>253</v>
      </c>
      <c r="E190" s="231" t="s">
        <v>4212</v>
      </c>
      <c r="F190" s="232" t="s">
        <v>4213</v>
      </c>
      <c r="G190" s="233" t="s">
        <v>389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304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4214</v>
      </c>
    </row>
    <row r="191" s="2" customFormat="1" ht="24.15" customHeight="1">
      <c r="A191" s="41"/>
      <c r="B191" s="42"/>
      <c r="C191" s="230" t="s">
        <v>448</v>
      </c>
      <c r="D191" s="230" t="s">
        <v>253</v>
      </c>
      <c r="E191" s="231" t="s">
        <v>4215</v>
      </c>
      <c r="F191" s="232" t="s">
        <v>4216</v>
      </c>
      <c r="G191" s="233" t="s">
        <v>389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304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4217</v>
      </c>
    </row>
    <row r="192" s="2" customFormat="1" ht="24.15" customHeight="1">
      <c r="A192" s="41"/>
      <c r="B192" s="42"/>
      <c r="C192" s="230" t="s">
        <v>670</v>
      </c>
      <c r="D192" s="230" t="s">
        <v>253</v>
      </c>
      <c r="E192" s="231" t="s">
        <v>599</v>
      </c>
      <c r="F192" s="232" t="s">
        <v>4083</v>
      </c>
      <c r="G192" s="233" t="s">
        <v>389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304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4218</v>
      </c>
    </row>
    <row r="193" s="2" customFormat="1" ht="33" customHeight="1">
      <c r="A193" s="41"/>
      <c r="B193" s="42"/>
      <c r="C193" s="230" t="s">
        <v>453</v>
      </c>
      <c r="D193" s="230" t="s">
        <v>253</v>
      </c>
      <c r="E193" s="231" t="s">
        <v>4219</v>
      </c>
      <c r="F193" s="232" t="s">
        <v>4220</v>
      </c>
      <c r="G193" s="233" t="s">
        <v>389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304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4221</v>
      </c>
    </row>
    <row r="194" s="2" customFormat="1" ht="33" customHeight="1">
      <c r="A194" s="41"/>
      <c r="B194" s="42"/>
      <c r="C194" s="230" t="s">
        <v>687</v>
      </c>
      <c r="D194" s="230" t="s">
        <v>253</v>
      </c>
      <c r="E194" s="231" t="s">
        <v>4222</v>
      </c>
      <c r="F194" s="232" t="s">
        <v>4223</v>
      </c>
      <c r="G194" s="233" t="s">
        <v>389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304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4224</v>
      </c>
    </row>
    <row r="195" s="2" customFormat="1" ht="24.15" customHeight="1">
      <c r="A195" s="41"/>
      <c r="B195" s="42"/>
      <c r="C195" s="230" t="s">
        <v>458</v>
      </c>
      <c r="D195" s="230" t="s">
        <v>253</v>
      </c>
      <c r="E195" s="231" t="s">
        <v>4225</v>
      </c>
      <c r="F195" s="232" t="s">
        <v>4145</v>
      </c>
      <c r="G195" s="233" t="s">
        <v>321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304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4226</v>
      </c>
    </row>
    <row r="196" s="2" customFormat="1" ht="24.15" customHeight="1">
      <c r="A196" s="41"/>
      <c r="B196" s="42"/>
      <c r="C196" s="230" t="s">
        <v>704</v>
      </c>
      <c r="D196" s="230" t="s">
        <v>253</v>
      </c>
      <c r="E196" s="231" t="s">
        <v>4227</v>
      </c>
      <c r="F196" s="232" t="s">
        <v>4092</v>
      </c>
      <c r="G196" s="233" t="s">
        <v>321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304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4228</v>
      </c>
    </row>
    <row r="197" s="2" customFormat="1" ht="24.15" customHeight="1">
      <c r="A197" s="41"/>
      <c r="B197" s="42"/>
      <c r="C197" s="230" t="s">
        <v>465</v>
      </c>
      <c r="D197" s="230" t="s">
        <v>253</v>
      </c>
      <c r="E197" s="231" t="s">
        <v>4229</v>
      </c>
      <c r="F197" s="232" t="s">
        <v>4230</v>
      </c>
      <c r="G197" s="233" t="s">
        <v>321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304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4231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4232</v>
      </c>
      <c r="F198" s="228" t="s">
        <v>4233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257</v>
      </c>
      <c r="AT198" s="226" t="s">
        <v>83</v>
      </c>
      <c r="AU198" s="226" t="s">
        <v>91</v>
      </c>
      <c r="AY198" s="225" t="s">
        <v>251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720</v>
      </c>
      <c r="D199" s="230" t="s">
        <v>253</v>
      </c>
      <c r="E199" s="231" t="s">
        <v>4234</v>
      </c>
      <c r="F199" s="232" t="s">
        <v>4235</v>
      </c>
      <c r="G199" s="233" t="s">
        <v>571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304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4236</v>
      </c>
    </row>
    <row r="200" s="2" customFormat="1" ht="24.15" customHeight="1">
      <c r="A200" s="41"/>
      <c r="B200" s="42"/>
      <c r="C200" s="230" t="s">
        <v>470</v>
      </c>
      <c r="D200" s="230" t="s">
        <v>253</v>
      </c>
      <c r="E200" s="231" t="s">
        <v>4237</v>
      </c>
      <c r="F200" s="232" t="s">
        <v>4238</v>
      </c>
      <c r="G200" s="233" t="s">
        <v>571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304</v>
      </c>
      <c r="AT200" s="242" t="s">
        <v>253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4239</v>
      </c>
    </row>
    <row r="201" s="2" customFormat="1" ht="24.15" customHeight="1">
      <c r="A201" s="41"/>
      <c r="B201" s="42"/>
      <c r="C201" s="230" t="s">
        <v>735</v>
      </c>
      <c r="D201" s="230" t="s">
        <v>253</v>
      </c>
      <c r="E201" s="231" t="s">
        <v>4240</v>
      </c>
      <c r="F201" s="232" t="s">
        <v>4241</v>
      </c>
      <c r="G201" s="233" t="s">
        <v>571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304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4242</v>
      </c>
    </row>
    <row r="202" s="2" customFormat="1" ht="33" customHeight="1">
      <c r="A202" s="41"/>
      <c r="B202" s="42"/>
      <c r="C202" s="230" t="s">
        <v>475</v>
      </c>
      <c r="D202" s="230" t="s">
        <v>253</v>
      </c>
      <c r="E202" s="231" t="s">
        <v>4243</v>
      </c>
      <c r="F202" s="232" t="s">
        <v>4244</v>
      </c>
      <c r="G202" s="233" t="s">
        <v>571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304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4245</v>
      </c>
    </row>
    <row r="203" s="2" customFormat="1" ht="24.15" customHeight="1">
      <c r="A203" s="41"/>
      <c r="B203" s="42"/>
      <c r="C203" s="230" t="s">
        <v>750</v>
      </c>
      <c r="D203" s="230" t="s">
        <v>253</v>
      </c>
      <c r="E203" s="231" t="s">
        <v>4246</v>
      </c>
      <c r="F203" s="232" t="s">
        <v>4247</v>
      </c>
      <c r="G203" s="233" t="s">
        <v>571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304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4248</v>
      </c>
    </row>
    <row r="204" s="2" customFormat="1" ht="24.15" customHeight="1">
      <c r="A204" s="41"/>
      <c r="B204" s="42"/>
      <c r="C204" s="230" t="s">
        <v>480</v>
      </c>
      <c r="D204" s="230" t="s">
        <v>253</v>
      </c>
      <c r="E204" s="231" t="s">
        <v>4249</v>
      </c>
      <c r="F204" s="232" t="s">
        <v>4250</v>
      </c>
      <c r="G204" s="233" t="s">
        <v>571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304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4251</v>
      </c>
    </row>
    <row r="205" s="2" customFormat="1" ht="66.75" customHeight="1">
      <c r="A205" s="41"/>
      <c r="B205" s="42"/>
      <c r="C205" s="230" t="s">
        <v>759</v>
      </c>
      <c r="D205" s="230" t="s">
        <v>253</v>
      </c>
      <c r="E205" s="231" t="s">
        <v>4252</v>
      </c>
      <c r="F205" s="232" t="s">
        <v>4253</v>
      </c>
      <c r="G205" s="233" t="s">
        <v>571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304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4254</v>
      </c>
    </row>
    <row r="206" s="2" customFormat="1" ht="37.8" customHeight="1">
      <c r="A206" s="41"/>
      <c r="B206" s="42"/>
      <c r="C206" s="230" t="s">
        <v>491</v>
      </c>
      <c r="D206" s="230" t="s">
        <v>253</v>
      </c>
      <c r="E206" s="231" t="s">
        <v>4255</v>
      </c>
      <c r="F206" s="232" t="s">
        <v>4256</v>
      </c>
      <c r="G206" s="233" t="s">
        <v>389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304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4257</v>
      </c>
    </row>
    <row r="207" s="2" customFormat="1" ht="24.15" customHeight="1">
      <c r="A207" s="41"/>
      <c r="B207" s="42"/>
      <c r="C207" s="230" t="s">
        <v>769</v>
      </c>
      <c r="D207" s="230" t="s">
        <v>253</v>
      </c>
      <c r="E207" s="231" t="s">
        <v>424</v>
      </c>
      <c r="F207" s="232" t="s">
        <v>4083</v>
      </c>
      <c r="G207" s="233" t="s">
        <v>389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304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4258</v>
      </c>
    </row>
    <row r="208" s="2" customFormat="1" ht="33" customHeight="1">
      <c r="A208" s="41"/>
      <c r="B208" s="42"/>
      <c r="C208" s="230" t="s">
        <v>497</v>
      </c>
      <c r="D208" s="230" t="s">
        <v>253</v>
      </c>
      <c r="E208" s="231" t="s">
        <v>4259</v>
      </c>
      <c r="F208" s="232" t="s">
        <v>4260</v>
      </c>
      <c r="G208" s="233" t="s">
        <v>389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304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4261</v>
      </c>
    </row>
    <row r="209" s="2" customFormat="1" ht="33" customHeight="1">
      <c r="A209" s="41"/>
      <c r="B209" s="42"/>
      <c r="C209" s="230" t="s">
        <v>778</v>
      </c>
      <c r="D209" s="230" t="s">
        <v>253</v>
      </c>
      <c r="E209" s="231" t="s">
        <v>4262</v>
      </c>
      <c r="F209" s="232" t="s">
        <v>4263</v>
      </c>
      <c r="G209" s="233" t="s">
        <v>389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304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4264</v>
      </c>
    </row>
    <row r="210" s="2" customFormat="1" ht="33" customHeight="1">
      <c r="A210" s="41"/>
      <c r="B210" s="42"/>
      <c r="C210" s="230" t="s">
        <v>525</v>
      </c>
      <c r="D210" s="230" t="s">
        <v>253</v>
      </c>
      <c r="E210" s="231" t="s">
        <v>4265</v>
      </c>
      <c r="F210" s="232" t="s">
        <v>4220</v>
      </c>
      <c r="G210" s="233" t="s">
        <v>389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304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4266</v>
      </c>
    </row>
    <row r="211" s="2" customFormat="1" ht="33" customHeight="1">
      <c r="A211" s="41"/>
      <c r="B211" s="42"/>
      <c r="C211" s="230" t="s">
        <v>3737</v>
      </c>
      <c r="D211" s="230" t="s">
        <v>253</v>
      </c>
      <c r="E211" s="231" t="s">
        <v>4267</v>
      </c>
      <c r="F211" s="232" t="s">
        <v>4223</v>
      </c>
      <c r="G211" s="233" t="s">
        <v>389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304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4268</v>
      </c>
    </row>
    <row r="212" s="2" customFormat="1" ht="24.15" customHeight="1">
      <c r="A212" s="41"/>
      <c r="B212" s="42"/>
      <c r="C212" s="230" t="s">
        <v>544</v>
      </c>
      <c r="D212" s="230" t="s">
        <v>253</v>
      </c>
      <c r="E212" s="231" t="s">
        <v>4269</v>
      </c>
      <c r="F212" s="232" t="s">
        <v>4270</v>
      </c>
      <c r="G212" s="233" t="s">
        <v>321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304</v>
      </c>
      <c r="AT212" s="242" t="s">
        <v>253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4271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4272</v>
      </c>
      <c r="F213" s="228" t="s">
        <v>4273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257</v>
      </c>
      <c r="AT213" s="226" t="s">
        <v>83</v>
      </c>
      <c r="AU213" s="226" t="s">
        <v>91</v>
      </c>
      <c r="AY213" s="225" t="s">
        <v>251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790</v>
      </c>
      <c r="D214" s="230" t="s">
        <v>253</v>
      </c>
      <c r="E214" s="231" t="s">
        <v>4274</v>
      </c>
      <c r="F214" s="232" t="s">
        <v>4275</v>
      </c>
      <c r="G214" s="233" t="s">
        <v>571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304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4276</v>
      </c>
    </row>
    <row r="215" s="2" customFormat="1" ht="24.15" customHeight="1">
      <c r="A215" s="41"/>
      <c r="B215" s="42"/>
      <c r="C215" s="230" t="s">
        <v>549</v>
      </c>
      <c r="D215" s="230" t="s">
        <v>253</v>
      </c>
      <c r="E215" s="231" t="s">
        <v>4277</v>
      </c>
      <c r="F215" s="232" t="s">
        <v>4278</v>
      </c>
      <c r="G215" s="233" t="s">
        <v>571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304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4279</v>
      </c>
    </row>
    <row r="216" s="2" customFormat="1" ht="24.15" customHeight="1">
      <c r="A216" s="41"/>
      <c r="B216" s="42"/>
      <c r="C216" s="230" t="s">
        <v>806</v>
      </c>
      <c r="D216" s="230" t="s">
        <v>253</v>
      </c>
      <c r="E216" s="231" t="s">
        <v>4280</v>
      </c>
      <c r="F216" s="232" t="s">
        <v>4241</v>
      </c>
      <c r="G216" s="233" t="s">
        <v>571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304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4281</v>
      </c>
    </row>
    <row r="217" s="2" customFormat="1" ht="33" customHeight="1">
      <c r="A217" s="41"/>
      <c r="B217" s="42"/>
      <c r="C217" s="230" t="s">
        <v>555</v>
      </c>
      <c r="D217" s="230" t="s">
        <v>253</v>
      </c>
      <c r="E217" s="231" t="s">
        <v>4282</v>
      </c>
      <c r="F217" s="232" t="s">
        <v>4283</v>
      </c>
      <c r="G217" s="233" t="s">
        <v>571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304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4284</v>
      </c>
    </row>
    <row r="218" s="2" customFormat="1" ht="37.8" customHeight="1">
      <c r="A218" s="41"/>
      <c r="B218" s="42"/>
      <c r="C218" s="230" t="s">
        <v>815</v>
      </c>
      <c r="D218" s="230" t="s">
        <v>253</v>
      </c>
      <c r="E218" s="231" t="s">
        <v>4285</v>
      </c>
      <c r="F218" s="232" t="s">
        <v>4256</v>
      </c>
      <c r="G218" s="233" t="s">
        <v>389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304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4286</v>
      </c>
    </row>
    <row r="219" s="2" customFormat="1" ht="24.15" customHeight="1">
      <c r="A219" s="41"/>
      <c r="B219" s="42"/>
      <c r="C219" s="230" t="s">
        <v>560</v>
      </c>
      <c r="D219" s="230" t="s">
        <v>253</v>
      </c>
      <c r="E219" s="231" t="s">
        <v>611</v>
      </c>
      <c r="F219" s="232" t="s">
        <v>4083</v>
      </c>
      <c r="G219" s="233" t="s">
        <v>389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304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4287</v>
      </c>
    </row>
    <row r="220" s="2" customFormat="1" ht="33" customHeight="1">
      <c r="A220" s="41"/>
      <c r="B220" s="42"/>
      <c r="C220" s="230" t="s">
        <v>842</v>
      </c>
      <c r="D220" s="230" t="s">
        <v>253</v>
      </c>
      <c r="E220" s="231" t="s">
        <v>4288</v>
      </c>
      <c r="F220" s="232" t="s">
        <v>4289</v>
      </c>
      <c r="G220" s="233" t="s">
        <v>389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304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4290</v>
      </c>
    </row>
    <row r="221" s="2" customFormat="1" ht="33" customHeight="1">
      <c r="A221" s="41"/>
      <c r="B221" s="42"/>
      <c r="C221" s="230" t="s">
        <v>572</v>
      </c>
      <c r="D221" s="230" t="s">
        <v>253</v>
      </c>
      <c r="E221" s="231" t="s">
        <v>4291</v>
      </c>
      <c r="F221" s="232" t="s">
        <v>4292</v>
      </c>
      <c r="G221" s="233" t="s">
        <v>389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304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304</v>
      </c>
      <c r="BM221" s="242" t="s">
        <v>4293</v>
      </c>
    </row>
    <row r="222" s="2" customFormat="1" ht="33" customHeight="1">
      <c r="A222" s="41"/>
      <c r="B222" s="42"/>
      <c r="C222" s="230" t="s">
        <v>852</v>
      </c>
      <c r="D222" s="230" t="s">
        <v>253</v>
      </c>
      <c r="E222" s="231" t="s">
        <v>4294</v>
      </c>
      <c r="F222" s="232" t="s">
        <v>4220</v>
      </c>
      <c r="G222" s="233" t="s">
        <v>389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4295</v>
      </c>
    </row>
    <row r="223" s="2" customFormat="1" ht="33" customHeight="1">
      <c r="A223" s="41"/>
      <c r="B223" s="42"/>
      <c r="C223" s="230" t="s">
        <v>577</v>
      </c>
      <c r="D223" s="230" t="s">
        <v>253</v>
      </c>
      <c r="E223" s="231" t="s">
        <v>4296</v>
      </c>
      <c r="F223" s="232" t="s">
        <v>4223</v>
      </c>
      <c r="G223" s="233" t="s">
        <v>389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4297</v>
      </c>
    </row>
    <row r="224" s="2" customFormat="1" ht="24.15" customHeight="1">
      <c r="A224" s="41"/>
      <c r="B224" s="42"/>
      <c r="C224" s="230" t="s">
        <v>863</v>
      </c>
      <c r="D224" s="230" t="s">
        <v>253</v>
      </c>
      <c r="E224" s="231" t="s">
        <v>4298</v>
      </c>
      <c r="F224" s="232" t="s">
        <v>4299</v>
      </c>
      <c r="G224" s="233" t="s">
        <v>321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4300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4301</v>
      </c>
      <c r="F225" s="228" t="s">
        <v>4302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257</v>
      </c>
      <c r="AT225" s="226" t="s">
        <v>83</v>
      </c>
      <c r="AU225" s="226" t="s">
        <v>91</v>
      </c>
      <c r="AY225" s="225" t="s">
        <v>251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584</v>
      </c>
      <c r="D226" s="230" t="s">
        <v>253</v>
      </c>
      <c r="E226" s="231" t="s">
        <v>4303</v>
      </c>
      <c r="F226" s="232" t="s">
        <v>4304</v>
      </c>
      <c r="G226" s="233" t="s">
        <v>1163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304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304</v>
      </c>
      <c r="BM226" s="242" t="s">
        <v>4305</v>
      </c>
    </row>
    <row r="227" s="2" customFormat="1" ht="62.7" customHeight="1">
      <c r="A227" s="41"/>
      <c r="B227" s="42"/>
      <c r="C227" s="230" t="s">
        <v>885</v>
      </c>
      <c r="D227" s="230" t="s">
        <v>253</v>
      </c>
      <c r="E227" s="231" t="s">
        <v>4306</v>
      </c>
      <c r="F227" s="232" t="s">
        <v>4307</v>
      </c>
      <c r="G227" s="233" t="s">
        <v>1163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4308</v>
      </c>
    </row>
    <row r="228" s="2" customFormat="1" ht="55.5" customHeight="1">
      <c r="A228" s="41"/>
      <c r="B228" s="42"/>
      <c r="C228" s="230" t="s">
        <v>590</v>
      </c>
      <c r="D228" s="230" t="s">
        <v>253</v>
      </c>
      <c r="E228" s="231" t="s">
        <v>4309</v>
      </c>
      <c r="F228" s="232" t="s">
        <v>4310</v>
      </c>
      <c r="G228" s="233" t="s">
        <v>1163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4311</v>
      </c>
    </row>
    <row r="229" s="2" customFormat="1" ht="24.15" customHeight="1">
      <c r="A229" s="41"/>
      <c r="B229" s="42"/>
      <c r="C229" s="230" t="s">
        <v>896</v>
      </c>
      <c r="D229" s="230" t="s">
        <v>253</v>
      </c>
      <c r="E229" s="231" t="s">
        <v>4312</v>
      </c>
      <c r="F229" s="232" t="s">
        <v>4313</v>
      </c>
      <c r="G229" s="233" t="s">
        <v>1163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4314</v>
      </c>
    </row>
    <row r="230" s="2" customFormat="1" ht="16.5" customHeight="1">
      <c r="A230" s="41"/>
      <c r="B230" s="42"/>
      <c r="C230" s="230" t="s">
        <v>594</v>
      </c>
      <c r="D230" s="230" t="s">
        <v>253</v>
      </c>
      <c r="E230" s="231" t="s">
        <v>4315</v>
      </c>
      <c r="F230" s="232" t="s">
        <v>4316</v>
      </c>
      <c r="G230" s="233" t="s">
        <v>1163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304</v>
      </c>
      <c r="AT230" s="242" t="s">
        <v>253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304</v>
      </c>
      <c r="BM230" s="242" t="s">
        <v>4317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GIgtYQs7DEDDkjOe9Y33BTDOJMWRO5aMYgRX4P2tzmbdpY5rrUV/VXKDQjMrQe62YKq3jMdW3xkl8PHm1IRBCQ==" hashValue="5WrgDmBG4IGeZni0Li3EhXtJ57QwCru9s3Q+wblsRjPoaPwXSnuyMqfgLZQ1EfJezRJ/3q0dRyOYcC37MGikZw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4318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ROUND((SUM(BE128:BE256)),  2)</f>
        <v>0</v>
      </c>
      <c r="G35" s="41"/>
      <c r="H35" s="41"/>
      <c r="I35" s="167">
        <v>0.20999999999999999</v>
      </c>
      <c r="J35" s="166">
        <f>ROUND(((SUM(BE128:BE256))*I35),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ROUND((SUM(BF128:BF256)),  2)</f>
        <v>0</v>
      </c>
      <c r="G36" s="41"/>
      <c r="H36" s="41"/>
      <c r="I36" s="167">
        <v>0.12</v>
      </c>
      <c r="J36" s="166">
        <f>ROUND(((SUM(BF128:BF256))*I36),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4319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4320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4321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4322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4323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4324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4325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4326</v>
      </c>
      <c r="E106" s="194"/>
      <c r="F106" s="194"/>
      <c r="G106" s="194"/>
      <c r="H106" s="194"/>
      <c r="I106" s="194"/>
      <c r="J106" s="195">
        <f>J243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P129+P188+P198+P221+P226+P230+P234+P243</f>
        <v>0</v>
      </c>
      <c r="Q128" s="107"/>
      <c r="R128" s="211">
        <f>R129+R188+R198+R221+R226+R230+R234+R243</f>
        <v>0</v>
      </c>
      <c r="S128" s="107"/>
      <c r="T128" s="212">
        <f>T129+T188+T198+T221+T226+T230+T234+T243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BK129+BK188+BK198+BK221+BK226+BK230+BK234+BK243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3576</v>
      </c>
      <c r="F129" s="217" t="s">
        <v>4327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251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338</v>
      </c>
      <c r="E130" s="295" t="s">
        <v>4328</v>
      </c>
      <c r="F130" s="296" t="s">
        <v>4329</v>
      </c>
      <c r="G130" s="297" t="s">
        <v>3624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338</v>
      </c>
      <c r="E131" s="295" t="s">
        <v>4330</v>
      </c>
      <c r="F131" s="296" t="s">
        <v>4331</v>
      </c>
      <c r="G131" s="297" t="s">
        <v>3624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257</v>
      </c>
    </row>
    <row r="132" s="2" customFormat="1" ht="16.5" customHeight="1">
      <c r="A132" s="41"/>
      <c r="B132" s="42"/>
      <c r="C132" s="294" t="s">
        <v>273</v>
      </c>
      <c r="D132" s="294" t="s">
        <v>338</v>
      </c>
      <c r="E132" s="295" t="s">
        <v>4332</v>
      </c>
      <c r="F132" s="296" t="s">
        <v>4333</v>
      </c>
      <c r="G132" s="297" t="s">
        <v>3624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276</v>
      </c>
    </row>
    <row r="133" s="2" customFormat="1">
      <c r="A133" s="41"/>
      <c r="B133" s="42"/>
      <c r="C133" s="43"/>
      <c r="D133" s="251" t="s">
        <v>289</v>
      </c>
      <c r="E133" s="43"/>
      <c r="F133" s="282" t="s">
        <v>4334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289</v>
      </c>
      <c r="AU133" s="19" t="s">
        <v>91</v>
      </c>
    </row>
    <row r="134" s="2" customFormat="1" ht="24.15" customHeight="1">
      <c r="A134" s="41"/>
      <c r="B134" s="42"/>
      <c r="C134" s="294" t="s">
        <v>257</v>
      </c>
      <c r="D134" s="294" t="s">
        <v>338</v>
      </c>
      <c r="E134" s="295" t="s">
        <v>4335</v>
      </c>
      <c r="F134" s="296" t="s">
        <v>4336</v>
      </c>
      <c r="G134" s="297" t="s">
        <v>3624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281</v>
      </c>
    </row>
    <row r="135" s="2" customFormat="1" ht="24.15" customHeight="1">
      <c r="A135" s="41"/>
      <c r="B135" s="42"/>
      <c r="C135" s="294" t="s">
        <v>284</v>
      </c>
      <c r="D135" s="294" t="s">
        <v>338</v>
      </c>
      <c r="E135" s="295" t="s">
        <v>4337</v>
      </c>
      <c r="F135" s="296" t="s">
        <v>4338</v>
      </c>
      <c r="G135" s="297" t="s">
        <v>3624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287</v>
      </c>
    </row>
    <row r="136" s="2" customFormat="1">
      <c r="A136" s="41"/>
      <c r="B136" s="42"/>
      <c r="C136" s="43"/>
      <c r="D136" s="251" t="s">
        <v>289</v>
      </c>
      <c r="E136" s="43"/>
      <c r="F136" s="282" t="s">
        <v>4339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289</v>
      </c>
      <c r="AU136" s="19" t="s">
        <v>91</v>
      </c>
    </row>
    <row r="137" s="2" customFormat="1" ht="24.15" customHeight="1">
      <c r="A137" s="41"/>
      <c r="B137" s="42"/>
      <c r="C137" s="294" t="s">
        <v>276</v>
      </c>
      <c r="D137" s="294" t="s">
        <v>338</v>
      </c>
      <c r="E137" s="295" t="s">
        <v>4340</v>
      </c>
      <c r="F137" s="296" t="s">
        <v>4341</v>
      </c>
      <c r="G137" s="297" t="s">
        <v>3624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8</v>
      </c>
    </row>
    <row r="138" s="2" customFormat="1" ht="24.15" customHeight="1">
      <c r="A138" s="41"/>
      <c r="B138" s="42"/>
      <c r="C138" s="294" t="s">
        <v>295</v>
      </c>
      <c r="D138" s="294" t="s">
        <v>338</v>
      </c>
      <c r="E138" s="295" t="s">
        <v>4342</v>
      </c>
      <c r="F138" s="296" t="s">
        <v>4343</v>
      </c>
      <c r="G138" s="297" t="s">
        <v>3624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299</v>
      </c>
    </row>
    <row r="139" s="2" customFormat="1">
      <c r="A139" s="41"/>
      <c r="B139" s="42"/>
      <c r="C139" s="43"/>
      <c r="D139" s="251" t="s">
        <v>289</v>
      </c>
      <c r="E139" s="43"/>
      <c r="F139" s="282" t="s">
        <v>4344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289</v>
      </c>
      <c r="AU139" s="19" t="s">
        <v>91</v>
      </c>
    </row>
    <row r="140" s="2" customFormat="1" ht="37.8" customHeight="1">
      <c r="A140" s="41"/>
      <c r="B140" s="42"/>
      <c r="C140" s="294" t="s">
        <v>281</v>
      </c>
      <c r="D140" s="294" t="s">
        <v>338</v>
      </c>
      <c r="E140" s="295" t="s">
        <v>4345</v>
      </c>
      <c r="F140" s="296" t="s">
        <v>4346</v>
      </c>
      <c r="G140" s="297" t="s">
        <v>3624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304</v>
      </c>
    </row>
    <row r="141" s="2" customFormat="1">
      <c r="A141" s="41"/>
      <c r="B141" s="42"/>
      <c r="C141" s="43"/>
      <c r="D141" s="251" t="s">
        <v>289</v>
      </c>
      <c r="E141" s="43"/>
      <c r="F141" s="282" t="s">
        <v>4347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289</v>
      </c>
      <c r="AU141" s="19" t="s">
        <v>91</v>
      </c>
    </row>
    <row r="142" s="2" customFormat="1" ht="24.15" customHeight="1">
      <c r="A142" s="41"/>
      <c r="B142" s="42"/>
      <c r="C142" s="294" t="s">
        <v>306</v>
      </c>
      <c r="D142" s="294" t="s">
        <v>338</v>
      </c>
      <c r="E142" s="295" t="s">
        <v>4348</v>
      </c>
      <c r="F142" s="296" t="s">
        <v>4349</v>
      </c>
      <c r="G142" s="297" t="s">
        <v>3624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309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4350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91</v>
      </c>
    </row>
    <row r="144" s="2" customFormat="1" ht="24.15" customHeight="1">
      <c r="A144" s="41"/>
      <c r="B144" s="42"/>
      <c r="C144" s="294" t="s">
        <v>287</v>
      </c>
      <c r="D144" s="294" t="s">
        <v>338</v>
      </c>
      <c r="E144" s="295" t="s">
        <v>4351</v>
      </c>
      <c r="F144" s="296" t="s">
        <v>4352</v>
      </c>
      <c r="G144" s="297" t="s">
        <v>3624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409</v>
      </c>
    </row>
    <row r="145" s="2" customFormat="1">
      <c r="A145" s="41"/>
      <c r="B145" s="42"/>
      <c r="C145" s="43"/>
      <c r="D145" s="251" t="s">
        <v>289</v>
      </c>
      <c r="E145" s="43"/>
      <c r="F145" s="282" t="s">
        <v>4353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289</v>
      </c>
      <c r="AU145" s="19" t="s">
        <v>91</v>
      </c>
    </row>
    <row r="146" s="2" customFormat="1" ht="33" customHeight="1">
      <c r="A146" s="41"/>
      <c r="B146" s="42"/>
      <c r="C146" s="294" t="s">
        <v>333</v>
      </c>
      <c r="D146" s="294" t="s">
        <v>338</v>
      </c>
      <c r="E146" s="295" t="s">
        <v>4354</v>
      </c>
      <c r="F146" s="296" t="s">
        <v>4355</v>
      </c>
      <c r="G146" s="297" t="s">
        <v>3624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322</v>
      </c>
    </row>
    <row r="147" s="2" customFormat="1">
      <c r="A147" s="41"/>
      <c r="B147" s="42"/>
      <c r="C147" s="43"/>
      <c r="D147" s="251" t="s">
        <v>289</v>
      </c>
      <c r="E147" s="43"/>
      <c r="F147" s="282" t="s">
        <v>4356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289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338</v>
      </c>
      <c r="E148" s="295" t="s">
        <v>4357</v>
      </c>
      <c r="F148" s="296" t="s">
        <v>4358</v>
      </c>
      <c r="G148" s="297" t="s">
        <v>3624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364</v>
      </c>
      <c r="AT148" s="242" t="s">
        <v>338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336</v>
      </c>
    </row>
    <row r="149" s="2" customFormat="1" ht="24.15" customHeight="1">
      <c r="A149" s="41"/>
      <c r="B149" s="42"/>
      <c r="C149" s="294" t="s">
        <v>349</v>
      </c>
      <c r="D149" s="294" t="s">
        <v>338</v>
      </c>
      <c r="E149" s="295" t="s">
        <v>4359</v>
      </c>
      <c r="F149" s="296" t="s">
        <v>4360</v>
      </c>
      <c r="G149" s="297" t="s">
        <v>3624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341</v>
      </c>
    </row>
    <row r="150" s="2" customFormat="1" ht="33" customHeight="1">
      <c r="A150" s="41"/>
      <c r="B150" s="42"/>
      <c r="C150" s="294" t="s">
        <v>299</v>
      </c>
      <c r="D150" s="294" t="s">
        <v>338</v>
      </c>
      <c r="E150" s="295" t="s">
        <v>4361</v>
      </c>
      <c r="F150" s="296" t="s">
        <v>4362</v>
      </c>
      <c r="G150" s="297" t="s">
        <v>3624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352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4363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91</v>
      </c>
    </row>
    <row r="152" s="2" customFormat="1" ht="24.15" customHeight="1">
      <c r="A152" s="41"/>
      <c r="B152" s="42"/>
      <c r="C152" s="294" t="s">
        <v>361</v>
      </c>
      <c r="D152" s="294" t="s">
        <v>338</v>
      </c>
      <c r="E152" s="295" t="s">
        <v>4364</v>
      </c>
      <c r="F152" s="296" t="s">
        <v>4365</v>
      </c>
      <c r="G152" s="297" t="s">
        <v>3624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358</v>
      </c>
    </row>
    <row r="153" s="2" customFormat="1">
      <c r="A153" s="41"/>
      <c r="B153" s="42"/>
      <c r="C153" s="43"/>
      <c r="D153" s="251" t="s">
        <v>289</v>
      </c>
      <c r="E153" s="43"/>
      <c r="F153" s="282" t="s">
        <v>4366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289</v>
      </c>
      <c r="AU153" s="19" t="s">
        <v>91</v>
      </c>
    </row>
    <row r="154" s="2" customFormat="1" ht="24.15" customHeight="1">
      <c r="A154" s="41"/>
      <c r="B154" s="42"/>
      <c r="C154" s="294" t="s">
        <v>304</v>
      </c>
      <c r="D154" s="294" t="s">
        <v>338</v>
      </c>
      <c r="E154" s="295" t="s">
        <v>4367</v>
      </c>
      <c r="F154" s="296" t="s">
        <v>4368</v>
      </c>
      <c r="G154" s="297" t="s">
        <v>3624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364</v>
      </c>
    </row>
    <row r="155" s="2" customFormat="1" ht="24.15" customHeight="1">
      <c r="A155" s="41"/>
      <c r="B155" s="42"/>
      <c r="C155" s="294" t="s">
        <v>386</v>
      </c>
      <c r="D155" s="294" t="s">
        <v>338</v>
      </c>
      <c r="E155" s="295" t="s">
        <v>4369</v>
      </c>
      <c r="F155" s="296" t="s">
        <v>4370</v>
      </c>
      <c r="G155" s="297" t="s">
        <v>3624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375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4371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91</v>
      </c>
    </row>
    <row r="157" s="2" customFormat="1" ht="24.15" customHeight="1">
      <c r="A157" s="41"/>
      <c r="B157" s="42"/>
      <c r="C157" s="294" t="s">
        <v>309</v>
      </c>
      <c r="D157" s="294" t="s">
        <v>338</v>
      </c>
      <c r="E157" s="295" t="s">
        <v>4372</v>
      </c>
      <c r="F157" s="296" t="s">
        <v>4373</v>
      </c>
      <c r="G157" s="297" t="s">
        <v>3624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364</v>
      </c>
      <c r="AT157" s="242" t="s">
        <v>338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390</v>
      </c>
    </row>
    <row r="158" s="2" customFormat="1" ht="16.5" customHeight="1">
      <c r="A158" s="41"/>
      <c r="B158" s="42"/>
      <c r="C158" s="294" t="s">
        <v>402</v>
      </c>
      <c r="D158" s="294" t="s">
        <v>338</v>
      </c>
      <c r="E158" s="295" t="s">
        <v>4374</v>
      </c>
      <c r="F158" s="296" t="s">
        <v>4375</v>
      </c>
      <c r="G158" s="297" t="s">
        <v>3624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364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400</v>
      </c>
    </row>
    <row r="159" s="2" customFormat="1" ht="24.15" customHeight="1">
      <c r="A159" s="41"/>
      <c r="B159" s="42"/>
      <c r="C159" s="294" t="s">
        <v>409</v>
      </c>
      <c r="D159" s="294" t="s">
        <v>338</v>
      </c>
      <c r="E159" s="295" t="s">
        <v>4376</v>
      </c>
      <c r="F159" s="296" t="s">
        <v>4377</v>
      </c>
      <c r="G159" s="297" t="s">
        <v>3624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364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405</v>
      </c>
    </row>
    <row r="160" s="2" customFormat="1" ht="16.5" customHeight="1">
      <c r="A160" s="41"/>
      <c r="B160" s="42"/>
      <c r="C160" s="294" t="s">
        <v>7</v>
      </c>
      <c r="D160" s="294" t="s">
        <v>338</v>
      </c>
      <c r="E160" s="295" t="s">
        <v>4378</v>
      </c>
      <c r="F160" s="296" t="s">
        <v>4379</v>
      </c>
      <c r="G160" s="297" t="s">
        <v>3624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412</v>
      </c>
    </row>
    <row r="161" s="2" customFormat="1" ht="16.5" customHeight="1">
      <c r="A161" s="41"/>
      <c r="B161" s="42"/>
      <c r="C161" s="294" t="s">
        <v>322</v>
      </c>
      <c r="D161" s="294" t="s">
        <v>338</v>
      </c>
      <c r="E161" s="295" t="s">
        <v>4380</v>
      </c>
      <c r="F161" s="296" t="s">
        <v>4381</v>
      </c>
      <c r="G161" s="297" t="s">
        <v>3624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424</v>
      </c>
    </row>
    <row r="162" s="2" customFormat="1" ht="16.5" customHeight="1">
      <c r="A162" s="41"/>
      <c r="B162" s="42"/>
      <c r="C162" s="294" t="s">
        <v>437</v>
      </c>
      <c r="D162" s="294" t="s">
        <v>338</v>
      </c>
      <c r="E162" s="295" t="s">
        <v>4382</v>
      </c>
      <c r="F162" s="296" t="s">
        <v>4383</v>
      </c>
      <c r="G162" s="297" t="s">
        <v>3624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364</v>
      </c>
      <c r="AT162" s="242" t="s">
        <v>338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433</v>
      </c>
    </row>
    <row r="163" s="2" customFormat="1" ht="16.5" customHeight="1">
      <c r="A163" s="41"/>
      <c r="B163" s="42"/>
      <c r="C163" s="294" t="s">
        <v>336</v>
      </c>
      <c r="D163" s="294" t="s">
        <v>338</v>
      </c>
      <c r="E163" s="295" t="s">
        <v>4384</v>
      </c>
      <c r="F163" s="296" t="s">
        <v>4385</v>
      </c>
      <c r="G163" s="297" t="s">
        <v>3624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364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440</v>
      </c>
    </row>
    <row r="164" s="2" customFormat="1" ht="24.15" customHeight="1">
      <c r="A164" s="41"/>
      <c r="B164" s="42"/>
      <c r="C164" s="294" t="s">
        <v>450</v>
      </c>
      <c r="D164" s="294" t="s">
        <v>338</v>
      </c>
      <c r="E164" s="295" t="s">
        <v>4386</v>
      </c>
      <c r="F164" s="296" t="s">
        <v>4387</v>
      </c>
      <c r="G164" s="297" t="s">
        <v>3624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364</v>
      </c>
      <c r="AT164" s="242" t="s">
        <v>338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448</v>
      </c>
    </row>
    <row r="165" s="2" customFormat="1">
      <c r="A165" s="41"/>
      <c r="B165" s="42"/>
      <c r="C165" s="43"/>
      <c r="D165" s="251" t="s">
        <v>289</v>
      </c>
      <c r="E165" s="43"/>
      <c r="F165" s="282" t="s">
        <v>4388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289</v>
      </c>
      <c r="AU165" s="19" t="s">
        <v>91</v>
      </c>
    </row>
    <row r="166" s="2" customFormat="1" ht="16.5" customHeight="1">
      <c r="A166" s="41"/>
      <c r="B166" s="42"/>
      <c r="C166" s="294" t="s">
        <v>341</v>
      </c>
      <c r="D166" s="294" t="s">
        <v>338</v>
      </c>
      <c r="E166" s="295" t="s">
        <v>4389</v>
      </c>
      <c r="F166" s="296" t="s">
        <v>4390</v>
      </c>
      <c r="G166" s="297" t="s">
        <v>3624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364</v>
      </c>
      <c r="AT166" s="242" t="s">
        <v>338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453</v>
      </c>
    </row>
    <row r="167" s="2" customFormat="1" ht="21.75" customHeight="1">
      <c r="A167" s="41"/>
      <c r="B167" s="42"/>
      <c r="C167" s="294" t="s">
        <v>462</v>
      </c>
      <c r="D167" s="294" t="s">
        <v>338</v>
      </c>
      <c r="E167" s="295" t="s">
        <v>4391</v>
      </c>
      <c r="F167" s="296" t="s">
        <v>4392</v>
      </c>
      <c r="G167" s="297" t="s">
        <v>3624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364</v>
      </c>
      <c r="AT167" s="242" t="s">
        <v>338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304</v>
      </c>
      <c r="BM167" s="242" t="s">
        <v>458</v>
      </c>
    </row>
    <row r="168" s="2" customFormat="1" ht="16.5" customHeight="1">
      <c r="A168" s="41"/>
      <c r="B168" s="42"/>
      <c r="C168" s="294" t="s">
        <v>352</v>
      </c>
      <c r="D168" s="294" t="s">
        <v>338</v>
      </c>
      <c r="E168" s="295" t="s">
        <v>4393</v>
      </c>
      <c r="F168" s="296" t="s">
        <v>4394</v>
      </c>
      <c r="G168" s="297" t="s">
        <v>3624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364</v>
      </c>
      <c r="AT168" s="242" t="s">
        <v>338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465</v>
      </c>
    </row>
    <row r="169" s="2" customFormat="1" ht="16.5" customHeight="1">
      <c r="A169" s="41"/>
      <c r="B169" s="42"/>
      <c r="C169" s="294" t="s">
        <v>472</v>
      </c>
      <c r="D169" s="294" t="s">
        <v>338</v>
      </c>
      <c r="E169" s="295" t="s">
        <v>4395</v>
      </c>
      <c r="F169" s="296" t="s">
        <v>4396</v>
      </c>
      <c r="G169" s="297" t="s">
        <v>3624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364</v>
      </c>
      <c r="AT169" s="242" t="s">
        <v>338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470</v>
      </c>
    </row>
    <row r="170" s="2" customFormat="1" ht="16.5" customHeight="1">
      <c r="A170" s="41"/>
      <c r="B170" s="42"/>
      <c r="C170" s="294" t="s">
        <v>358</v>
      </c>
      <c r="D170" s="294" t="s">
        <v>338</v>
      </c>
      <c r="E170" s="295" t="s">
        <v>4397</v>
      </c>
      <c r="F170" s="296" t="s">
        <v>4398</v>
      </c>
      <c r="G170" s="297" t="s">
        <v>3624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364</v>
      </c>
      <c r="AT170" s="242" t="s">
        <v>338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475</v>
      </c>
    </row>
    <row r="171" s="2" customFormat="1" ht="21.75" customHeight="1">
      <c r="A171" s="41"/>
      <c r="B171" s="42"/>
      <c r="C171" s="294" t="s">
        <v>488</v>
      </c>
      <c r="D171" s="294" t="s">
        <v>338</v>
      </c>
      <c r="E171" s="295" t="s">
        <v>4399</v>
      </c>
      <c r="F171" s="296" t="s">
        <v>4400</v>
      </c>
      <c r="G171" s="297" t="s">
        <v>3624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364</v>
      </c>
      <c r="AT171" s="242" t="s">
        <v>338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480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4401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91</v>
      </c>
    </row>
    <row r="173" s="2" customFormat="1" ht="33" customHeight="1">
      <c r="A173" s="41"/>
      <c r="B173" s="42"/>
      <c r="C173" s="294" t="s">
        <v>364</v>
      </c>
      <c r="D173" s="294" t="s">
        <v>338</v>
      </c>
      <c r="E173" s="295" t="s">
        <v>4402</v>
      </c>
      <c r="F173" s="296" t="s">
        <v>4403</v>
      </c>
      <c r="G173" s="297" t="s">
        <v>3624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364</v>
      </c>
      <c r="AT173" s="242" t="s">
        <v>338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491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4404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33" customHeight="1">
      <c r="A175" s="41"/>
      <c r="B175" s="42"/>
      <c r="C175" s="294" t="s">
        <v>522</v>
      </c>
      <c r="D175" s="294" t="s">
        <v>338</v>
      </c>
      <c r="E175" s="295" t="s">
        <v>4405</v>
      </c>
      <c r="F175" s="296" t="s">
        <v>4406</v>
      </c>
      <c r="G175" s="297" t="s">
        <v>3624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364</v>
      </c>
      <c r="AT175" s="242" t="s">
        <v>338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497</v>
      </c>
    </row>
    <row r="176" s="2" customFormat="1">
      <c r="A176" s="41"/>
      <c r="B176" s="42"/>
      <c r="C176" s="43"/>
      <c r="D176" s="251" t="s">
        <v>289</v>
      </c>
      <c r="E176" s="43"/>
      <c r="F176" s="282" t="s">
        <v>4407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289</v>
      </c>
      <c r="AU176" s="19" t="s">
        <v>91</v>
      </c>
    </row>
    <row r="177" s="2" customFormat="1" ht="24.15" customHeight="1">
      <c r="A177" s="41"/>
      <c r="B177" s="42"/>
      <c r="C177" s="294" t="s">
        <v>375</v>
      </c>
      <c r="D177" s="294" t="s">
        <v>338</v>
      </c>
      <c r="E177" s="295" t="s">
        <v>4408</v>
      </c>
      <c r="F177" s="296" t="s">
        <v>4409</v>
      </c>
      <c r="G177" s="297" t="s">
        <v>3624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364</v>
      </c>
      <c r="AT177" s="242" t="s">
        <v>338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304</v>
      </c>
      <c r="BM177" s="242" t="s">
        <v>525</v>
      </c>
    </row>
    <row r="178" s="2" customFormat="1" ht="24.15" customHeight="1">
      <c r="A178" s="41"/>
      <c r="B178" s="42"/>
      <c r="C178" s="294" t="s">
        <v>546</v>
      </c>
      <c r="D178" s="294" t="s">
        <v>338</v>
      </c>
      <c r="E178" s="295" t="s">
        <v>4410</v>
      </c>
      <c r="F178" s="296" t="s">
        <v>4411</v>
      </c>
      <c r="G178" s="297" t="s">
        <v>3624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364</v>
      </c>
      <c r="AT178" s="242" t="s">
        <v>338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304</v>
      </c>
      <c r="BM178" s="242" t="s">
        <v>544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4412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91</v>
      </c>
    </row>
    <row r="180" s="2" customFormat="1" ht="16.5" customHeight="1">
      <c r="A180" s="41"/>
      <c r="B180" s="42"/>
      <c r="C180" s="294" t="s">
        <v>390</v>
      </c>
      <c r="D180" s="294" t="s">
        <v>338</v>
      </c>
      <c r="E180" s="295" t="s">
        <v>4378</v>
      </c>
      <c r="F180" s="296" t="s">
        <v>4379</v>
      </c>
      <c r="G180" s="297" t="s">
        <v>3624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364</v>
      </c>
      <c r="AT180" s="242" t="s">
        <v>338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304</v>
      </c>
      <c r="BM180" s="242" t="s">
        <v>549</v>
      </c>
    </row>
    <row r="181" s="2" customFormat="1" ht="16.5" customHeight="1">
      <c r="A181" s="41"/>
      <c r="B181" s="42"/>
      <c r="C181" s="294" t="s">
        <v>557</v>
      </c>
      <c r="D181" s="294" t="s">
        <v>338</v>
      </c>
      <c r="E181" s="295" t="s">
        <v>4413</v>
      </c>
      <c r="F181" s="296" t="s">
        <v>4414</v>
      </c>
      <c r="G181" s="297" t="s">
        <v>3624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364</v>
      </c>
      <c r="AT181" s="242" t="s">
        <v>338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304</v>
      </c>
      <c r="BM181" s="242" t="s">
        <v>555</v>
      </c>
    </row>
    <row r="182" s="2" customFormat="1" ht="16.5" customHeight="1">
      <c r="A182" s="41"/>
      <c r="B182" s="42"/>
      <c r="C182" s="294" t="s">
        <v>400</v>
      </c>
      <c r="D182" s="294" t="s">
        <v>338</v>
      </c>
      <c r="E182" s="295" t="s">
        <v>4415</v>
      </c>
      <c r="F182" s="296" t="s">
        <v>4416</v>
      </c>
      <c r="G182" s="297" t="s">
        <v>3624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364</v>
      </c>
      <c r="AT182" s="242" t="s">
        <v>338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304</v>
      </c>
      <c r="BM182" s="242" t="s">
        <v>560</v>
      </c>
    </row>
    <row r="183" s="2" customFormat="1" ht="16.5" customHeight="1">
      <c r="A183" s="41"/>
      <c r="B183" s="42"/>
      <c r="C183" s="294" t="s">
        <v>574</v>
      </c>
      <c r="D183" s="294" t="s">
        <v>338</v>
      </c>
      <c r="E183" s="295" t="s">
        <v>4417</v>
      </c>
      <c r="F183" s="296" t="s">
        <v>4418</v>
      </c>
      <c r="G183" s="297" t="s">
        <v>3624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364</v>
      </c>
      <c r="AT183" s="242" t="s">
        <v>338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304</v>
      </c>
      <c r="BM183" s="242" t="s">
        <v>572</v>
      </c>
    </row>
    <row r="184" s="2" customFormat="1" ht="16.5" customHeight="1">
      <c r="A184" s="41"/>
      <c r="B184" s="42"/>
      <c r="C184" s="294" t="s">
        <v>405</v>
      </c>
      <c r="D184" s="294" t="s">
        <v>338</v>
      </c>
      <c r="E184" s="295" t="s">
        <v>4419</v>
      </c>
      <c r="F184" s="296" t="s">
        <v>4420</v>
      </c>
      <c r="G184" s="297" t="s">
        <v>3624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364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304</v>
      </c>
      <c r="BM184" s="242" t="s">
        <v>577</v>
      </c>
    </row>
    <row r="185" s="2" customFormat="1" ht="21.75" customHeight="1">
      <c r="A185" s="41"/>
      <c r="B185" s="42"/>
      <c r="C185" s="294" t="s">
        <v>587</v>
      </c>
      <c r="D185" s="294" t="s">
        <v>338</v>
      </c>
      <c r="E185" s="295" t="s">
        <v>4421</v>
      </c>
      <c r="F185" s="296" t="s">
        <v>4422</v>
      </c>
      <c r="G185" s="297" t="s">
        <v>3624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364</v>
      </c>
      <c r="AT185" s="242" t="s">
        <v>338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304</v>
      </c>
      <c r="BM185" s="242" t="s">
        <v>584</v>
      </c>
    </row>
    <row r="186" s="2" customFormat="1" ht="21.75" customHeight="1">
      <c r="A186" s="41"/>
      <c r="B186" s="42"/>
      <c r="C186" s="294" t="s">
        <v>412</v>
      </c>
      <c r="D186" s="294" t="s">
        <v>338</v>
      </c>
      <c r="E186" s="295" t="s">
        <v>4423</v>
      </c>
      <c r="F186" s="296" t="s">
        <v>4424</v>
      </c>
      <c r="G186" s="297" t="s">
        <v>3624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364</v>
      </c>
      <c r="AT186" s="242" t="s">
        <v>338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304</v>
      </c>
      <c r="BM186" s="242" t="s">
        <v>590</v>
      </c>
    </row>
    <row r="187" s="2" customFormat="1" ht="16.5" customHeight="1">
      <c r="A187" s="41"/>
      <c r="B187" s="42"/>
      <c r="C187" s="294" t="s">
        <v>599</v>
      </c>
      <c r="D187" s="294" t="s">
        <v>338</v>
      </c>
      <c r="E187" s="295" t="s">
        <v>4425</v>
      </c>
      <c r="F187" s="296" t="s">
        <v>4426</v>
      </c>
      <c r="G187" s="297" t="s">
        <v>3624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364</v>
      </c>
      <c r="AT187" s="242" t="s">
        <v>338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304</v>
      </c>
      <c r="BM187" s="242" t="s">
        <v>594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3578</v>
      </c>
      <c r="F188" s="217" t="s">
        <v>4427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251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424</v>
      </c>
      <c r="D189" s="294" t="s">
        <v>338</v>
      </c>
      <c r="E189" s="295" t="s">
        <v>4378</v>
      </c>
      <c r="F189" s="296" t="s">
        <v>4379</v>
      </c>
      <c r="G189" s="297" t="s">
        <v>3624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364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304</v>
      </c>
      <c r="BM189" s="242" t="s">
        <v>602</v>
      </c>
    </row>
    <row r="190" s="2" customFormat="1" ht="16.5" customHeight="1">
      <c r="A190" s="41"/>
      <c r="B190" s="42"/>
      <c r="C190" s="294" t="s">
        <v>611</v>
      </c>
      <c r="D190" s="294" t="s">
        <v>338</v>
      </c>
      <c r="E190" s="295" t="s">
        <v>4428</v>
      </c>
      <c r="F190" s="296" t="s">
        <v>4429</v>
      </c>
      <c r="G190" s="297" t="s">
        <v>3624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364</v>
      </c>
      <c r="AT190" s="242" t="s">
        <v>338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304</v>
      </c>
      <c r="BM190" s="242" t="s">
        <v>609</v>
      </c>
    </row>
    <row r="191" s="2" customFormat="1" ht="16.5" customHeight="1">
      <c r="A191" s="41"/>
      <c r="B191" s="42"/>
      <c r="C191" s="294" t="s">
        <v>433</v>
      </c>
      <c r="D191" s="294" t="s">
        <v>338</v>
      </c>
      <c r="E191" s="295" t="s">
        <v>4430</v>
      </c>
      <c r="F191" s="296" t="s">
        <v>4431</v>
      </c>
      <c r="G191" s="297" t="s">
        <v>3624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364</v>
      </c>
      <c r="AT191" s="242" t="s">
        <v>338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304</v>
      </c>
      <c r="BM191" s="242" t="s">
        <v>957</v>
      </c>
    </row>
    <row r="192" s="2" customFormat="1" ht="16.5" customHeight="1">
      <c r="A192" s="41"/>
      <c r="B192" s="42"/>
      <c r="C192" s="294" t="s">
        <v>632</v>
      </c>
      <c r="D192" s="294" t="s">
        <v>338</v>
      </c>
      <c r="E192" s="295" t="s">
        <v>4432</v>
      </c>
      <c r="F192" s="296" t="s">
        <v>4414</v>
      </c>
      <c r="G192" s="297" t="s">
        <v>3624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364</v>
      </c>
      <c r="AT192" s="242" t="s">
        <v>338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304</v>
      </c>
      <c r="BM192" s="242" t="s">
        <v>974</v>
      </c>
    </row>
    <row r="193" s="2" customFormat="1" ht="24.15" customHeight="1">
      <c r="A193" s="41"/>
      <c r="B193" s="42"/>
      <c r="C193" s="294" t="s">
        <v>440</v>
      </c>
      <c r="D193" s="294" t="s">
        <v>338</v>
      </c>
      <c r="E193" s="295" t="s">
        <v>4433</v>
      </c>
      <c r="F193" s="296" t="s">
        <v>4434</v>
      </c>
      <c r="G193" s="297" t="s">
        <v>3624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364</v>
      </c>
      <c r="AT193" s="242" t="s">
        <v>338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304</v>
      </c>
      <c r="BM193" s="242" t="s">
        <v>989</v>
      </c>
    </row>
    <row r="194" s="2" customFormat="1" ht="24.15" customHeight="1">
      <c r="A194" s="41"/>
      <c r="B194" s="42"/>
      <c r="C194" s="294" t="s">
        <v>642</v>
      </c>
      <c r="D194" s="294" t="s">
        <v>338</v>
      </c>
      <c r="E194" s="295" t="s">
        <v>4435</v>
      </c>
      <c r="F194" s="296" t="s">
        <v>4436</v>
      </c>
      <c r="G194" s="297" t="s">
        <v>3624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364</v>
      </c>
      <c r="AT194" s="242" t="s">
        <v>338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304</v>
      </c>
      <c r="BM194" s="242" t="s">
        <v>1001</v>
      </c>
    </row>
    <row r="195" s="2" customFormat="1" ht="24.15" customHeight="1">
      <c r="A195" s="41"/>
      <c r="B195" s="42"/>
      <c r="C195" s="294" t="s">
        <v>448</v>
      </c>
      <c r="D195" s="294" t="s">
        <v>338</v>
      </c>
      <c r="E195" s="295" t="s">
        <v>4437</v>
      </c>
      <c r="F195" s="296" t="s">
        <v>4438</v>
      </c>
      <c r="G195" s="297" t="s">
        <v>3624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364</v>
      </c>
      <c r="AT195" s="242" t="s">
        <v>338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304</v>
      </c>
      <c r="BM195" s="242" t="s">
        <v>1022</v>
      </c>
    </row>
    <row r="196" s="2" customFormat="1" ht="24.15" customHeight="1">
      <c r="A196" s="41"/>
      <c r="B196" s="42"/>
      <c r="C196" s="294" t="s">
        <v>670</v>
      </c>
      <c r="D196" s="294" t="s">
        <v>338</v>
      </c>
      <c r="E196" s="295" t="s">
        <v>4439</v>
      </c>
      <c r="F196" s="296" t="s">
        <v>4440</v>
      </c>
      <c r="G196" s="297" t="s">
        <v>3624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364</v>
      </c>
      <c r="AT196" s="242" t="s">
        <v>338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304</v>
      </c>
      <c r="BM196" s="242" t="s">
        <v>660</v>
      </c>
    </row>
    <row r="197" s="2" customFormat="1" ht="16.5" customHeight="1">
      <c r="A197" s="41"/>
      <c r="B197" s="42"/>
      <c r="C197" s="294" t="s">
        <v>453</v>
      </c>
      <c r="D197" s="294" t="s">
        <v>338</v>
      </c>
      <c r="E197" s="295" t="s">
        <v>4441</v>
      </c>
      <c r="F197" s="296" t="s">
        <v>4398</v>
      </c>
      <c r="G197" s="297" t="s">
        <v>3624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364</v>
      </c>
      <c r="AT197" s="242" t="s">
        <v>338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304</v>
      </c>
      <c r="BM197" s="242" t="s">
        <v>673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4031</v>
      </c>
      <c r="F198" s="217" t="s">
        <v>4442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251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687</v>
      </c>
      <c r="D199" s="294" t="s">
        <v>338</v>
      </c>
      <c r="E199" s="295" t="s">
        <v>4443</v>
      </c>
      <c r="F199" s="296" t="s">
        <v>4444</v>
      </c>
      <c r="G199" s="297" t="s">
        <v>3624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364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304</v>
      </c>
      <c r="BM199" s="242" t="s">
        <v>685</v>
      </c>
    </row>
    <row r="200" s="2" customFormat="1" ht="21.75" customHeight="1">
      <c r="A200" s="41"/>
      <c r="B200" s="42"/>
      <c r="C200" s="294" t="s">
        <v>458</v>
      </c>
      <c r="D200" s="294" t="s">
        <v>338</v>
      </c>
      <c r="E200" s="295" t="s">
        <v>4445</v>
      </c>
      <c r="F200" s="296" t="s">
        <v>4446</v>
      </c>
      <c r="G200" s="297" t="s">
        <v>3624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364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304</v>
      </c>
      <c r="BM200" s="242" t="s">
        <v>690</v>
      </c>
    </row>
    <row r="201" s="2" customFormat="1" ht="21.75" customHeight="1">
      <c r="A201" s="41"/>
      <c r="B201" s="42"/>
      <c r="C201" s="294" t="s">
        <v>704</v>
      </c>
      <c r="D201" s="294" t="s">
        <v>338</v>
      </c>
      <c r="E201" s="295" t="s">
        <v>4447</v>
      </c>
      <c r="F201" s="296" t="s">
        <v>4448</v>
      </c>
      <c r="G201" s="297" t="s">
        <v>3624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364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304</v>
      </c>
      <c r="BM201" s="242" t="s">
        <v>694</v>
      </c>
    </row>
    <row r="202" s="2" customFormat="1" ht="21.75" customHeight="1">
      <c r="A202" s="41"/>
      <c r="B202" s="42"/>
      <c r="C202" s="294" t="s">
        <v>465</v>
      </c>
      <c r="D202" s="294" t="s">
        <v>338</v>
      </c>
      <c r="E202" s="295" t="s">
        <v>4449</v>
      </c>
      <c r="F202" s="296" t="s">
        <v>4450</v>
      </c>
      <c r="G202" s="297" t="s">
        <v>3624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364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304</v>
      </c>
      <c r="BM202" s="242" t="s">
        <v>707</v>
      </c>
    </row>
    <row r="203" s="2" customFormat="1" ht="21.75" customHeight="1">
      <c r="A203" s="41"/>
      <c r="B203" s="42"/>
      <c r="C203" s="294" t="s">
        <v>720</v>
      </c>
      <c r="D203" s="294" t="s">
        <v>338</v>
      </c>
      <c r="E203" s="295" t="s">
        <v>4451</v>
      </c>
      <c r="F203" s="296" t="s">
        <v>4452</v>
      </c>
      <c r="G203" s="297" t="s">
        <v>3624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364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304</v>
      </c>
      <c r="BM203" s="242" t="s">
        <v>717</v>
      </c>
    </row>
    <row r="204" s="2" customFormat="1" ht="21.75" customHeight="1">
      <c r="A204" s="41"/>
      <c r="B204" s="42"/>
      <c r="C204" s="294" t="s">
        <v>470</v>
      </c>
      <c r="D204" s="294" t="s">
        <v>338</v>
      </c>
      <c r="E204" s="295" t="s">
        <v>4453</v>
      </c>
      <c r="F204" s="296" t="s">
        <v>4454</v>
      </c>
      <c r="G204" s="297" t="s">
        <v>3624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364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304</v>
      </c>
      <c r="BM204" s="242" t="s">
        <v>723</v>
      </c>
    </row>
    <row r="205" s="2" customFormat="1" ht="21.75" customHeight="1">
      <c r="A205" s="41"/>
      <c r="B205" s="42"/>
      <c r="C205" s="294" t="s">
        <v>735</v>
      </c>
      <c r="D205" s="294" t="s">
        <v>338</v>
      </c>
      <c r="E205" s="295" t="s">
        <v>4455</v>
      </c>
      <c r="F205" s="296" t="s">
        <v>4456</v>
      </c>
      <c r="G205" s="297" t="s">
        <v>3624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364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304</v>
      </c>
      <c r="BM205" s="242" t="s">
        <v>733</v>
      </c>
    </row>
    <row r="206" s="2" customFormat="1" ht="21.75" customHeight="1">
      <c r="A206" s="41"/>
      <c r="B206" s="42"/>
      <c r="C206" s="294" t="s">
        <v>475</v>
      </c>
      <c r="D206" s="294" t="s">
        <v>338</v>
      </c>
      <c r="E206" s="295" t="s">
        <v>4457</v>
      </c>
      <c r="F206" s="296" t="s">
        <v>4458</v>
      </c>
      <c r="G206" s="297" t="s">
        <v>3624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364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304</v>
      </c>
      <c r="BM206" s="242" t="s">
        <v>738</v>
      </c>
    </row>
    <row r="207" s="2" customFormat="1" ht="21.75" customHeight="1">
      <c r="A207" s="41"/>
      <c r="B207" s="42"/>
      <c r="C207" s="294" t="s">
        <v>750</v>
      </c>
      <c r="D207" s="294" t="s">
        <v>338</v>
      </c>
      <c r="E207" s="295" t="s">
        <v>4459</v>
      </c>
      <c r="F207" s="296" t="s">
        <v>4460</v>
      </c>
      <c r="G207" s="297" t="s">
        <v>3624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364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304</v>
      </c>
      <c r="BM207" s="242" t="s">
        <v>4461</v>
      </c>
    </row>
    <row r="208" s="2" customFormat="1" ht="21.75" customHeight="1">
      <c r="A208" s="41"/>
      <c r="B208" s="42"/>
      <c r="C208" s="294" t="s">
        <v>480</v>
      </c>
      <c r="D208" s="294" t="s">
        <v>338</v>
      </c>
      <c r="E208" s="295" t="s">
        <v>4462</v>
      </c>
      <c r="F208" s="296" t="s">
        <v>4463</v>
      </c>
      <c r="G208" s="297" t="s">
        <v>3624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364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304</v>
      </c>
      <c r="BM208" s="242" t="s">
        <v>748</v>
      </c>
    </row>
    <row r="209" s="2" customFormat="1" ht="21.75" customHeight="1">
      <c r="A209" s="41"/>
      <c r="B209" s="42"/>
      <c r="C209" s="294" t="s">
        <v>759</v>
      </c>
      <c r="D209" s="294" t="s">
        <v>338</v>
      </c>
      <c r="E209" s="295" t="s">
        <v>4464</v>
      </c>
      <c r="F209" s="296" t="s">
        <v>4465</v>
      </c>
      <c r="G209" s="297" t="s">
        <v>3624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364</v>
      </c>
      <c r="AT209" s="242" t="s">
        <v>338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304</v>
      </c>
      <c r="BM209" s="242" t="s">
        <v>753</v>
      </c>
    </row>
    <row r="210" s="2" customFormat="1" ht="21.75" customHeight="1">
      <c r="A210" s="41"/>
      <c r="B210" s="42"/>
      <c r="C210" s="294" t="s">
        <v>491</v>
      </c>
      <c r="D210" s="294" t="s">
        <v>338</v>
      </c>
      <c r="E210" s="295" t="s">
        <v>4466</v>
      </c>
      <c r="F210" s="296" t="s">
        <v>4467</v>
      </c>
      <c r="G210" s="297" t="s">
        <v>3624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364</v>
      </c>
      <c r="AT210" s="242" t="s">
        <v>338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304</v>
      </c>
      <c r="BM210" s="242" t="s">
        <v>757</v>
      </c>
    </row>
    <row r="211" s="2" customFormat="1" ht="21.75" customHeight="1">
      <c r="A211" s="41"/>
      <c r="B211" s="42"/>
      <c r="C211" s="294" t="s">
        <v>769</v>
      </c>
      <c r="D211" s="294" t="s">
        <v>338</v>
      </c>
      <c r="E211" s="295" t="s">
        <v>4468</v>
      </c>
      <c r="F211" s="296" t="s">
        <v>4469</v>
      </c>
      <c r="G211" s="297" t="s">
        <v>3624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364</v>
      </c>
      <c r="AT211" s="242" t="s">
        <v>338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304</v>
      </c>
      <c r="BM211" s="242" t="s">
        <v>762</v>
      </c>
    </row>
    <row r="212" s="2" customFormat="1" ht="21.75" customHeight="1">
      <c r="A212" s="41"/>
      <c r="B212" s="42"/>
      <c r="C212" s="294" t="s">
        <v>497</v>
      </c>
      <c r="D212" s="294" t="s">
        <v>338</v>
      </c>
      <c r="E212" s="295" t="s">
        <v>4470</v>
      </c>
      <c r="F212" s="296" t="s">
        <v>4471</v>
      </c>
      <c r="G212" s="297" t="s">
        <v>3624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364</v>
      </c>
      <c r="AT212" s="242" t="s">
        <v>338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304</v>
      </c>
      <c r="BM212" s="242" t="s">
        <v>766</v>
      </c>
    </row>
    <row r="213" s="2" customFormat="1" ht="21.75" customHeight="1">
      <c r="A213" s="41"/>
      <c r="B213" s="42"/>
      <c r="C213" s="294" t="s">
        <v>778</v>
      </c>
      <c r="D213" s="294" t="s">
        <v>338</v>
      </c>
      <c r="E213" s="295" t="s">
        <v>4472</v>
      </c>
      <c r="F213" s="296" t="s">
        <v>4473</v>
      </c>
      <c r="G213" s="297" t="s">
        <v>3624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364</v>
      </c>
      <c r="AT213" s="242" t="s">
        <v>338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304</v>
      </c>
      <c r="BM213" s="242" t="s">
        <v>1214</v>
      </c>
    </row>
    <row r="214" s="2" customFormat="1" ht="21.75" customHeight="1">
      <c r="A214" s="41"/>
      <c r="B214" s="42"/>
      <c r="C214" s="294" t="s">
        <v>525</v>
      </c>
      <c r="D214" s="294" t="s">
        <v>338</v>
      </c>
      <c r="E214" s="295" t="s">
        <v>4474</v>
      </c>
      <c r="F214" s="296" t="s">
        <v>4475</v>
      </c>
      <c r="G214" s="297" t="s">
        <v>3624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364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304</v>
      </c>
      <c r="BM214" s="242" t="s">
        <v>1224</v>
      </c>
    </row>
    <row r="215" s="2" customFormat="1" ht="21.75" customHeight="1">
      <c r="A215" s="41"/>
      <c r="B215" s="42"/>
      <c r="C215" s="294" t="s">
        <v>3737</v>
      </c>
      <c r="D215" s="294" t="s">
        <v>338</v>
      </c>
      <c r="E215" s="295" t="s">
        <v>4476</v>
      </c>
      <c r="F215" s="296" t="s">
        <v>4477</v>
      </c>
      <c r="G215" s="297" t="s">
        <v>3624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364</v>
      </c>
      <c r="AT215" s="242" t="s">
        <v>338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304</v>
      </c>
      <c r="BM215" s="242" t="s">
        <v>3721</v>
      </c>
    </row>
    <row r="216" s="2" customFormat="1" ht="21.75" customHeight="1">
      <c r="A216" s="41"/>
      <c r="B216" s="42"/>
      <c r="C216" s="294" t="s">
        <v>544</v>
      </c>
      <c r="D216" s="294" t="s">
        <v>338</v>
      </c>
      <c r="E216" s="295" t="s">
        <v>4478</v>
      </c>
      <c r="F216" s="296" t="s">
        <v>4479</v>
      </c>
      <c r="G216" s="297" t="s">
        <v>3624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364</v>
      </c>
      <c r="AT216" s="242" t="s">
        <v>338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304</v>
      </c>
      <c r="BM216" s="242" t="s">
        <v>788</v>
      </c>
    </row>
    <row r="217" s="2" customFormat="1" ht="21.75" customHeight="1">
      <c r="A217" s="41"/>
      <c r="B217" s="42"/>
      <c r="C217" s="294" t="s">
        <v>790</v>
      </c>
      <c r="D217" s="294" t="s">
        <v>338</v>
      </c>
      <c r="E217" s="295" t="s">
        <v>4480</v>
      </c>
      <c r="F217" s="296" t="s">
        <v>4481</v>
      </c>
      <c r="G217" s="297" t="s">
        <v>3624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364</v>
      </c>
      <c r="AT217" s="242" t="s">
        <v>338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304</v>
      </c>
      <c r="BM217" s="242" t="s">
        <v>793</v>
      </c>
    </row>
    <row r="218" s="2" customFormat="1" ht="21.75" customHeight="1">
      <c r="A218" s="41"/>
      <c r="B218" s="42"/>
      <c r="C218" s="294" t="s">
        <v>549</v>
      </c>
      <c r="D218" s="294" t="s">
        <v>338</v>
      </c>
      <c r="E218" s="295" t="s">
        <v>4482</v>
      </c>
      <c r="F218" s="296" t="s">
        <v>4483</v>
      </c>
      <c r="G218" s="297" t="s">
        <v>3624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364</v>
      </c>
      <c r="AT218" s="242" t="s">
        <v>338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304</v>
      </c>
      <c r="BM218" s="242" t="s">
        <v>798</v>
      </c>
    </row>
    <row r="219" s="2" customFormat="1" ht="21.75" customHeight="1">
      <c r="A219" s="41"/>
      <c r="B219" s="42"/>
      <c r="C219" s="294" t="s">
        <v>806</v>
      </c>
      <c r="D219" s="294" t="s">
        <v>338</v>
      </c>
      <c r="E219" s="295" t="s">
        <v>4484</v>
      </c>
      <c r="F219" s="296" t="s">
        <v>4485</v>
      </c>
      <c r="G219" s="297" t="s">
        <v>3624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364</v>
      </c>
      <c r="AT219" s="242" t="s">
        <v>338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304</v>
      </c>
      <c r="BM219" s="242" t="s">
        <v>809</v>
      </c>
    </row>
    <row r="220" s="2" customFormat="1" ht="24.15" customHeight="1">
      <c r="A220" s="41"/>
      <c r="B220" s="42"/>
      <c r="C220" s="294" t="s">
        <v>555</v>
      </c>
      <c r="D220" s="294" t="s">
        <v>338</v>
      </c>
      <c r="E220" s="295" t="s">
        <v>4486</v>
      </c>
      <c r="F220" s="296" t="s">
        <v>4487</v>
      </c>
      <c r="G220" s="297" t="s">
        <v>3624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364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304</v>
      </c>
      <c r="BM220" s="242" t="s">
        <v>813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3647</v>
      </c>
      <c r="F221" s="217" t="s">
        <v>4488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251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815</v>
      </c>
      <c r="D222" s="230" t="s">
        <v>253</v>
      </c>
      <c r="E222" s="231" t="s">
        <v>4489</v>
      </c>
      <c r="F222" s="232" t="s">
        <v>4490</v>
      </c>
      <c r="G222" s="233" t="s">
        <v>3624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304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304</v>
      </c>
      <c r="BM222" s="242" t="s">
        <v>818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4491</v>
      </c>
      <c r="F223" s="232" t="s">
        <v>4492</v>
      </c>
      <c r="G223" s="233" t="s">
        <v>3624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304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304</v>
      </c>
      <c r="BM223" s="242" t="s">
        <v>822</v>
      </c>
    </row>
    <row r="224" s="2" customFormat="1" ht="21.75" customHeight="1">
      <c r="A224" s="41"/>
      <c r="B224" s="42"/>
      <c r="C224" s="230" t="s">
        <v>842</v>
      </c>
      <c r="D224" s="230" t="s">
        <v>253</v>
      </c>
      <c r="E224" s="231" t="s">
        <v>4493</v>
      </c>
      <c r="F224" s="232" t="s">
        <v>4494</v>
      </c>
      <c r="G224" s="233" t="s">
        <v>3624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304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304</v>
      </c>
      <c r="BM224" s="242" t="s">
        <v>845</v>
      </c>
    </row>
    <row r="225" s="2" customFormat="1" ht="24.15" customHeight="1">
      <c r="A225" s="41"/>
      <c r="B225" s="42"/>
      <c r="C225" s="230" t="s">
        <v>572</v>
      </c>
      <c r="D225" s="230" t="s">
        <v>253</v>
      </c>
      <c r="E225" s="231" t="s">
        <v>4495</v>
      </c>
      <c r="F225" s="232" t="s">
        <v>4496</v>
      </c>
      <c r="G225" s="233" t="s">
        <v>3624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304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304</v>
      </c>
      <c r="BM225" s="242" t="s">
        <v>849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3728</v>
      </c>
      <c r="F226" s="217" t="s">
        <v>4497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251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852</v>
      </c>
      <c r="D227" s="230" t="s">
        <v>253</v>
      </c>
      <c r="E227" s="231" t="s">
        <v>4498</v>
      </c>
      <c r="F227" s="232" t="s">
        <v>4499</v>
      </c>
      <c r="G227" s="233" t="s">
        <v>3624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304</v>
      </c>
      <c r="AT227" s="242" t="s">
        <v>253</v>
      </c>
      <c r="AU227" s="242" t="s">
        <v>91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304</v>
      </c>
      <c r="BM227" s="242" t="s">
        <v>855</v>
      </c>
    </row>
    <row r="228" s="2" customFormat="1" ht="16.5" customHeight="1">
      <c r="A228" s="41"/>
      <c r="B228" s="42"/>
      <c r="C228" s="230" t="s">
        <v>577</v>
      </c>
      <c r="D228" s="230" t="s">
        <v>253</v>
      </c>
      <c r="E228" s="231" t="s">
        <v>4500</v>
      </c>
      <c r="F228" s="232" t="s">
        <v>4501</v>
      </c>
      <c r="G228" s="233" t="s">
        <v>3624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304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304</v>
      </c>
      <c r="BM228" s="242" t="s">
        <v>859</v>
      </c>
    </row>
    <row r="229" s="2" customFormat="1" ht="24.15" customHeight="1">
      <c r="A229" s="41"/>
      <c r="B229" s="42"/>
      <c r="C229" s="230" t="s">
        <v>863</v>
      </c>
      <c r="D229" s="230" t="s">
        <v>253</v>
      </c>
      <c r="E229" s="231" t="s">
        <v>4502</v>
      </c>
      <c r="F229" s="232" t="s">
        <v>4503</v>
      </c>
      <c r="G229" s="233" t="s">
        <v>3624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304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304</v>
      </c>
      <c r="BM229" s="242" t="s">
        <v>866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4504</v>
      </c>
      <c r="F230" s="217" t="s">
        <v>4505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251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584</v>
      </c>
      <c r="D231" s="230" t="s">
        <v>253</v>
      </c>
      <c r="E231" s="231" t="s">
        <v>4506</v>
      </c>
      <c r="F231" s="232" t="s">
        <v>4507</v>
      </c>
      <c r="G231" s="233" t="s">
        <v>321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304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304</v>
      </c>
      <c r="BM231" s="242" t="s">
        <v>870</v>
      </c>
    </row>
    <row r="232" s="2" customFormat="1" ht="16.5" customHeight="1">
      <c r="A232" s="41"/>
      <c r="B232" s="42"/>
      <c r="C232" s="230" t="s">
        <v>885</v>
      </c>
      <c r="D232" s="230" t="s">
        <v>253</v>
      </c>
      <c r="E232" s="231" t="s">
        <v>4508</v>
      </c>
      <c r="F232" s="232" t="s">
        <v>4509</v>
      </c>
      <c r="G232" s="233" t="s">
        <v>321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304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304</v>
      </c>
      <c r="BM232" s="242" t="s">
        <v>888</v>
      </c>
    </row>
    <row r="233" s="2" customFormat="1" ht="16.5" customHeight="1">
      <c r="A233" s="41"/>
      <c r="B233" s="42"/>
      <c r="C233" s="230" t="s">
        <v>590</v>
      </c>
      <c r="D233" s="230" t="s">
        <v>253</v>
      </c>
      <c r="E233" s="231" t="s">
        <v>4510</v>
      </c>
      <c r="F233" s="232" t="s">
        <v>4511</v>
      </c>
      <c r="G233" s="233" t="s">
        <v>321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304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304</v>
      </c>
      <c r="BM233" s="242" t="s">
        <v>894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4512</v>
      </c>
      <c r="F234" s="217" t="s">
        <v>4513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SUM(P235:P242)</f>
        <v>0</v>
      </c>
      <c r="Q234" s="222"/>
      <c r="R234" s="223">
        <f>SUM(R235:R242)</f>
        <v>0</v>
      </c>
      <c r="S234" s="222"/>
      <c r="T234" s="224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251</v>
      </c>
      <c r="BK234" s="227">
        <f>SUM(BK235:BK242)</f>
        <v>0</v>
      </c>
    </row>
    <row r="235" s="2" customFormat="1" ht="16.5" customHeight="1">
      <c r="A235" s="41"/>
      <c r="B235" s="42"/>
      <c r="C235" s="230" t="s">
        <v>896</v>
      </c>
      <c r="D235" s="230" t="s">
        <v>253</v>
      </c>
      <c r="E235" s="231" t="s">
        <v>4514</v>
      </c>
      <c r="F235" s="232" t="s">
        <v>4515</v>
      </c>
      <c r="G235" s="233" t="s">
        <v>321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304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304</v>
      </c>
      <c r="BM235" s="242" t="s">
        <v>899</v>
      </c>
    </row>
    <row r="236" s="2" customFormat="1" ht="16.5" customHeight="1">
      <c r="A236" s="41"/>
      <c r="B236" s="42"/>
      <c r="C236" s="230" t="s">
        <v>594</v>
      </c>
      <c r="D236" s="230" t="s">
        <v>253</v>
      </c>
      <c r="E236" s="231" t="s">
        <v>4516</v>
      </c>
      <c r="F236" s="232" t="s">
        <v>4517</v>
      </c>
      <c r="G236" s="233" t="s">
        <v>321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304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304</v>
      </c>
      <c r="BM236" s="242" t="s">
        <v>1466</v>
      </c>
    </row>
    <row r="237" s="2" customFormat="1" ht="16.5" customHeight="1">
      <c r="A237" s="41"/>
      <c r="B237" s="42"/>
      <c r="C237" s="230" t="s">
        <v>905</v>
      </c>
      <c r="D237" s="230" t="s">
        <v>253</v>
      </c>
      <c r="E237" s="231" t="s">
        <v>4518</v>
      </c>
      <c r="F237" s="232" t="s">
        <v>4519</v>
      </c>
      <c r="G237" s="233" t="s">
        <v>321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304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304</v>
      </c>
      <c r="BM237" s="242" t="s">
        <v>908</v>
      </c>
    </row>
    <row r="238" s="2" customFormat="1" ht="16.5" customHeight="1">
      <c r="A238" s="41"/>
      <c r="B238" s="42"/>
      <c r="C238" s="230" t="s">
        <v>602</v>
      </c>
      <c r="D238" s="230" t="s">
        <v>253</v>
      </c>
      <c r="E238" s="231" t="s">
        <v>4520</v>
      </c>
      <c r="F238" s="232" t="s">
        <v>4521</v>
      </c>
      <c r="G238" s="233" t="s">
        <v>321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304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304</v>
      </c>
      <c r="BM238" s="242" t="s">
        <v>912</v>
      </c>
    </row>
    <row r="239" s="2" customFormat="1" ht="24.15" customHeight="1">
      <c r="A239" s="41"/>
      <c r="B239" s="42"/>
      <c r="C239" s="230" t="s">
        <v>914</v>
      </c>
      <c r="D239" s="230" t="s">
        <v>253</v>
      </c>
      <c r="E239" s="231" t="s">
        <v>4522</v>
      </c>
      <c r="F239" s="232" t="s">
        <v>4523</v>
      </c>
      <c r="G239" s="233" t="s">
        <v>321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304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304</v>
      </c>
      <c r="BM239" s="242" t="s">
        <v>917</v>
      </c>
    </row>
    <row r="240" s="2" customFormat="1" ht="24.15" customHeight="1">
      <c r="A240" s="41"/>
      <c r="B240" s="42"/>
      <c r="C240" s="230" t="s">
        <v>609</v>
      </c>
      <c r="D240" s="230" t="s">
        <v>253</v>
      </c>
      <c r="E240" s="231" t="s">
        <v>4524</v>
      </c>
      <c r="F240" s="232" t="s">
        <v>4525</v>
      </c>
      <c r="G240" s="233" t="s">
        <v>3624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304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304</v>
      </c>
      <c r="BM240" s="242" t="s">
        <v>921</v>
      </c>
    </row>
    <row r="241" s="2" customFormat="1" ht="24.15" customHeight="1">
      <c r="A241" s="41"/>
      <c r="B241" s="42"/>
      <c r="C241" s="230" t="s">
        <v>932</v>
      </c>
      <c r="D241" s="230" t="s">
        <v>253</v>
      </c>
      <c r="E241" s="231" t="s">
        <v>4526</v>
      </c>
      <c r="F241" s="232" t="s">
        <v>4527</v>
      </c>
      <c r="G241" s="233" t="s">
        <v>3624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304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304</v>
      </c>
      <c r="BM241" s="242" t="s">
        <v>935</v>
      </c>
    </row>
    <row r="242" s="2" customFormat="1" ht="24.15" customHeight="1">
      <c r="A242" s="41"/>
      <c r="B242" s="42"/>
      <c r="C242" s="230" t="s">
        <v>957</v>
      </c>
      <c r="D242" s="230" t="s">
        <v>253</v>
      </c>
      <c r="E242" s="231" t="s">
        <v>4528</v>
      </c>
      <c r="F242" s="232" t="s">
        <v>4529</v>
      </c>
      <c r="G242" s="233" t="s">
        <v>3624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304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304</v>
      </c>
      <c r="BM242" s="242" t="s">
        <v>982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1032</v>
      </c>
      <c r="F243" s="217" t="s">
        <v>4530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SUM(P244:P256)</f>
        <v>0</v>
      </c>
      <c r="Q243" s="222"/>
      <c r="R243" s="223">
        <f>SUM(R244:R256)</f>
        <v>0</v>
      </c>
      <c r="S243" s="222"/>
      <c r="T243" s="224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93</v>
      </c>
      <c r="AT243" s="226" t="s">
        <v>83</v>
      </c>
      <c r="AU243" s="226" t="s">
        <v>84</v>
      </c>
      <c r="AY243" s="225" t="s">
        <v>251</v>
      </c>
      <c r="BK243" s="227">
        <f>SUM(BK244:BK256)</f>
        <v>0</v>
      </c>
    </row>
    <row r="244" s="2" customFormat="1" ht="16.5" customHeight="1">
      <c r="A244" s="41"/>
      <c r="B244" s="42"/>
      <c r="C244" s="230" t="s">
        <v>974</v>
      </c>
      <c r="D244" s="230" t="s">
        <v>253</v>
      </c>
      <c r="E244" s="231" t="s">
        <v>4531</v>
      </c>
      <c r="F244" s="232" t="s">
        <v>4532</v>
      </c>
      <c r="G244" s="233" t="s">
        <v>3624</v>
      </c>
      <c r="H244" s="234">
        <v>344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304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304</v>
      </c>
      <c r="BM244" s="242" t="s">
        <v>1547</v>
      </c>
    </row>
    <row r="245" s="2" customFormat="1" ht="16.5" customHeight="1">
      <c r="A245" s="41"/>
      <c r="B245" s="42"/>
      <c r="C245" s="230" t="s">
        <v>979</v>
      </c>
      <c r="D245" s="230" t="s">
        <v>253</v>
      </c>
      <c r="E245" s="231" t="s">
        <v>4533</v>
      </c>
      <c r="F245" s="232" t="s">
        <v>4534</v>
      </c>
      <c r="G245" s="233" t="s">
        <v>3624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304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304</v>
      </c>
      <c r="BM245" s="242" t="s">
        <v>1555</v>
      </c>
    </row>
    <row r="246" s="2" customFormat="1" ht="16.5" customHeight="1">
      <c r="A246" s="41"/>
      <c r="B246" s="42"/>
      <c r="C246" s="230" t="s">
        <v>989</v>
      </c>
      <c r="D246" s="230" t="s">
        <v>253</v>
      </c>
      <c r="E246" s="231" t="s">
        <v>4535</v>
      </c>
      <c r="F246" s="232" t="s">
        <v>4536</v>
      </c>
      <c r="G246" s="233" t="s">
        <v>3624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304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304</v>
      </c>
      <c r="BM246" s="242" t="s">
        <v>1053</v>
      </c>
    </row>
    <row r="247" s="2" customFormat="1" ht="16.5" customHeight="1">
      <c r="A247" s="41"/>
      <c r="B247" s="42"/>
      <c r="C247" s="230" t="s">
        <v>994</v>
      </c>
      <c r="D247" s="230" t="s">
        <v>253</v>
      </c>
      <c r="E247" s="231" t="s">
        <v>4537</v>
      </c>
      <c r="F247" s="232" t="s">
        <v>4538</v>
      </c>
      <c r="G247" s="233" t="s">
        <v>3624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304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304</v>
      </c>
      <c r="BM247" s="242" t="s">
        <v>1063</v>
      </c>
    </row>
    <row r="248" s="2" customFormat="1" ht="24.15" customHeight="1">
      <c r="A248" s="41"/>
      <c r="B248" s="42"/>
      <c r="C248" s="230" t="s">
        <v>1001</v>
      </c>
      <c r="D248" s="230" t="s">
        <v>253</v>
      </c>
      <c r="E248" s="231" t="s">
        <v>4539</v>
      </c>
      <c r="F248" s="232" t="s">
        <v>4540</v>
      </c>
      <c r="G248" s="233" t="s">
        <v>3624</v>
      </c>
      <c r="H248" s="234">
        <v>8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304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304</v>
      </c>
      <c r="BM248" s="242" t="s">
        <v>1588</v>
      </c>
    </row>
    <row r="249" s="2" customFormat="1" ht="16.5" customHeight="1">
      <c r="A249" s="41"/>
      <c r="B249" s="42"/>
      <c r="C249" s="230" t="s">
        <v>1016</v>
      </c>
      <c r="D249" s="230" t="s">
        <v>253</v>
      </c>
      <c r="E249" s="231" t="s">
        <v>4541</v>
      </c>
      <c r="F249" s="232" t="s">
        <v>4542</v>
      </c>
      <c r="G249" s="233" t="s">
        <v>3624</v>
      </c>
      <c r="H249" s="234">
        <v>2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304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304</v>
      </c>
      <c r="BM249" s="242" t="s">
        <v>1600</v>
      </c>
    </row>
    <row r="250" s="2" customFormat="1" ht="16.5" customHeight="1">
      <c r="A250" s="41"/>
      <c r="B250" s="42"/>
      <c r="C250" s="230" t="s">
        <v>1022</v>
      </c>
      <c r="D250" s="230" t="s">
        <v>253</v>
      </c>
      <c r="E250" s="231" t="s">
        <v>4543</v>
      </c>
      <c r="F250" s="232" t="s">
        <v>4544</v>
      </c>
      <c r="G250" s="233" t="s">
        <v>3624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304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304</v>
      </c>
      <c r="BM250" s="242" t="s">
        <v>1624</v>
      </c>
    </row>
    <row r="251" s="2" customFormat="1" ht="16.5" customHeight="1">
      <c r="A251" s="41"/>
      <c r="B251" s="42"/>
      <c r="C251" s="230" t="s">
        <v>1034</v>
      </c>
      <c r="D251" s="230" t="s">
        <v>253</v>
      </c>
      <c r="E251" s="231" t="s">
        <v>4545</v>
      </c>
      <c r="F251" s="232" t="s">
        <v>4546</v>
      </c>
      <c r="G251" s="233" t="s">
        <v>3624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304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304</v>
      </c>
      <c r="BM251" s="242" t="s">
        <v>1068</v>
      </c>
    </row>
    <row r="252" s="2" customFormat="1" ht="16.5" customHeight="1">
      <c r="A252" s="41"/>
      <c r="B252" s="42"/>
      <c r="C252" s="230" t="s">
        <v>660</v>
      </c>
      <c r="D252" s="230" t="s">
        <v>253</v>
      </c>
      <c r="E252" s="231" t="s">
        <v>4547</v>
      </c>
      <c r="F252" s="232" t="s">
        <v>4548</v>
      </c>
      <c r="G252" s="233" t="s">
        <v>3624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304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304</v>
      </c>
      <c r="BM252" s="242" t="s">
        <v>1072</v>
      </c>
    </row>
    <row r="253" s="2" customFormat="1" ht="16.5" customHeight="1">
      <c r="A253" s="41"/>
      <c r="B253" s="42"/>
      <c r="C253" s="230" t="s">
        <v>1041</v>
      </c>
      <c r="D253" s="230" t="s">
        <v>253</v>
      </c>
      <c r="E253" s="231" t="s">
        <v>4549</v>
      </c>
      <c r="F253" s="232" t="s">
        <v>4550</v>
      </c>
      <c r="G253" s="233" t="s">
        <v>3624</v>
      </c>
      <c r="H253" s="234">
        <v>1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304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304</v>
      </c>
      <c r="BM253" s="242" t="s">
        <v>1077</v>
      </c>
    </row>
    <row r="254" s="2" customFormat="1" ht="16.5" customHeight="1">
      <c r="A254" s="41"/>
      <c r="B254" s="42"/>
      <c r="C254" s="230" t="s">
        <v>673</v>
      </c>
      <c r="D254" s="230" t="s">
        <v>253</v>
      </c>
      <c r="E254" s="231" t="s">
        <v>4551</v>
      </c>
      <c r="F254" s="232" t="s">
        <v>4552</v>
      </c>
      <c r="G254" s="233" t="s">
        <v>3624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304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304</v>
      </c>
      <c r="BM254" s="242" t="s">
        <v>1082</v>
      </c>
    </row>
    <row r="255" s="2" customFormat="1" ht="24.15" customHeight="1">
      <c r="A255" s="41"/>
      <c r="B255" s="42"/>
      <c r="C255" s="230" t="s">
        <v>1050</v>
      </c>
      <c r="D255" s="230" t="s">
        <v>253</v>
      </c>
      <c r="E255" s="231" t="s">
        <v>4553</v>
      </c>
      <c r="F255" s="232" t="s">
        <v>4554</v>
      </c>
      <c r="G255" s="233" t="s">
        <v>3624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304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304</v>
      </c>
      <c r="BM255" s="242" t="s">
        <v>1086</v>
      </c>
    </row>
    <row r="256" s="2" customFormat="1" ht="16.5" customHeight="1">
      <c r="A256" s="41"/>
      <c r="B256" s="42"/>
      <c r="C256" s="230" t="s">
        <v>685</v>
      </c>
      <c r="D256" s="230" t="s">
        <v>253</v>
      </c>
      <c r="E256" s="231" t="s">
        <v>4555</v>
      </c>
      <c r="F256" s="232" t="s">
        <v>4556</v>
      </c>
      <c r="G256" s="233" t="s">
        <v>1410</v>
      </c>
      <c r="H256" s="305"/>
      <c r="I256" s="235"/>
      <c r="J256" s="236">
        <f>ROUND(I256*H256,2)</f>
        <v>0</v>
      </c>
      <c r="K256" s="237"/>
      <c r="L256" s="47"/>
      <c r="M256" s="306" t="s">
        <v>1</v>
      </c>
      <c r="N256" s="307" t="s">
        <v>49</v>
      </c>
      <c r="O256" s="308"/>
      <c r="P256" s="309">
        <f>O256*H256</f>
        <v>0</v>
      </c>
      <c r="Q256" s="309">
        <v>0</v>
      </c>
      <c r="R256" s="309">
        <f>Q256*H256</f>
        <v>0</v>
      </c>
      <c r="S256" s="309">
        <v>0</v>
      </c>
      <c r="T256" s="3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304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304</v>
      </c>
      <c r="BM256" s="242" t="s">
        <v>1099</v>
      </c>
    </row>
    <row r="257" s="2" customFormat="1" ht="6.96" customHeight="1">
      <c r="A257" s="41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47"/>
      <c r="M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</row>
  </sheetData>
  <sheetProtection sheet="1" autoFilter="0" formatColumns="0" formatRows="0" objects="1" scenarios="1" spinCount="100000" saltValue="kemZtCF8kATtKW6dStQZfBI3v1TzuLgOAh/lVHKzvBjHH9pVq9C+BraMama7lI6Nl8AK9Ty2aWRAW6UnmOjFaA==" hashValue="xBNEczeFVXjyvPpR7D1bMjRdTwkfC2pHDxD++ZAsUMkTbq7IpRQVRw7gxMVqIZvlI4xeoIKyhIblgliPPpot5g==" algorithmName="SHA-512" password="CC35"/>
  <autoFilter ref="C127:K2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4557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ROUND((SUM(BE127:BE156)),  2)</f>
        <v>0</v>
      </c>
      <c r="G35" s="41"/>
      <c r="H35" s="41"/>
      <c r="I35" s="167">
        <v>0.20999999999999999</v>
      </c>
      <c r="J35" s="166">
        <f>ROUND(((SUM(BE127:BE156))*I35),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ROUND((SUM(BF127:BF156)),  2)</f>
        <v>0</v>
      </c>
      <c r="G36" s="41"/>
      <c r="H36" s="41"/>
      <c r="I36" s="167">
        <v>0.12</v>
      </c>
      <c r="J36" s="166">
        <f>ROUND(((SUM(BF127:BF156))*I36),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4558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4559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4560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4561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4562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4563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4564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4031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3580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3647</v>
      </c>
      <c r="F130" s="228" t="s">
        <v>4565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251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253</v>
      </c>
      <c r="E131" s="231" t="s">
        <v>4566</v>
      </c>
      <c r="F131" s="232" t="s">
        <v>4567</v>
      </c>
      <c r="G131" s="233" t="s">
        <v>321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4568</v>
      </c>
      <c r="F132" s="232" t="s">
        <v>4569</v>
      </c>
      <c r="G132" s="233" t="s">
        <v>321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273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3670</v>
      </c>
      <c r="F133" s="313" t="s">
        <v>4570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273</v>
      </c>
      <c r="AY133" s="321" t="s">
        <v>251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4571</v>
      </c>
      <c r="F134" s="232" t="s">
        <v>4572</v>
      </c>
      <c r="G134" s="233" t="s">
        <v>321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257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322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4573</v>
      </c>
      <c r="F135" s="232" t="s">
        <v>4574</v>
      </c>
      <c r="G135" s="233" t="s">
        <v>321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257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336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4575</v>
      </c>
      <c r="F136" s="232" t="s">
        <v>4576</v>
      </c>
      <c r="G136" s="233" t="s">
        <v>1163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257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341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3728</v>
      </c>
      <c r="F137" s="228" t="s">
        <v>4577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251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276</v>
      </c>
      <c r="D138" s="230" t="s">
        <v>253</v>
      </c>
      <c r="E138" s="231" t="s">
        <v>4578</v>
      </c>
      <c r="F138" s="232" t="s">
        <v>4579</v>
      </c>
      <c r="G138" s="233" t="s">
        <v>3624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352</v>
      </c>
    </row>
    <row r="139" s="2" customFormat="1" ht="16.5" customHeight="1">
      <c r="A139" s="41"/>
      <c r="B139" s="42"/>
      <c r="C139" s="230" t="s">
        <v>295</v>
      </c>
      <c r="D139" s="230" t="s">
        <v>253</v>
      </c>
      <c r="E139" s="231" t="s">
        <v>4580</v>
      </c>
      <c r="F139" s="232" t="s">
        <v>4581</v>
      </c>
      <c r="G139" s="233" t="s">
        <v>3624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358</v>
      </c>
    </row>
    <row r="140" s="2" customFormat="1" ht="24.15" customHeight="1">
      <c r="A140" s="41"/>
      <c r="B140" s="42"/>
      <c r="C140" s="230" t="s">
        <v>281</v>
      </c>
      <c r="D140" s="230" t="s">
        <v>253</v>
      </c>
      <c r="E140" s="231" t="s">
        <v>4582</v>
      </c>
      <c r="F140" s="232" t="s">
        <v>4583</v>
      </c>
      <c r="G140" s="233" t="s">
        <v>3624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273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364</v>
      </c>
    </row>
    <row r="141" s="2" customFormat="1" ht="16.5" customHeight="1">
      <c r="A141" s="41"/>
      <c r="B141" s="42"/>
      <c r="C141" s="230" t="s">
        <v>306</v>
      </c>
      <c r="D141" s="230" t="s">
        <v>253</v>
      </c>
      <c r="E141" s="231" t="s">
        <v>4584</v>
      </c>
      <c r="F141" s="232" t="s">
        <v>4576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375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4504</v>
      </c>
      <c r="F142" s="228" t="s">
        <v>4585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251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287</v>
      </c>
      <c r="D143" s="230" t="s">
        <v>253</v>
      </c>
      <c r="E143" s="231" t="s">
        <v>4586</v>
      </c>
      <c r="F143" s="232" t="s">
        <v>4587</v>
      </c>
      <c r="G143" s="233" t="s">
        <v>321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273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4588</v>
      </c>
      <c r="F144" s="232" t="s">
        <v>4589</v>
      </c>
      <c r="G144" s="233" t="s">
        <v>3624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273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30" t="s">
        <v>8</v>
      </c>
      <c r="D145" s="230" t="s">
        <v>253</v>
      </c>
      <c r="E145" s="231" t="s">
        <v>4580</v>
      </c>
      <c r="F145" s="232" t="s">
        <v>4581</v>
      </c>
      <c r="G145" s="233" t="s">
        <v>3624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273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30" t="s">
        <v>349</v>
      </c>
      <c r="D146" s="230" t="s">
        <v>253</v>
      </c>
      <c r="E146" s="231" t="s">
        <v>4590</v>
      </c>
      <c r="F146" s="232" t="s">
        <v>4591</v>
      </c>
      <c r="G146" s="233" t="s">
        <v>3624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30" t="s">
        <v>299</v>
      </c>
      <c r="D147" s="230" t="s">
        <v>253</v>
      </c>
      <c r="E147" s="231" t="s">
        <v>4592</v>
      </c>
      <c r="F147" s="232" t="s">
        <v>4593</v>
      </c>
      <c r="G147" s="233" t="s">
        <v>3624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30" t="s">
        <v>361</v>
      </c>
      <c r="D148" s="230" t="s">
        <v>253</v>
      </c>
      <c r="E148" s="231" t="s">
        <v>4584</v>
      </c>
      <c r="F148" s="232" t="s">
        <v>4576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273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1032</v>
      </c>
      <c r="F149" s="228" t="s">
        <v>4594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SUM(P150:P156)</f>
        <v>0</v>
      </c>
      <c r="Q149" s="222"/>
      <c r="R149" s="223">
        <f>SUM(R150:R156)</f>
        <v>0</v>
      </c>
      <c r="S149" s="222"/>
      <c r="T149" s="224">
        <f>SUM(T150:T156)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251</v>
      </c>
      <c r="BK149" s="227">
        <f>SUM(BK150:BK156)</f>
        <v>0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4595</v>
      </c>
      <c r="F150" s="232" t="s">
        <v>4596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273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4597</v>
      </c>
      <c r="F151" s="232" t="s">
        <v>4598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273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4599</v>
      </c>
      <c r="F152" s="232" t="s">
        <v>4600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273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4601</v>
      </c>
      <c r="F153" s="232" t="s">
        <v>4602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273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24.15" customHeight="1">
      <c r="A154" s="41"/>
      <c r="B154" s="42"/>
      <c r="C154" s="230" t="s">
        <v>7</v>
      </c>
      <c r="D154" s="230" t="s">
        <v>253</v>
      </c>
      <c r="E154" s="231" t="s">
        <v>4603</v>
      </c>
      <c r="F154" s="232" t="s">
        <v>4604</v>
      </c>
      <c r="G154" s="233" t="s">
        <v>1163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273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4605</v>
      </c>
      <c r="F155" s="232" t="s">
        <v>4606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273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4607</v>
      </c>
      <c r="F156" s="232" t="s">
        <v>4608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306" t="s">
        <v>1</v>
      </c>
      <c r="N156" s="307" t="s">
        <v>49</v>
      </c>
      <c r="O156" s="308"/>
      <c r="P156" s="309">
        <f>O156*H156</f>
        <v>0</v>
      </c>
      <c r="Q156" s="309">
        <v>0</v>
      </c>
      <c r="R156" s="309">
        <f>Q156*H156</f>
        <v>0</v>
      </c>
      <c r="S156" s="309">
        <v>0</v>
      </c>
      <c r="T156" s="310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273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6.96" customHeight="1">
      <c r="A157" s="41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47"/>
      <c r="M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</sheetData>
  <sheetProtection sheet="1" autoFilter="0" formatColumns="0" formatRows="0" objects="1" scenarios="1" spinCount="100000" saltValue="eMGC1nm/yQJfFCGOjcswUP3dy/flUoVvVmboh+6g9TjbyZ6yWXlZbT1zaZcaobHVrKffhJ50ywjxKHIb6tZHEw==" hashValue="IwR9atUSlx0uh+OuU0TBoz2DhVHvXSQ3yDnKuskNZ897A+H+yOsGx9tLdDnRR/scfE9IEdqZ3c2iBb00BNXHug==" algorithmName="SHA-512" password="CC35"/>
  <autoFilter ref="C126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4609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4610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4611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4612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4613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4614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4615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4616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4617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4618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4619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4620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4612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4613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4614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4615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4616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4617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4618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4619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4621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4622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237</v>
      </c>
      <c r="D140" s="205" t="s">
        <v>69</v>
      </c>
      <c r="E140" s="205" t="s">
        <v>65</v>
      </c>
      <c r="F140" s="205" t="s">
        <v>66</v>
      </c>
      <c r="G140" s="205" t="s">
        <v>238</v>
      </c>
      <c r="H140" s="205" t="s">
        <v>239</v>
      </c>
      <c r="I140" s="205" t="s">
        <v>240</v>
      </c>
      <c r="J140" s="206" t="s">
        <v>196</v>
      </c>
      <c r="K140" s="207" t="s">
        <v>241</v>
      </c>
      <c r="L140" s="208"/>
      <c r="M140" s="103" t="s">
        <v>1</v>
      </c>
      <c r="N140" s="104" t="s">
        <v>48</v>
      </c>
      <c r="O140" s="104" t="s">
        <v>242</v>
      </c>
      <c r="P140" s="104" t="s">
        <v>243</v>
      </c>
      <c r="Q140" s="104" t="s">
        <v>244</v>
      </c>
      <c r="R140" s="104" t="s">
        <v>245</v>
      </c>
      <c r="S140" s="104" t="s">
        <v>246</v>
      </c>
      <c r="T140" s="105" t="s">
        <v>247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248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1288</v>
      </c>
      <c r="F142" s="217" t="s">
        <v>1288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251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4623</v>
      </c>
      <c r="F143" s="217" t="s">
        <v>4624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273</v>
      </c>
      <c r="AT143" s="226" t="s">
        <v>83</v>
      </c>
      <c r="AU143" s="226" t="s">
        <v>84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253</v>
      </c>
      <c r="E144" s="231" t="s">
        <v>4625</v>
      </c>
      <c r="F144" s="232" t="s">
        <v>4626</v>
      </c>
      <c r="G144" s="233" t="s">
        <v>3624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491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491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253</v>
      </c>
      <c r="E145" s="231" t="s">
        <v>4627</v>
      </c>
      <c r="F145" s="232" t="s">
        <v>4626</v>
      </c>
      <c r="G145" s="233" t="s">
        <v>3624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491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491</v>
      </c>
      <c r="BM145" s="242" t="s">
        <v>257</v>
      </c>
    </row>
    <row r="146" s="2" customFormat="1" ht="16.5" customHeight="1">
      <c r="A146" s="41"/>
      <c r="B146" s="42"/>
      <c r="C146" s="230" t="s">
        <v>273</v>
      </c>
      <c r="D146" s="230" t="s">
        <v>253</v>
      </c>
      <c r="E146" s="231" t="s">
        <v>4628</v>
      </c>
      <c r="F146" s="232" t="s">
        <v>4629</v>
      </c>
      <c r="G146" s="233" t="s">
        <v>3624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276</v>
      </c>
    </row>
    <row r="147" s="2" customFormat="1" ht="16.5" customHeight="1">
      <c r="A147" s="41"/>
      <c r="B147" s="42"/>
      <c r="C147" s="230" t="s">
        <v>257</v>
      </c>
      <c r="D147" s="230" t="s">
        <v>253</v>
      </c>
      <c r="E147" s="231" t="s">
        <v>4630</v>
      </c>
      <c r="F147" s="232" t="s">
        <v>4631</v>
      </c>
      <c r="G147" s="233" t="s">
        <v>3624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281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3576</v>
      </c>
      <c r="F148" s="217" t="s">
        <v>4632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3578</v>
      </c>
      <c r="F149" s="228" t="s">
        <v>4633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284</v>
      </c>
      <c r="D150" s="230" t="s">
        <v>253</v>
      </c>
      <c r="E150" s="231" t="s">
        <v>4634</v>
      </c>
      <c r="F150" s="232" t="s">
        <v>4635</v>
      </c>
      <c r="G150" s="233" t="s">
        <v>321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287</v>
      </c>
    </row>
    <row r="151" s="2" customFormat="1" ht="16.5" customHeight="1">
      <c r="A151" s="41"/>
      <c r="B151" s="42"/>
      <c r="C151" s="230" t="s">
        <v>276</v>
      </c>
      <c r="D151" s="230" t="s">
        <v>253</v>
      </c>
      <c r="E151" s="231" t="s">
        <v>4636</v>
      </c>
      <c r="F151" s="232" t="s">
        <v>4637</v>
      </c>
      <c r="G151" s="233" t="s">
        <v>321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8</v>
      </c>
    </row>
    <row r="152" s="2" customFormat="1" ht="16.5" customHeight="1">
      <c r="A152" s="41"/>
      <c r="B152" s="42"/>
      <c r="C152" s="230" t="s">
        <v>295</v>
      </c>
      <c r="D152" s="230" t="s">
        <v>253</v>
      </c>
      <c r="E152" s="231" t="s">
        <v>4638</v>
      </c>
      <c r="F152" s="232" t="s">
        <v>4639</v>
      </c>
      <c r="G152" s="233" t="s">
        <v>321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299</v>
      </c>
    </row>
    <row r="153" s="2" customFormat="1" ht="16.5" customHeight="1">
      <c r="A153" s="41"/>
      <c r="B153" s="42"/>
      <c r="C153" s="230" t="s">
        <v>281</v>
      </c>
      <c r="D153" s="230" t="s">
        <v>253</v>
      </c>
      <c r="E153" s="231" t="s">
        <v>4640</v>
      </c>
      <c r="F153" s="232" t="s">
        <v>4641</v>
      </c>
      <c r="G153" s="233" t="s">
        <v>321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304</v>
      </c>
    </row>
    <row r="154" s="2" customFormat="1" ht="16.5" customHeight="1">
      <c r="A154" s="41"/>
      <c r="B154" s="42"/>
      <c r="C154" s="230" t="s">
        <v>306</v>
      </c>
      <c r="D154" s="230" t="s">
        <v>253</v>
      </c>
      <c r="E154" s="231" t="s">
        <v>4642</v>
      </c>
      <c r="F154" s="232" t="s">
        <v>4643</v>
      </c>
      <c r="G154" s="233" t="s">
        <v>321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309</v>
      </c>
    </row>
    <row r="155" s="2" customFormat="1" ht="16.5" customHeight="1">
      <c r="A155" s="41"/>
      <c r="B155" s="42"/>
      <c r="C155" s="230" t="s">
        <v>287</v>
      </c>
      <c r="D155" s="230" t="s">
        <v>253</v>
      </c>
      <c r="E155" s="231" t="s">
        <v>4644</v>
      </c>
      <c r="F155" s="232" t="s">
        <v>4645</v>
      </c>
      <c r="G155" s="233" t="s">
        <v>321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409</v>
      </c>
    </row>
    <row r="156" s="2" customFormat="1" ht="16.5" customHeight="1">
      <c r="A156" s="41"/>
      <c r="B156" s="42"/>
      <c r="C156" s="230" t="s">
        <v>333</v>
      </c>
      <c r="D156" s="230" t="s">
        <v>253</v>
      </c>
      <c r="E156" s="231" t="s">
        <v>4646</v>
      </c>
      <c r="F156" s="232" t="s">
        <v>4647</v>
      </c>
      <c r="G156" s="233" t="s">
        <v>321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322</v>
      </c>
    </row>
    <row r="157" s="2" customFormat="1" ht="16.5" customHeight="1">
      <c r="A157" s="41"/>
      <c r="B157" s="42"/>
      <c r="C157" s="230" t="s">
        <v>8</v>
      </c>
      <c r="D157" s="230" t="s">
        <v>253</v>
      </c>
      <c r="E157" s="231" t="s">
        <v>4648</v>
      </c>
      <c r="F157" s="232" t="s">
        <v>4649</v>
      </c>
      <c r="G157" s="233" t="s">
        <v>321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16.5" customHeight="1">
      <c r="A158" s="41"/>
      <c r="B158" s="42"/>
      <c r="C158" s="230" t="s">
        <v>349</v>
      </c>
      <c r="D158" s="230" t="s">
        <v>253</v>
      </c>
      <c r="E158" s="231" t="s">
        <v>4650</v>
      </c>
      <c r="F158" s="232" t="s">
        <v>4651</v>
      </c>
      <c r="G158" s="233" t="s">
        <v>321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2" customFormat="1" ht="16.5" customHeight="1">
      <c r="A159" s="41"/>
      <c r="B159" s="42"/>
      <c r="C159" s="230" t="s">
        <v>299</v>
      </c>
      <c r="D159" s="230" t="s">
        <v>253</v>
      </c>
      <c r="E159" s="231" t="s">
        <v>4652</v>
      </c>
      <c r="F159" s="232" t="s">
        <v>4653</v>
      </c>
      <c r="G159" s="233" t="s">
        <v>321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352</v>
      </c>
    </row>
    <row r="160" s="2" customFormat="1" ht="16.5" customHeight="1">
      <c r="A160" s="41"/>
      <c r="B160" s="42"/>
      <c r="C160" s="230" t="s">
        <v>361</v>
      </c>
      <c r="D160" s="230" t="s">
        <v>253</v>
      </c>
      <c r="E160" s="231" t="s">
        <v>4654</v>
      </c>
      <c r="F160" s="232" t="s">
        <v>4655</v>
      </c>
      <c r="G160" s="233" t="s">
        <v>321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358</v>
      </c>
    </row>
    <row r="161" s="2" customFormat="1" ht="16.5" customHeight="1">
      <c r="A161" s="41"/>
      <c r="B161" s="42"/>
      <c r="C161" s="230" t="s">
        <v>304</v>
      </c>
      <c r="D161" s="230" t="s">
        <v>253</v>
      </c>
      <c r="E161" s="231" t="s">
        <v>4656</v>
      </c>
      <c r="F161" s="232" t="s">
        <v>4657</v>
      </c>
      <c r="G161" s="233" t="s">
        <v>321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364</v>
      </c>
    </row>
    <row r="162" s="2" customFormat="1" ht="16.5" customHeight="1">
      <c r="A162" s="41"/>
      <c r="B162" s="42"/>
      <c r="C162" s="230" t="s">
        <v>386</v>
      </c>
      <c r="D162" s="230" t="s">
        <v>253</v>
      </c>
      <c r="E162" s="231" t="s">
        <v>4658</v>
      </c>
      <c r="F162" s="232" t="s">
        <v>4659</v>
      </c>
      <c r="G162" s="233" t="s">
        <v>321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375</v>
      </c>
    </row>
    <row r="163" s="2" customFormat="1" ht="16.5" customHeight="1">
      <c r="A163" s="41"/>
      <c r="B163" s="42"/>
      <c r="C163" s="230" t="s">
        <v>309</v>
      </c>
      <c r="D163" s="230" t="s">
        <v>253</v>
      </c>
      <c r="E163" s="231" t="s">
        <v>4660</v>
      </c>
      <c r="F163" s="232" t="s">
        <v>4661</v>
      </c>
      <c r="G163" s="233" t="s">
        <v>3624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390</v>
      </c>
    </row>
    <row r="164" s="2" customFormat="1" ht="16.5" customHeight="1">
      <c r="A164" s="41"/>
      <c r="B164" s="42"/>
      <c r="C164" s="230" t="s">
        <v>402</v>
      </c>
      <c r="D164" s="230" t="s">
        <v>253</v>
      </c>
      <c r="E164" s="231" t="s">
        <v>4662</v>
      </c>
      <c r="F164" s="232" t="s">
        <v>4663</v>
      </c>
      <c r="G164" s="233" t="s">
        <v>3624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400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4031</v>
      </c>
      <c r="F165" s="228" t="s">
        <v>4664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251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409</v>
      </c>
      <c r="D166" s="230" t="s">
        <v>253</v>
      </c>
      <c r="E166" s="231" t="s">
        <v>4665</v>
      </c>
      <c r="F166" s="232" t="s">
        <v>4666</v>
      </c>
      <c r="G166" s="233" t="s">
        <v>3624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405</v>
      </c>
    </row>
    <row r="167" s="2" customFormat="1" ht="16.5" customHeight="1">
      <c r="A167" s="41"/>
      <c r="B167" s="42"/>
      <c r="C167" s="230" t="s">
        <v>7</v>
      </c>
      <c r="D167" s="230" t="s">
        <v>253</v>
      </c>
      <c r="E167" s="231" t="s">
        <v>4667</v>
      </c>
      <c r="F167" s="232" t="s">
        <v>4668</v>
      </c>
      <c r="G167" s="233" t="s">
        <v>3624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412</v>
      </c>
    </row>
    <row r="168" s="2" customFormat="1" ht="16.5" customHeight="1">
      <c r="A168" s="41"/>
      <c r="B168" s="42"/>
      <c r="C168" s="230" t="s">
        <v>322</v>
      </c>
      <c r="D168" s="230" t="s">
        <v>253</v>
      </c>
      <c r="E168" s="231" t="s">
        <v>4669</v>
      </c>
      <c r="F168" s="232" t="s">
        <v>4670</v>
      </c>
      <c r="G168" s="233" t="s">
        <v>3624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424</v>
      </c>
    </row>
    <row r="169" s="2" customFormat="1" ht="24.15" customHeight="1">
      <c r="A169" s="41"/>
      <c r="B169" s="42"/>
      <c r="C169" s="230" t="s">
        <v>437</v>
      </c>
      <c r="D169" s="230" t="s">
        <v>253</v>
      </c>
      <c r="E169" s="231" t="s">
        <v>4671</v>
      </c>
      <c r="F169" s="232" t="s">
        <v>4672</v>
      </c>
      <c r="G169" s="233" t="s">
        <v>3624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433</v>
      </c>
    </row>
    <row r="170" s="2" customFormat="1" ht="16.5" customHeight="1">
      <c r="A170" s="41"/>
      <c r="B170" s="42"/>
      <c r="C170" s="230" t="s">
        <v>336</v>
      </c>
      <c r="D170" s="230" t="s">
        <v>253</v>
      </c>
      <c r="E170" s="231" t="s">
        <v>4673</v>
      </c>
      <c r="F170" s="232" t="s">
        <v>4674</v>
      </c>
      <c r="G170" s="233" t="s">
        <v>3624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440</v>
      </c>
    </row>
    <row r="171" s="2" customFormat="1" ht="16.5" customHeight="1">
      <c r="A171" s="41"/>
      <c r="B171" s="42"/>
      <c r="C171" s="230" t="s">
        <v>450</v>
      </c>
      <c r="D171" s="230" t="s">
        <v>253</v>
      </c>
      <c r="E171" s="231" t="s">
        <v>4675</v>
      </c>
      <c r="F171" s="232" t="s">
        <v>4676</v>
      </c>
      <c r="G171" s="233" t="s">
        <v>3624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448</v>
      </c>
    </row>
    <row r="172" s="2" customFormat="1" ht="16.5" customHeight="1">
      <c r="A172" s="41"/>
      <c r="B172" s="42"/>
      <c r="C172" s="230" t="s">
        <v>341</v>
      </c>
      <c r="D172" s="230" t="s">
        <v>253</v>
      </c>
      <c r="E172" s="231" t="s">
        <v>4677</v>
      </c>
      <c r="F172" s="232" t="s">
        <v>4678</v>
      </c>
      <c r="G172" s="233" t="s">
        <v>3624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453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3580</v>
      </c>
      <c r="F173" s="228" t="s">
        <v>4679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251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462</v>
      </c>
      <c r="D174" s="230" t="s">
        <v>253</v>
      </c>
      <c r="E174" s="231" t="s">
        <v>4680</v>
      </c>
      <c r="F174" s="232" t="s">
        <v>4681</v>
      </c>
      <c r="G174" s="233" t="s">
        <v>321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458</v>
      </c>
    </row>
    <row r="175" s="2" customFormat="1" ht="16.5" customHeight="1">
      <c r="A175" s="41"/>
      <c r="B175" s="42"/>
      <c r="C175" s="230" t="s">
        <v>352</v>
      </c>
      <c r="D175" s="230" t="s">
        <v>253</v>
      </c>
      <c r="E175" s="231" t="s">
        <v>4682</v>
      </c>
      <c r="F175" s="232" t="s">
        <v>4683</v>
      </c>
      <c r="G175" s="233" t="s">
        <v>3624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465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3647</v>
      </c>
      <c r="F176" s="228" t="s">
        <v>4684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251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472</v>
      </c>
      <c r="D177" s="230" t="s">
        <v>253</v>
      </c>
      <c r="E177" s="231" t="s">
        <v>4685</v>
      </c>
      <c r="F177" s="232" t="s">
        <v>4686</v>
      </c>
      <c r="G177" s="233" t="s">
        <v>321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470</v>
      </c>
    </row>
    <row r="178" s="2" customFormat="1" ht="16.5" customHeight="1">
      <c r="A178" s="41"/>
      <c r="B178" s="42"/>
      <c r="C178" s="230" t="s">
        <v>358</v>
      </c>
      <c r="D178" s="230" t="s">
        <v>253</v>
      </c>
      <c r="E178" s="231" t="s">
        <v>4687</v>
      </c>
      <c r="F178" s="232" t="s">
        <v>4688</v>
      </c>
      <c r="G178" s="233" t="s">
        <v>321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475</v>
      </c>
    </row>
    <row r="179" s="2" customFormat="1" ht="16.5" customHeight="1">
      <c r="A179" s="41"/>
      <c r="B179" s="42"/>
      <c r="C179" s="230" t="s">
        <v>488</v>
      </c>
      <c r="D179" s="230" t="s">
        <v>253</v>
      </c>
      <c r="E179" s="231" t="s">
        <v>4689</v>
      </c>
      <c r="F179" s="232" t="s">
        <v>4690</v>
      </c>
      <c r="G179" s="233" t="s">
        <v>321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480</v>
      </c>
    </row>
    <row r="180" s="2" customFormat="1" ht="16.5" customHeight="1">
      <c r="A180" s="41"/>
      <c r="B180" s="42"/>
      <c r="C180" s="230" t="s">
        <v>364</v>
      </c>
      <c r="D180" s="230" t="s">
        <v>253</v>
      </c>
      <c r="E180" s="231" t="s">
        <v>4691</v>
      </c>
      <c r="F180" s="232" t="s">
        <v>4692</v>
      </c>
      <c r="G180" s="233" t="s">
        <v>3624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491</v>
      </c>
    </row>
    <row r="181" s="2" customFormat="1" ht="16.5" customHeight="1">
      <c r="A181" s="41"/>
      <c r="B181" s="42"/>
      <c r="C181" s="230" t="s">
        <v>522</v>
      </c>
      <c r="D181" s="230" t="s">
        <v>253</v>
      </c>
      <c r="E181" s="231" t="s">
        <v>4693</v>
      </c>
      <c r="F181" s="232" t="s">
        <v>4694</v>
      </c>
      <c r="G181" s="233" t="s">
        <v>3624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497</v>
      </c>
    </row>
    <row r="182" s="2" customFormat="1" ht="16.5" customHeight="1">
      <c r="A182" s="41"/>
      <c r="B182" s="42"/>
      <c r="C182" s="230" t="s">
        <v>375</v>
      </c>
      <c r="D182" s="230" t="s">
        <v>253</v>
      </c>
      <c r="E182" s="231" t="s">
        <v>4695</v>
      </c>
      <c r="F182" s="232" t="s">
        <v>4696</v>
      </c>
      <c r="G182" s="233" t="s">
        <v>3624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525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3670</v>
      </c>
      <c r="F183" s="217" t="s">
        <v>4697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251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3728</v>
      </c>
      <c r="F184" s="228" t="s">
        <v>4698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251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546</v>
      </c>
      <c r="D185" s="230" t="s">
        <v>253</v>
      </c>
      <c r="E185" s="231" t="s">
        <v>4699</v>
      </c>
      <c r="F185" s="232" t="s">
        <v>4700</v>
      </c>
      <c r="G185" s="233" t="s">
        <v>1163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544</v>
      </c>
    </row>
    <row r="186" s="2" customFormat="1" ht="16.5" customHeight="1">
      <c r="A186" s="41"/>
      <c r="B186" s="42"/>
      <c r="C186" s="230" t="s">
        <v>390</v>
      </c>
      <c r="D186" s="230" t="s">
        <v>253</v>
      </c>
      <c r="E186" s="231" t="s">
        <v>4701</v>
      </c>
      <c r="F186" s="232" t="s">
        <v>4702</v>
      </c>
      <c r="G186" s="233" t="s">
        <v>3624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549</v>
      </c>
    </row>
    <row r="187" s="2" customFormat="1" ht="16.5" customHeight="1">
      <c r="A187" s="41"/>
      <c r="B187" s="42"/>
      <c r="C187" s="230" t="s">
        <v>557</v>
      </c>
      <c r="D187" s="230" t="s">
        <v>253</v>
      </c>
      <c r="E187" s="231" t="s">
        <v>4703</v>
      </c>
      <c r="F187" s="232" t="s">
        <v>4704</v>
      </c>
      <c r="G187" s="233" t="s">
        <v>3624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555</v>
      </c>
    </row>
    <row r="188" s="2" customFormat="1" ht="16.5" customHeight="1">
      <c r="A188" s="41"/>
      <c r="B188" s="42"/>
      <c r="C188" s="230" t="s">
        <v>400</v>
      </c>
      <c r="D188" s="230" t="s">
        <v>253</v>
      </c>
      <c r="E188" s="231" t="s">
        <v>4705</v>
      </c>
      <c r="F188" s="232" t="s">
        <v>4706</v>
      </c>
      <c r="G188" s="233" t="s">
        <v>3624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560</v>
      </c>
    </row>
    <row r="189" s="2" customFormat="1" ht="16.5" customHeight="1">
      <c r="A189" s="41"/>
      <c r="B189" s="42"/>
      <c r="C189" s="230" t="s">
        <v>574</v>
      </c>
      <c r="D189" s="230" t="s">
        <v>253</v>
      </c>
      <c r="E189" s="231" t="s">
        <v>4707</v>
      </c>
      <c r="F189" s="232" t="s">
        <v>4708</v>
      </c>
      <c r="G189" s="233" t="s">
        <v>3624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572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4504</v>
      </c>
      <c r="F190" s="228" t="s">
        <v>4709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251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405</v>
      </c>
      <c r="D191" s="230" t="s">
        <v>253</v>
      </c>
      <c r="E191" s="231" t="s">
        <v>4710</v>
      </c>
      <c r="F191" s="232" t="s">
        <v>4711</v>
      </c>
      <c r="G191" s="233" t="s">
        <v>321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577</v>
      </c>
    </row>
    <row r="192" s="2" customFormat="1" ht="16.5" customHeight="1">
      <c r="A192" s="41"/>
      <c r="B192" s="42"/>
      <c r="C192" s="230" t="s">
        <v>587</v>
      </c>
      <c r="D192" s="230" t="s">
        <v>253</v>
      </c>
      <c r="E192" s="231" t="s">
        <v>4712</v>
      </c>
      <c r="F192" s="232" t="s">
        <v>4713</v>
      </c>
      <c r="G192" s="233" t="s">
        <v>321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584</v>
      </c>
    </row>
    <row r="193" s="2" customFormat="1" ht="16.5" customHeight="1">
      <c r="A193" s="41"/>
      <c r="B193" s="42"/>
      <c r="C193" s="230" t="s">
        <v>412</v>
      </c>
      <c r="D193" s="230" t="s">
        <v>253</v>
      </c>
      <c r="E193" s="231" t="s">
        <v>4714</v>
      </c>
      <c r="F193" s="232" t="s">
        <v>4715</v>
      </c>
      <c r="G193" s="233" t="s">
        <v>321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590</v>
      </c>
    </row>
    <row r="194" s="2" customFormat="1" ht="16.5" customHeight="1">
      <c r="A194" s="41"/>
      <c r="B194" s="42"/>
      <c r="C194" s="230" t="s">
        <v>599</v>
      </c>
      <c r="D194" s="230" t="s">
        <v>253</v>
      </c>
      <c r="E194" s="231" t="s">
        <v>4716</v>
      </c>
      <c r="F194" s="232" t="s">
        <v>4717</v>
      </c>
      <c r="G194" s="233" t="s">
        <v>3624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594</v>
      </c>
    </row>
    <row r="195" s="2" customFormat="1" ht="16.5" customHeight="1">
      <c r="A195" s="41"/>
      <c r="B195" s="42"/>
      <c r="C195" s="230" t="s">
        <v>424</v>
      </c>
      <c r="D195" s="230" t="s">
        <v>253</v>
      </c>
      <c r="E195" s="231" t="s">
        <v>4718</v>
      </c>
      <c r="F195" s="232" t="s">
        <v>4719</v>
      </c>
      <c r="G195" s="233" t="s">
        <v>3624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602</v>
      </c>
    </row>
    <row r="196" s="2" customFormat="1" ht="16.5" customHeight="1">
      <c r="A196" s="41"/>
      <c r="B196" s="42"/>
      <c r="C196" s="230" t="s">
        <v>611</v>
      </c>
      <c r="D196" s="230" t="s">
        <v>253</v>
      </c>
      <c r="E196" s="231" t="s">
        <v>4720</v>
      </c>
      <c r="F196" s="232" t="s">
        <v>4721</v>
      </c>
      <c r="G196" s="233" t="s">
        <v>3624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93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609</v>
      </c>
    </row>
    <row r="197" s="2" customFormat="1" ht="16.5" customHeight="1">
      <c r="A197" s="41"/>
      <c r="B197" s="42"/>
      <c r="C197" s="230" t="s">
        <v>433</v>
      </c>
      <c r="D197" s="230" t="s">
        <v>253</v>
      </c>
      <c r="E197" s="231" t="s">
        <v>4722</v>
      </c>
      <c r="F197" s="232" t="s">
        <v>4723</v>
      </c>
      <c r="G197" s="233" t="s">
        <v>3624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957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4724</v>
      </c>
      <c r="F198" s="217" t="s">
        <v>4624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251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632</v>
      </c>
      <c r="D199" s="294" t="s">
        <v>338</v>
      </c>
      <c r="E199" s="295" t="s">
        <v>4725</v>
      </c>
      <c r="F199" s="296" t="s">
        <v>4726</v>
      </c>
      <c r="G199" s="297" t="s">
        <v>3624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281</v>
      </c>
      <c r="AT199" s="242" t="s">
        <v>338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974</v>
      </c>
    </row>
    <row r="200" s="2" customFormat="1" ht="16.5" customHeight="1">
      <c r="A200" s="41"/>
      <c r="B200" s="42"/>
      <c r="C200" s="294" t="s">
        <v>440</v>
      </c>
      <c r="D200" s="294" t="s">
        <v>338</v>
      </c>
      <c r="E200" s="295" t="s">
        <v>4727</v>
      </c>
      <c r="F200" s="296" t="s">
        <v>4728</v>
      </c>
      <c r="G200" s="297" t="s">
        <v>3624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989</v>
      </c>
    </row>
    <row r="201" s="2" customFormat="1" ht="16.5" customHeight="1">
      <c r="A201" s="41"/>
      <c r="B201" s="42"/>
      <c r="C201" s="294" t="s">
        <v>642</v>
      </c>
      <c r="D201" s="294" t="s">
        <v>338</v>
      </c>
      <c r="E201" s="295" t="s">
        <v>4729</v>
      </c>
      <c r="F201" s="296" t="s">
        <v>4730</v>
      </c>
      <c r="G201" s="297" t="s">
        <v>3624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281</v>
      </c>
      <c r="AT201" s="242" t="s">
        <v>338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1001</v>
      </c>
    </row>
    <row r="202" s="2" customFormat="1" ht="16.5" customHeight="1">
      <c r="A202" s="41"/>
      <c r="B202" s="42"/>
      <c r="C202" s="294" t="s">
        <v>448</v>
      </c>
      <c r="D202" s="294" t="s">
        <v>338</v>
      </c>
      <c r="E202" s="295" t="s">
        <v>4731</v>
      </c>
      <c r="F202" s="296" t="s">
        <v>4732</v>
      </c>
      <c r="G202" s="297" t="s">
        <v>3624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281</v>
      </c>
      <c r="AT202" s="242" t="s">
        <v>338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1022</v>
      </c>
    </row>
    <row r="203" s="2" customFormat="1" ht="16.5" customHeight="1">
      <c r="A203" s="41"/>
      <c r="B203" s="42"/>
      <c r="C203" s="294" t="s">
        <v>670</v>
      </c>
      <c r="D203" s="294" t="s">
        <v>338</v>
      </c>
      <c r="E203" s="295" t="s">
        <v>4733</v>
      </c>
      <c r="F203" s="296" t="s">
        <v>4734</v>
      </c>
      <c r="G203" s="297" t="s">
        <v>3624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281</v>
      </c>
      <c r="AT203" s="242" t="s">
        <v>338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660</v>
      </c>
    </row>
    <row r="204" s="2" customFormat="1" ht="16.5" customHeight="1">
      <c r="A204" s="41"/>
      <c r="B204" s="42"/>
      <c r="C204" s="294" t="s">
        <v>453</v>
      </c>
      <c r="D204" s="294" t="s">
        <v>338</v>
      </c>
      <c r="E204" s="295" t="s">
        <v>4735</v>
      </c>
      <c r="F204" s="296" t="s">
        <v>4736</v>
      </c>
      <c r="G204" s="297" t="s">
        <v>3624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673</v>
      </c>
    </row>
    <row r="205" s="2" customFormat="1" ht="16.5" customHeight="1">
      <c r="A205" s="41"/>
      <c r="B205" s="42"/>
      <c r="C205" s="294" t="s">
        <v>687</v>
      </c>
      <c r="D205" s="294" t="s">
        <v>338</v>
      </c>
      <c r="E205" s="295" t="s">
        <v>4737</v>
      </c>
      <c r="F205" s="296" t="s">
        <v>4738</v>
      </c>
      <c r="G205" s="297" t="s">
        <v>3624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281</v>
      </c>
      <c r="AT205" s="242" t="s">
        <v>338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685</v>
      </c>
    </row>
    <row r="206" s="2" customFormat="1" ht="16.5" customHeight="1">
      <c r="A206" s="41"/>
      <c r="B206" s="42"/>
      <c r="C206" s="294" t="s">
        <v>458</v>
      </c>
      <c r="D206" s="294" t="s">
        <v>338</v>
      </c>
      <c r="E206" s="295" t="s">
        <v>4739</v>
      </c>
      <c r="F206" s="296" t="s">
        <v>4740</v>
      </c>
      <c r="G206" s="297" t="s">
        <v>3624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690</v>
      </c>
    </row>
    <row r="207" s="2" customFormat="1" ht="16.5" customHeight="1">
      <c r="A207" s="41"/>
      <c r="B207" s="42"/>
      <c r="C207" s="294" t="s">
        <v>704</v>
      </c>
      <c r="D207" s="294" t="s">
        <v>338</v>
      </c>
      <c r="E207" s="295" t="s">
        <v>4741</v>
      </c>
      <c r="F207" s="296" t="s">
        <v>4742</v>
      </c>
      <c r="G207" s="297" t="s">
        <v>3624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694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3576</v>
      </c>
      <c r="F208" s="217" t="s">
        <v>4632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251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3578</v>
      </c>
      <c r="F209" s="228" t="s">
        <v>4633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251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465</v>
      </c>
      <c r="D210" s="294" t="s">
        <v>338</v>
      </c>
      <c r="E210" s="295" t="s">
        <v>4743</v>
      </c>
      <c r="F210" s="296" t="s">
        <v>4635</v>
      </c>
      <c r="G210" s="297" t="s">
        <v>321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281</v>
      </c>
      <c r="AT210" s="242" t="s">
        <v>338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707</v>
      </c>
    </row>
    <row r="211" s="2" customFormat="1" ht="16.5" customHeight="1">
      <c r="A211" s="41"/>
      <c r="B211" s="42"/>
      <c r="C211" s="294" t="s">
        <v>720</v>
      </c>
      <c r="D211" s="294" t="s">
        <v>338</v>
      </c>
      <c r="E211" s="295" t="s">
        <v>4744</v>
      </c>
      <c r="F211" s="296" t="s">
        <v>4637</v>
      </c>
      <c r="G211" s="297" t="s">
        <v>321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281</v>
      </c>
      <c r="AT211" s="242" t="s">
        <v>338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717</v>
      </c>
    </row>
    <row r="212" s="2" customFormat="1" ht="16.5" customHeight="1">
      <c r="A212" s="41"/>
      <c r="B212" s="42"/>
      <c r="C212" s="294" t="s">
        <v>470</v>
      </c>
      <c r="D212" s="294" t="s">
        <v>338</v>
      </c>
      <c r="E212" s="295" t="s">
        <v>4745</v>
      </c>
      <c r="F212" s="296" t="s">
        <v>4639</v>
      </c>
      <c r="G212" s="297" t="s">
        <v>321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281</v>
      </c>
      <c r="AT212" s="242" t="s">
        <v>338</v>
      </c>
      <c r="AU212" s="242" t="s">
        <v>93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723</v>
      </c>
    </row>
    <row r="213" s="2" customFormat="1" ht="16.5" customHeight="1">
      <c r="A213" s="41"/>
      <c r="B213" s="42"/>
      <c r="C213" s="294" t="s">
        <v>735</v>
      </c>
      <c r="D213" s="294" t="s">
        <v>338</v>
      </c>
      <c r="E213" s="295" t="s">
        <v>4746</v>
      </c>
      <c r="F213" s="296" t="s">
        <v>4641</v>
      </c>
      <c r="G213" s="297" t="s">
        <v>321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281</v>
      </c>
      <c r="AT213" s="242" t="s">
        <v>338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733</v>
      </c>
    </row>
    <row r="214" s="2" customFormat="1" ht="16.5" customHeight="1">
      <c r="A214" s="41"/>
      <c r="B214" s="42"/>
      <c r="C214" s="294" t="s">
        <v>475</v>
      </c>
      <c r="D214" s="294" t="s">
        <v>338</v>
      </c>
      <c r="E214" s="295" t="s">
        <v>4747</v>
      </c>
      <c r="F214" s="296" t="s">
        <v>4643</v>
      </c>
      <c r="G214" s="297" t="s">
        <v>321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738</v>
      </c>
    </row>
    <row r="215" s="2" customFormat="1" ht="16.5" customHeight="1">
      <c r="A215" s="41"/>
      <c r="B215" s="42"/>
      <c r="C215" s="294" t="s">
        <v>750</v>
      </c>
      <c r="D215" s="294" t="s">
        <v>338</v>
      </c>
      <c r="E215" s="295" t="s">
        <v>4748</v>
      </c>
      <c r="F215" s="296" t="s">
        <v>4645</v>
      </c>
      <c r="G215" s="297" t="s">
        <v>321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281</v>
      </c>
      <c r="AT215" s="242" t="s">
        <v>338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748</v>
      </c>
    </row>
    <row r="216" s="2" customFormat="1" ht="16.5" customHeight="1">
      <c r="A216" s="41"/>
      <c r="B216" s="42"/>
      <c r="C216" s="294" t="s">
        <v>480</v>
      </c>
      <c r="D216" s="294" t="s">
        <v>338</v>
      </c>
      <c r="E216" s="295" t="s">
        <v>4749</v>
      </c>
      <c r="F216" s="296" t="s">
        <v>4647</v>
      </c>
      <c r="G216" s="297" t="s">
        <v>321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281</v>
      </c>
      <c r="AT216" s="242" t="s">
        <v>338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753</v>
      </c>
    </row>
    <row r="217" s="2" customFormat="1" ht="16.5" customHeight="1">
      <c r="A217" s="41"/>
      <c r="B217" s="42"/>
      <c r="C217" s="294" t="s">
        <v>759</v>
      </c>
      <c r="D217" s="294" t="s">
        <v>338</v>
      </c>
      <c r="E217" s="295" t="s">
        <v>4750</v>
      </c>
      <c r="F217" s="296" t="s">
        <v>4649</v>
      </c>
      <c r="G217" s="297" t="s">
        <v>321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281</v>
      </c>
      <c r="AT217" s="242" t="s">
        <v>338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757</v>
      </c>
    </row>
    <row r="218" s="2" customFormat="1" ht="16.5" customHeight="1">
      <c r="A218" s="41"/>
      <c r="B218" s="42"/>
      <c r="C218" s="294" t="s">
        <v>491</v>
      </c>
      <c r="D218" s="294" t="s">
        <v>338</v>
      </c>
      <c r="E218" s="295" t="s">
        <v>4751</v>
      </c>
      <c r="F218" s="296" t="s">
        <v>4651</v>
      </c>
      <c r="G218" s="297" t="s">
        <v>321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281</v>
      </c>
      <c r="AT218" s="242" t="s">
        <v>338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762</v>
      </c>
    </row>
    <row r="219" s="2" customFormat="1" ht="16.5" customHeight="1">
      <c r="A219" s="41"/>
      <c r="B219" s="42"/>
      <c r="C219" s="294" t="s">
        <v>769</v>
      </c>
      <c r="D219" s="294" t="s">
        <v>338</v>
      </c>
      <c r="E219" s="295" t="s">
        <v>4752</v>
      </c>
      <c r="F219" s="296" t="s">
        <v>4653</v>
      </c>
      <c r="G219" s="297" t="s">
        <v>321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281</v>
      </c>
      <c r="AT219" s="242" t="s">
        <v>338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766</v>
      </c>
    </row>
    <row r="220" s="2" customFormat="1" ht="16.5" customHeight="1">
      <c r="A220" s="41"/>
      <c r="B220" s="42"/>
      <c r="C220" s="294" t="s">
        <v>497</v>
      </c>
      <c r="D220" s="294" t="s">
        <v>338</v>
      </c>
      <c r="E220" s="295" t="s">
        <v>4753</v>
      </c>
      <c r="F220" s="296" t="s">
        <v>4655</v>
      </c>
      <c r="G220" s="297" t="s">
        <v>321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1214</v>
      </c>
    </row>
    <row r="221" s="2" customFormat="1" ht="16.5" customHeight="1">
      <c r="A221" s="41"/>
      <c r="B221" s="42"/>
      <c r="C221" s="294" t="s">
        <v>778</v>
      </c>
      <c r="D221" s="294" t="s">
        <v>338</v>
      </c>
      <c r="E221" s="295" t="s">
        <v>4754</v>
      </c>
      <c r="F221" s="296" t="s">
        <v>4657</v>
      </c>
      <c r="G221" s="297" t="s">
        <v>321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1224</v>
      </c>
    </row>
    <row r="222" s="2" customFormat="1" ht="16.5" customHeight="1">
      <c r="A222" s="41"/>
      <c r="B222" s="42"/>
      <c r="C222" s="294" t="s">
        <v>525</v>
      </c>
      <c r="D222" s="294" t="s">
        <v>338</v>
      </c>
      <c r="E222" s="295" t="s">
        <v>4755</v>
      </c>
      <c r="F222" s="296" t="s">
        <v>4659</v>
      </c>
      <c r="G222" s="297" t="s">
        <v>321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281</v>
      </c>
      <c r="AT222" s="242" t="s">
        <v>338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3721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4031</v>
      </c>
      <c r="F223" s="228" t="s">
        <v>4664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251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3737</v>
      </c>
      <c r="D224" s="294" t="s">
        <v>338</v>
      </c>
      <c r="E224" s="295" t="s">
        <v>4756</v>
      </c>
      <c r="F224" s="296" t="s">
        <v>4666</v>
      </c>
      <c r="G224" s="297" t="s">
        <v>3624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281</v>
      </c>
      <c r="AT224" s="242" t="s">
        <v>338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788</v>
      </c>
    </row>
    <row r="225" s="2" customFormat="1" ht="16.5" customHeight="1">
      <c r="A225" s="41"/>
      <c r="B225" s="42"/>
      <c r="C225" s="294" t="s">
        <v>544</v>
      </c>
      <c r="D225" s="294" t="s">
        <v>338</v>
      </c>
      <c r="E225" s="295" t="s">
        <v>4757</v>
      </c>
      <c r="F225" s="296" t="s">
        <v>4668</v>
      </c>
      <c r="G225" s="297" t="s">
        <v>3624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793</v>
      </c>
    </row>
    <row r="226" s="2" customFormat="1" ht="16.5" customHeight="1">
      <c r="A226" s="41"/>
      <c r="B226" s="42"/>
      <c r="C226" s="294" t="s">
        <v>790</v>
      </c>
      <c r="D226" s="294" t="s">
        <v>338</v>
      </c>
      <c r="E226" s="295" t="s">
        <v>4758</v>
      </c>
      <c r="F226" s="296" t="s">
        <v>4670</v>
      </c>
      <c r="G226" s="297" t="s">
        <v>3624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281</v>
      </c>
      <c r="AT226" s="242" t="s">
        <v>338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798</v>
      </c>
    </row>
    <row r="227" s="2" customFormat="1" ht="24.15" customHeight="1">
      <c r="A227" s="41"/>
      <c r="B227" s="42"/>
      <c r="C227" s="294" t="s">
        <v>549</v>
      </c>
      <c r="D227" s="294" t="s">
        <v>338</v>
      </c>
      <c r="E227" s="295" t="s">
        <v>4759</v>
      </c>
      <c r="F227" s="296" t="s">
        <v>4672</v>
      </c>
      <c r="G227" s="297" t="s">
        <v>3624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809</v>
      </c>
    </row>
    <row r="228" s="2" customFormat="1" ht="21.75" customHeight="1">
      <c r="A228" s="41"/>
      <c r="B228" s="42"/>
      <c r="C228" s="294" t="s">
        <v>806</v>
      </c>
      <c r="D228" s="294" t="s">
        <v>338</v>
      </c>
      <c r="E228" s="295" t="s">
        <v>4760</v>
      </c>
      <c r="F228" s="296" t="s">
        <v>4761</v>
      </c>
      <c r="G228" s="297" t="s">
        <v>3624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813</v>
      </c>
    </row>
    <row r="229" s="2" customFormat="1" ht="16.5" customHeight="1">
      <c r="A229" s="41"/>
      <c r="B229" s="42"/>
      <c r="C229" s="294" t="s">
        <v>555</v>
      </c>
      <c r="D229" s="294" t="s">
        <v>338</v>
      </c>
      <c r="E229" s="295" t="s">
        <v>4762</v>
      </c>
      <c r="F229" s="296" t="s">
        <v>4676</v>
      </c>
      <c r="G229" s="297" t="s">
        <v>3624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281</v>
      </c>
      <c r="AT229" s="242" t="s">
        <v>338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818</v>
      </c>
    </row>
    <row r="230" s="2" customFormat="1" ht="16.5" customHeight="1">
      <c r="A230" s="41"/>
      <c r="B230" s="42"/>
      <c r="C230" s="294" t="s">
        <v>815</v>
      </c>
      <c r="D230" s="294" t="s">
        <v>338</v>
      </c>
      <c r="E230" s="295" t="s">
        <v>4763</v>
      </c>
      <c r="F230" s="296" t="s">
        <v>4678</v>
      </c>
      <c r="G230" s="297" t="s">
        <v>3624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93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822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3580</v>
      </c>
      <c r="F231" s="228" t="s">
        <v>4679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251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560</v>
      </c>
      <c r="D232" s="294" t="s">
        <v>338</v>
      </c>
      <c r="E232" s="295" t="s">
        <v>4764</v>
      </c>
      <c r="F232" s="296" t="s">
        <v>4765</v>
      </c>
      <c r="G232" s="297" t="s">
        <v>321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281</v>
      </c>
      <c r="AT232" s="242" t="s">
        <v>338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845</v>
      </c>
    </row>
    <row r="233" s="2" customFormat="1" ht="16.5" customHeight="1">
      <c r="A233" s="41"/>
      <c r="B233" s="42"/>
      <c r="C233" s="294" t="s">
        <v>842</v>
      </c>
      <c r="D233" s="294" t="s">
        <v>338</v>
      </c>
      <c r="E233" s="295" t="s">
        <v>4766</v>
      </c>
      <c r="F233" s="296" t="s">
        <v>4767</v>
      </c>
      <c r="G233" s="297" t="s">
        <v>321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281</v>
      </c>
      <c r="AT233" s="242" t="s">
        <v>338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849</v>
      </c>
    </row>
    <row r="234" s="2" customFormat="1" ht="16.5" customHeight="1">
      <c r="A234" s="41"/>
      <c r="B234" s="42"/>
      <c r="C234" s="294" t="s">
        <v>572</v>
      </c>
      <c r="D234" s="294" t="s">
        <v>338</v>
      </c>
      <c r="E234" s="295" t="s">
        <v>4768</v>
      </c>
      <c r="F234" s="296" t="s">
        <v>4769</v>
      </c>
      <c r="G234" s="297" t="s">
        <v>321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281</v>
      </c>
      <c r="AT234" s="242" t="s">
        <v>338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855</v>
      </c>
    </row>
    <row r="235" s="2" customFormat="1" ht="16.5" customHeight="1">
      <c r="A235" s="41"/>
      <c r="B235" s="42"/>
      <c r="C235" s="294" t="s">
        <v>852</v>
      </c>
      <c r="D235" s="294" t="s">
        <v>338</v>
      </c>
      <c r="E235" s="295" t="s">
        <v>4770</v>
      </c>
      <c r="F235" s="296" t="s">
        <v>4771</v>
      </c>
      <c r="G235" s="297" t="s">
        <v>3624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281</v>
      </c>
      <c r="AT235" s="242" t="s">
        <v>338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859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3647</v>
      </c>
      <c r="F236" s="228" t="s">
        <v>4684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251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577</v>
      </c>
      <c r="D237" s="294" t="s">
        <v>338</v>
      </c>
      <c r="E237" s="295" t="s">
        <v>4772</v>
      </c>
      <c r="F237" s="296" t="s">
        <v>4686</v>
      </c>
      <c r="G237" s="297" t="s">
        <v>321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866</v>
      </c>
    </row>
    <row r="238" s="2" customFormat="1" ht="16.5" customHeight="1">
      <c r="A238" s="41"/>
      <c r="B238" s="42"/>
      <c r="C238" s="294" t="s">
        <v>863</v>
      </c>
      <c r="D238" s="294" t="s">
        <v>338</v>
      </c>
      <c r="E238" s="295" t="s">
        <v>4773</v>
      </c>
      <c r="F238" s="296" t="s">
        <v>4688</v>
      </c>
      <c r="G238" s="297" t="s">
        <v>321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281</v>
      </c>
      <c r="AT238" s="242" t="s">
        <v>338</v>
      </c>
      <c r="AU238" s="242" t="s">
        <v>93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870</v>
      </c>
    </row>
    <row r="239" s="2" customFormat="1" ht="16.5" customHeight="1">
      <c r="A239" s="41"/>
      <c r="B239" s="42"/>
      <c r="C239" s="294" t="s">
        <v>584</v>
      </c>
      <c r="D239" s="294" t="s">
        <v>338</v>
      </c>
      <c r="E239" s="295" t="s">
        <v>4774</v>
      </c>
      <c r="F239" s="296" t="s">
        <v>4690</v>
      </c>
      <c r="G239" s="297" t="s">
        <v>321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93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888</v>
      </c>
    </row>
    <row r="240" s="2" customFormat="1" ht="16.5" customHeight="1">
      <c r="A240" s="41"/>
      <c r="B240" s="42"/>
      <c r="C240" s="294" t="s">
        <v>885</v>
      </c>
      <c r="D240" s="294" t="s">
        <v>338</v>
      </c>
      <c r="E240" s="295" t="s">
        <v>4775</v>
      </c>
      <c r="F240" s="296" t="s">
        <v>4692</v>
      </c>
      <c r="G240" s="297" t="s">
        <v>3624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281</v>
      </c>
      <c r="AT240" s="242" t="s">
        <v>338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894</v>
      </c>
    </row>
    <row r="241" s="2" customFormat="1" ht="16.5" customHeight="1">
      <c r="A241" s="41"/>
      <c r="B241" s="42"/>
      <c r="C241" s="294" t="s">
        <v>590</v>
      </c>
      <c r="D241" s="294" t="s">
        <v>338</v>
      </c>
      <c r="E241" s="295" t="s">
        <v>4776</v>
      </c>
      <c r="F241" s="296" t="s">
        <v>4694</v>
      </c>
      <c r="G241" s="297" t="s">
        <v>3624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281</v>
      </c>
      <c r="AT241" s="242" t="s">
        <v>338</v>
      </c>
      <c r="AU241" s="242" t="s">
        <v>93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899</v>
      </c>
    </row>
    <row r="242" s="2" customFormat="1" ht="16.5" customHeight="1">
      <c r="A242" s="41"/>
      <c r="B242" s="42"/>
      <c r="C242" s="294" t="s">
        <v>896</v>
      </c>
      <c r="D242" s="294" t="s">
        <v>338</v>
      </c>
      <c r="E242" s="295" t="s">
        <v>4777</v>
      </c>
      <c r="F242" s="296" t="s">
        <v>4696</v>
      </c>
      <c r="G242" s="297" t="s">
        <v>3624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281</v>
      </c>
      <c r="AT242" s="242" t="s">
        <v>338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1466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3670</v>
      </c>
      <c r="F243" s="217" t="s">
        <v>4697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251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3728</v>
      </c>
      <c r="F244" s="228" t="s">
        <v>4698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251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594</v>
      </c>
      <c r="D245" s="294" t="s">
        <v>338</v>
      </c>
      <c r="E245" s="295" t="s">
        <v>4778</v>
      </c>
      <c r="F245" s="296" t="s">
        <v>4700</v>
      </c>
      <c r="G245" s="297" t="s">
        <v>1163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281</v>
      </c>
      <c r="AT245" s="242" t="s">
        <v>338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908</v>
      </c>
    </row>
    <row r="246" s="2" customFormat="1" ht="16.5" customHeight="1">
      <c r="A246" s="41"/>
      <c r="B246" s="42"/>
      <c r="C246" s="294" t="s">
        <v>905</v>
      </c>
      <c r="D246" s="294" t="s">
        <v>338</v>
      </c>
      <c r="E246" s="295" t="s">
        <v>4779</v>
      </c>
      <c r="F246" s="296" t="s">
        <v>4702</v>
      </c>
      <c r="G246" s="297" t="s">
        <v>3624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93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912</v>
      </c>
    </row>
    <row r="247" s="2" customFormat="1" ht="16.5" customHeight="1">
      <c r="A247" s="41"/>
      <c r="B247" s="42"/>
      <c r="C247" s="294" t="s">
        <v>602</v>
      </c>
      <c r="D247" s="294" t="s">
        <v>338</v>
      </c>
      <c r="E247" s="295" t="s">
        <v>4780</v>
      </c>
      <c r="F247" s="296" t="s">
        <v>4704</v>
      </c>
      <c r="G247" s="297" t="s">
        <v>3624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917</v>
      </c>
    </row>
    <row r="248" s="2" customFormat="1" ht="16.5" customHeight="1">
      <c r="A248" s="41"/>
      <c r="B248" s="42"/>
      <c r="C248" s="294" t="s">
        <v>914</v>
      </c>
      <c r="D248" s="294" t="s">
        <v>338</v>
      </c>
      <c r="E248" s="295" t="s">
        <v>4781</v>
      </c>
      <c r="F248" s="296" t="s">
        <v>4706</v>
      </c>
      <c r="G248" s="297" t="s">
        <v>3624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281</v>
      </c>
      <c r="AT248" s="242" t="s">
        <v>338</v>
      </c>
      <c r="AU248" s="242" t="s">
        <v>93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921</v>
      </c>
    </row>
    <row r="249" s="2" customFormat="1" ht="16.5" customHeight="1">
      <c r="A249" s="41"/>
      <c r="B249" s="42"/>
      <c r="C249" s="294" t="s">
        <v>609</v>
      </c>
      <c r="D249" s="294" t="s">
        <v>338</v>
      </c>
      <c r="E249" s="295" t="s">
        <v>4782</v>
      </c>
      <c r="F249" s="296" t="s">
        <v>4708</v>
      </c>
      <c r="G249" s="297" t="s">
        <v>3624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281</v>
      </c>
      <c r="AT249" s="242" t="s">
        <v>338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935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4504</v>
      </c>
      <c r="F250" s="228" t="s">
        <v>4709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251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932</v>
      </c>
      <c r="D251" s="294" t="s">
        <v>338</v>
      </c>
      <c r="E251" s="295" t="s">
        <v>4783</v>
      </c>
      <c r="F251" s="296" t="s">
        <v>4711</v>
      </c>
      <c r="G251" s="297" t="s">
        <v>321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281</v>
      </c>
      <c r="AT251" s="242" t="s">
        <v>338</v>
      </c>
      <c r="AU251" s="242" t="s">
        <v>93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982</v>
      </c>
    </row>
    <row r="252" s="2" customFormat="1" ht="16.5" customHeight="1">
      <c r="A252" s="41"/>
      <c r="B252" s="42"/>
      <c r="C252" s="294" t="s">
        <v>957</v>
      </c>
      <c r="D252" s="294" t="s">
        <v>338</v>
      </c>
      <c r="E252" s="295" t="s">
        <v>4784</v>
      </c>
      <c r="F252" s="296" t="s">
        <v>4713</v>
      </c>
      <c r="G252" s="297" t="s">
        <v>321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93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992</v>
      </c>
    </row>
    <row r="253" s="2" customFormat="1" ht="16.5" customHeight="1">
      <c r="A253" s="41"/>
      <c r="B253" s="42"/>
      <c r="C253" s="294" t="s">
        <v>969</v>
      </c>
      <c r="D253" s="294" t="s">
        <v>338</v>
      </c>
      <c r="E253" s="295" t="s">
        <v>4785</v>
      </c>
      <c r="F253" s="296" t="s">
        <v>4715</v>
      </c>
      <c r="G253" s="297" t="s">
        <v>321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281</v>
      </c>
      <c r="AT253" s="242" t="s">
        <v>338</v>
      </c>
      <c r="AU253" s="242" t="s">
        <v>93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1547</v>
      </c>
    </row>
    <row r="254" s="2" customFormat="1" ht="16.5" customHeight="1">
      <c r="A254" s="41"/>
      <c r="B254" s="42"/>
      <c r="C254" s="294" t="s">
        <v>974</v>
      </c>
      <c r="D254" s="294" t="s">
        <v>338</v>
      </c>
      <c r="E254" s="295" t="s">
        <v>4786</v>
      </c>
      <c r="F254" s="296" t="s">
        <v>4717</v>
      </c>
      <c r="G254" s="297" t="s">
        <v>3624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93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1555</v>
      </c>
    </row>
    <row r="255" s="2" customFormat="1" ht="16.5" customHeight="1">
      <c r="A255" s="41"/>
      <c r="B255" s="42"/>
      <c r="C255" s="294" t="s">
        <v>979</v>
      </c>
      <c r="D255" s="294" t="s">
        <v>338</v>
      </c>
      <c r="E255" s="295" t="s">
        <v>4787</v>
      </c>
      <c r="F255" s="296" t="s">
        <v>4719</v>
      </c>
      <c r="G255" s="297" t="s">
        <v>3624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281</v>
      </c>
      <c r="AT255" s="242" t="s">
        <v>338</v>
      </c>
      <c r="AU255" s="242" t="s">
        <v>93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1053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4512</v>
      </c>
      <c r="F256" s="217" t="s">
        <v>4788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989</v>
      </c>
      <c r="D257" s="230" t="s">
        <v>253</v>
      </c>
      <c r="E257" s="231" t="s">
        <v>4789</v>
      </c>
      <c r="F257" s="232" t="s">
        <v>4790</v>
      </c>
      <c r="G257" s="233" t="s">
        <v>571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4791</v>
      </c>
    </row>
    <row r="258" s="2" customFormat="1" ht="16.5" customHeight="1">
      <c r="A258" s="41"/>
      <c r="B258" s="42"/>
      <c r="C258" s="230" t="s">
        <v>994</v>
      </c>
      <c r="D258" s="230" t="s">
        <v>253</v>
      </c>
      <c r="E258" s="231" t="s">
        <v>4792</v>
      </c>
      <c r="F258" s="232" t="s">
        <v>4793</v>
      </c>
      <c r="G258" s="233" t="s">
        <v>571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4794</v>
      </c>
    </row>
    <row r="259" s="2" customFormat="1" ht="16.5" customHeight="1">
      <c r="A259" s="41"/>
      <c r="B259" s="42"/>
      <c r="C259" s="230" t="s">
        <v>1001</v>
      </c>
      <c r="D259" s="230" t="s">
        <v>253</v>
      </c>
      <c r="E259" s="231" t="s">
        <v>4795</v>
      </c>
      <c r="F259" s="232" t="s">
        <v>4796</v>
      </c>
      <c r="G259" s="233" t="s">
        <v>571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4797</v>
      </c>
    </row>
    <row r="260" s="2" customFormat="1" ht="16.5" customHeight="1">
      <c r="A260" s="41"/>
      <c r="B260" s="42"/>
      <c r="C260" s="230" t="s">
        <v>1016</v>
      </c>
      <c r="D260" s="230" t="s">
        <v>253</v>
      </c>
      <c r="E260" s="231" t="s">
        <v>4798</v>
      </c>
      <c r="F260" s="232" t="s">
        <v>4799</v>
      </c>
      <c r="G260" s="233" t="s">
        <v>571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4800</v>
      </c>
    </row>
    <row r="261" s="2" customFormat="1" ht="16.5" customHeight="1">
      <c r="A261" s="41"/>
      <c r="B261" s="42"/>
      <c r="C261" s="230" t="s">
        <v>1022</v>
      </c>
      <c r="D261" s="230" t="s">
        <v>253</v>
      </c>
      <c r="E261" s="231" t="s">
        <v>4801</v>
      </c>
      <c r="F261" s="232" t="s">
        <v>4802</v>
      </c>
      <c r="G261" s="233" t="s">
        <v>571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4803</v>
      </c>
    </row>
    <row r="262" s="2" customFormat="1" ht="16.5" customHeight="1">
      <c r="A262" s="41"/>
      <c r="B262" s="42"/>
      <c r="C262" s="230" t="s">
        <v>1034</v>
      </c>
      <c r="D262" s="230" t="s">
        <v>253</v>
      </c>
      <c r="E262" s="231" t="s">
        <v>4804</v>
      </c>
      <c r="F262" s="232" t="s">
        <v>4805</v>
      </c>
      <c r="G262" s="233" t="s">
        <v>571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4806</v>
      </c>
    </row>
    <row r="263" s="2" customFormat="1" ht="16.5" customHeight="1">
      <c r="A263" s="41"/>
      <c r="B263" s="42"/>
      <c r="C263" s="230" t="s">
        <v>660</v>
      </c>
      <c r="D263" s="230" t="s">
        <v>253</v>
      </c>
      <c r="E263" s="231" t="s">
        <v>4807</v>
      </c>
      <c r="F263" s="232" t="s">
        <v>4808</v>
      </c>
      <c r="G263" s="233" t="s">
        <v>571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4809</v>
      </c>
    </row>
    <row r="264" s="2" customFormat="1" ht="16.5" customHeight="1">
      <c r="A264" s="41"/>
      <c r="B264" s="42"/>
      <c r="C264" s="230" t="s">
        <v>1041</v>
      </c>
      <c r="D264" s="230" t="s">
        <v>253</v>
      </c>
      <c r="E264" s="231" t="s">
        <v>4810</v>
      </c>
      <c r="F264" s="232" t="s">
        <v>4811</v>
      </c>
      <c r="G264" s="233" t="s">
        <v>571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4812</v>
      </c>
    </row>
    <row r="265" s="2" customFormat="1" ht="16.5" customHeight="1">
      <c r="A265" s="41"/>
      <c r="B265" s="42"/>
      <c r="C265" s="230" t="s">
        <v>673</v>
      </c>
      <c r="D265" s="230" t="s">
        <v>253</v>
      </c>
      <c r="E265" s="231" t="s">
        <v>4813</v>
      </c>
      <c r="F265" s="232" t="s">
        <v>4814</v>
      </c>
      <c r="G265" s="233" t="s">
        <v>571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4815</v>
      </c>
    </row>
    <row r="266" s="2" customFormat="1" ht="16.5" customHeight="1">
      <c r="A266" s="41"/>
      <c r="B266" s="42"/>
      <c r="C266" s="230" t="s">
        <v>1050</v>
      </c>
      <c r="D266" s="230" t="s">
        <v>253</v>
      </c>
      <c r="E266" s="231" t="s">
        <v>4816</v>
      </c>
      <c r="F266" s="232" t="s">
        <v>4817</v>
      </c>
      <c r="G266" s="233" t="s">
        <v>571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4818</v>
      </c>
    </row>
    <row r="267" s="2" customFormat="1" ht="16.5" customHeight="1">
      <c r="A267" s="41"/>
      <c r="B267" s="42"/>
      <c r="C267" s="230" t="s">
        <v>685</v>
      </c>
      <c r="D267" s="230" t="s">
        <v>253</v>
      </c>
      <c r="E267" s="231" t="s">
        <v>4819</v>
      </c>
      <c r="F267" s="232" t="s">
        <v>4820</v>
      </c>
      <c r="G267" s="233" t="s">
        <v>571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4821</v>
      </c>
    </row>
    <row r="268" s="2" customFormat="1" ht="16.5" customHeight="1">
      <c r="A268" s="41"/>
      <c r="B268" s="42"/>
      <c r="C268" s="230" t="s">
        <v>1065</v>
      </c>
      <c r="D268" s="230" t="s">
        <v>253</v>
      </c>
      <c r="E268" s="231" t="s">
        <v>4822</v>
      </c>
      <c r="F268" s="232" t="s">
        <v>4823</v>
      </c>
      <c r="G268" s="233" t="s">
        <v>571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4824</v>
      </c>
    </row>
    <row r="269" s="2" customFormat="1" ht="16.5" customHeight="1">
      <c r="A269" s="41"/>
      <c r="B269" s="42"/>
      <c r="C269" s="230" t="s">
        <v>690</v>
      </c>
      <c r="D269" s="230" t="s">
        <v>253</v>
      </c>
      <c r="E269" s="231" t="s">
        <v>4825</v>
      </c>
      <c r="F269" s="232" t="s">
        <v>4826</v>
      </c>
      <c r="G269" s="233" t="s">
        <v>571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4827</v>
      </c>
    </row>
    <row r="270" s="2" customFormat="1" ht="16.5" customHeight="1">
      <c r="A270" s="41"/>
      <c r="B270" s="42"/>
      <c r="C270" s="230" t="s">
        <v>1074</v>
      </c>
      <c r="D270" s="230" t="s">
        <v>253</v>
      </c>
      <c r="E270" s="231" t="s">
        <v>4828</v>
      </c>
      <c r="F270" s="232" t="s">
        <v>4829</v>
      </c>
      <c r="G270" s="233" t="s">
        <v>571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4830</v>
      </c>
    </row>
    <row r="271" s="2" customFormat="1" ht="16.5" customHeight="1">
      <c r="A271" s="41"/>
      <c r="B271" s="42"/>
      <c r="C271" s="230" t="s">
        <v>694</v>
      </c>
      <c r="D271" s="230" t="s">
        <v>253</v>
      </c>
      <c r="E271" s="231" t="s">
        <v>4831</v>
      </c>
      <c r="F271" s="232" t="s">
        <v>4832</v>
      </c>
      <c r="G271" s="233" t="s">
        <v>571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4833</v>
      </c>
    </row>
    <row r="272" s="2" customFormat="1" ht="16.5" customHeight="1">
      <c r="A272" s="41"/>
      <c r="B272" s="42"/>
      <c r="C272" s="230" t="s">
        <v>1083</v>
      </c>
      <c r="D272" s="230" t="s">
        <v>253</v>
      </c>
      <c r="E272" s="231" t="s">
        <v>4834</v>
      </c>
      <c r="F272" s="232" t="s">
        <v>4835</v>
      </c>
      <c r="G272" s="233" t="s">
        <v>571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4836</v>
      </c>
    </row>
    <row r="273" s="2" customFormat="1" ht="16.5" customHeight="1">
      <c r="A273" s="41"/>
      <c r="B273" s="42"/>
      <c r="C273" s="230" t="s">
        <v>707</v>
      </c>
      <c r="D273" s="230" t="s">
        <v>253</v>
      </c>
      <c r="E273" s="231" t="s">
        <v>4837</v>
      </c>
      <c r="F273" s="232" t="s">
        <v>4838</v>
      </c>
      <c r="G273" s="233" t="s">
        <v>571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4839</v>
      </c>
    </row>
    <row r="274" s="2" customFormat="1" ht="16.5" customHeight="1">
      <c r="A274" s="41"/>
      <c r="B274" s="42"/>
      <c r="C274" s="230" t="s">
        <v>1098</v>
      </c>
      <c r="D274" s="230" t="s">
        <v>253</v>
      </c>
      <c r="E274" s="231" t="s">
        <v>4840</v>
      </c>
      <c r="F274" s="232" t="s">
        <v>4841</v>
      </c>
      <c r="G274" s="233" t="s">
        <v>571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4842</v>
      </c>
    </row>
    <row r="275" s="2" customFormat="1" ht="16.5" customHeight="1">
      <c r="A275" s="41"/>
      <c r="B275" s="42"/>
      <c r="C275" s="230" t="s">
        <v>717</v>
      </c>
      <c r="D275" s="230" t="s">
        <v>253</v>
      </c>
      <c r="E275" s="231" t="s">
        <v>4843</v>
      </c>
      <c r="F275" s="232" t="s">
        <v>4844</v>
      </c>
      <c r="G275" s="233" t="s">
        <v>571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4845</v>
      </c>
    </row>
    <row r="276" s="2" customFormat="1" ht="16.5" customHeight="1">
      <c r="A276" s="41"/>
      <c r="B276" s="42"/>
      <c r="C276" s="230" t="s">
        <v>1109</v>
      </c>
      <c r="D276" s="230" t="s">
        <v>253</v>
      </c>
      <c r="E276" s="231" t="s">
        <v>4846</v>
      </c>
      <c r="F276" s="232" t="s">
        <v>4847</v>
      </c>
      <c r="G276" s="233" t="s">
        <v>571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4848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1032</v>
      </c>
      <c r="F277" s="217" t="s">
        <v>4849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251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723</v>
      </c>
      <c r="D278" s="230" t="s">
        <v>253</v>
      </c>
      <c r="E278" s="231" t="s">
        <v>4850</v>
      </c>
      <c r="F278" s="232" t="s">
        <v>4851</v>
      </c>
      <c r="G278" s="233" t="s">
        <v>571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304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304</v>
      </c>
      <c r="BM278" s="242" t="s">
        <v>4852</v>
      </c>
    </row>
    <row r="279" s="2" customFormat="1" ht="16.5" customHeight="1">
      <c r="A279" s="41"/>
      <c r="B279" s="42"/>
      <c r="C279" s="230" t="s">
        <v>1118</v>
      </c>
      <c r="D279" s="230" t="s">
        <v>253</v>
      </c>
      <c r="E279" s="231" t="s">
        <v>4853</v>
      </c>
      <c r="F279" s="232" t="s">
        <v>4854</v>
      </c>
      <c r="G279" s="233" t="s">
        <v>321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304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304</v>
      </c>
      <c r="BM279" s="242" t="s">
        <v>4855</v>
      </c>
    </row>
    <row r="280" s="2" customFormat="1" ht="16.5" customHeight="1">
      <c r="A280" s="41"/>
      <c r="B280" s="42"/>
      <c r="C280" s="230" t="s">
        <v>733</v>
      </c>
      <c r="D280" s="230" t="s">
        <v>253</v>
      </c>
      <c r="E280" s="231" t="s">
        <v>4856</v>
      </c>
      <c r="F280" s="232" t="s">
        <v>4857</v>
      </c>
      <c r="G280" s="233" t="s">
        <v>321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304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304</v>
      </c>
      <c r="BM280" s="242" t="s">
        <v>4858</v>
      </c>
    </row>
    <row r="281" s="2" customFormat="1" ht="16.5" customHeight="1">
      <c r="A281" s="41"/>
      <c r="B281" s="42"/>
      <c r="C281" s="230" t="s">
        <v>1129</v>
      </c>
      <c r="D281" s="230" t="s">
        <v>253</v>
      </c>
      <c r="E281" s="231" t="s">
        <v>4859</v>
      </c>
      <c r="F281" s="232" t="s">
        <v>4860</v>
      </c>
      <c r="G281" s="233" t="s">
        <v>571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304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304</v>
      </c>
      <c r="BM281" s="242" t="s">
        <v>4861</v>
      </c>
    </row>
    <row r="282" s="2" customFormat="1" ht="16.5" customHeight="1">
      <c r="A282" s="41"/>
      <c r="B282" s="42"/>
      <c r="C282" s="230" t="s">
        <v>738</v>
      </c>
      <c r="D282" s="230" t="s">
        <v>253</v>
      </c>
      <c r="E282" s="231" t="s">
        <v>4862</v>
      </c>
      <c r="F282" s="232" t="s">
        <v>4863</v>
      </c>
      <c r="G282" s="233" t="s">
        <v>571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304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304</v>
      </c>
      <c r="BM282" s="242" t="s">
        <v>4864</v>
      </c>
    </row>
    <row r="283" s="2" customFormat="1" ht="16.5" customHeight="1">
      <c r="A283" s="41"/>
      <c r="B283" s="42"/>
      <c r="C283" s="230" t="s">
        <v>1137</v>
      </c>
      <c r="D283" s="230" t="s">
        <v>253</v>
      </c>
      <c r="E283" s="231" t="s">
        <v>4865</v>
      </c>
      <c r="F283" s="232" t="s">
        <v>4866</v>
      </c>
      <c r="G283" s="233" t="s">
        <v>571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304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304</v>
      </c>
      <c r="BM283" s="242" t="s">
        <v>4867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W7gQQ0FFGB2qzkPFMt2XtSEb4ynVgF9dJeOhueNxafIQTLu6HH8hvSMVKW6VvxJpHN5YQhSHoJ5BKn1+5Y3CSA==" hashValue="sMWEOi9kf0oZfi2sPG6pUbwtkQOB/nF2OZd93zMPg15LK3NTkoqUWpuEdazjZsoOkBO+Xjhqle0zVTzI3i28lA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4868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ROUND((SUM(BE125:BE343)),  2)</f>
        <v>0</v>
      </c>
      <c r="G35" s="41"/>
      <c r="H35" s="41"/>
      <c r="I35" s="167">
        <v>0.20999999999999999</v>
      </c>
      <c r="J35" s="166">
        <f>ROUND(((SUM(BE125:BE343))*I35),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ROUND((SUM(BF125:BF343)),  2)</f>
        <v>0</v>
      </c>
      <c r="G36" s="41"/>
      <c r="H36" s="41"/>
      <c r="I36" s="167">
        <v>0.12</v>
      </c>
      <c r="J36" s="166">
        <f>ROUND(((SUM(BF125:BF343))*I36),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ROUND((SUM(BG125:BG343)),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ROUND((SUM(BH125:BH343)),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ROUND((SUM(BI125:BI343)),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4869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4870</v>
      </c>
      <c r="E100" s="194"/>
      <c r="F100" s="194"/>
      <c r="G100" s="194"/>
      <c r="H100" s="194"/>
      <c r="I100" s="194"/>
      <c r="J100" s="195">
        <f>J182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4871</v>
      </c>
      <c r="E101" s="194"/>
      <c r="F101" s="194"/>
      <c r="G101" s="194"/>
      <c r="H101" s="194"/>
      <c r="I101" s="194"/>
      <c r="J101" s="195">
        <f>J227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4872</v>
      </c>
      <c r="E102" s="194"/>
      <c r="F102" s="194"/>
      <c r="G102" s="194"/>
      <c r="H102" s="194"/>
      <c r="I102" s="194"/>
      <c r="J102" s="195">
        <f>J284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4873</v>
      </c>
      <c r="E103" s="194"/>
      <c r="F103" s="194"/>
      <c r="G103" s="194"/>
      <c r="H103" s="194"/>
      <c r="I103" s="194"/>
      <c r="J103" s="195">
        <f>J320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P126+P182+P227+P284+P320</f>
        <v>0</v>
      </c>
      <c r="Q125" s="107"/>
      <c r="R125" s="211">
        <f>R126+R182+R227+R284+R320</f>
        <v>0</v>
      </c>
      <c r="S125" s="107"/>
      <c r="T125" s="212">
        <f>T126+T182+T227+T284+T320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BK126+BK182+BK227+BK284+BK320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4874</v>
      </c>
      <c r="F126" s="217" t="s">
        <v>4875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SUM(P127:P181)</f>
        <v>0</v>
      </c>
      <c r="Q126" s="222"/>
      <c r="R126" s="223">
        <f>SUM(R127:R181)</f>
        <v>0</v>
      </c>
      <c r="S126" s="222"/>
      <c r="T126" s="224">
        <f>SUM(T127:T181)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SUM(BK127:BK181)</f>
        <v>0</v>
      </c>
    </row>
    <row r="127" s="2" customFormat="1" ht="16.5" customHeight="1">
      <c r="A127" s="41"/>
      <c r="B127" s="42"/>
      <c r="C127" s="230" t="s">
        <v>91</v>
      </c>
      <c r="D127" s="230" t="s">
        <v>253</v>
      </c>
      <c r="E127" s="231" t="s">
        <v>4876</v>
      </c>
      <c r="F127" s="232" t="s">
        <v>4877</v>
      </c>
      <c r="G127" s="233" t="s">
        <v>3624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253</v>
      </c>
      <c r="E128" s="231" t="s">
        <v>4878</v>
      </c>
      <c r="F128" s="232" t="s">
        <v>4879</v>
      </c>
      <c r="G128" s="233" t="s">
        <v>3624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257</v>
      </c>
    </row>
    <row r="129" s="2" customFormat="1" ht="16.5" customHeight="1">
      <c r="A129" s="41"/>
      <c r="B129" s="42"/>
      <c r="C129" s="230" t="s">
        <v>273</v>
      </c>
      <c r="D129" s="230" t="s">
        <v>253</v>
      </c>
      <c r="E129" s="231" t="s">
        <v>4880</v>
      </c>
      <c r="F129" s="232" t="s">
        <v>4881</v>
      </c>
      <c r="G129" s="233" t="s">
        <v>3624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276</v>
      </c>
    </row>
    <row r="130" s="2" customFormat="1" ht="37.8" customHeight="1">
      <c r="A130" s="41"/>
      <c r="B130" s="42"/>
      <c r="C130" s="230" t="s">
        <v>257</v>
      </c>
      <c r="D130" s="230" t="s">
        <v>253</v>
      </c>
      <c r="E130" s="231" t="s">
        <v>4882</v>
      </c>
      <c r="F130" s="232" t="s">
        <v>4883</v>
      </c>
      <c r="G130" s="233" t="s">
        <v>3624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4884</v>
      </c>
      <c r="F131" s="232" t="s">
        <v>4885</v>
      </c>
      <c r="G131" s="233" t="s">
        <v>3624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287</v>
      </c>
    </row>
    <row r="132" s="2" customFormat="1" ht="24.15" customHeight="1">
      <c r="A132" s="41"/>
      <c r="B132" s="42"/>
      <c r="C132" s="230" t="s">
        <v>276</v>
      </c>
      <c r="D132" s="230" t="s">
        <v>253</v>
      </c>
      <c r="E132" s="231" t="s">
        <v>4886</v>
      </c>
      <c r="F132" s="232" t="s">
        <v>4887</v>
      </c>
      <c r="G132" s="233" t="s">
        <v>3624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4888</v>
      </c>
      <c r="F133" s="232" t="s">
        <v>4889</v>
      </c>
      <c r="G133" s="233" t="s">
        <v>3624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4890</v>
      </c>
      <c r="F134" s="232" t="s">
        <v>4891</v>
      </c>
      <c r="G134" s="233" t="s">
        <v>3624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21.75" customHeight="1">
      <c r="A135" s="41"/>
      <c r="B135" s="42"/>
      <c r="C135" s="230" t="s">
        <v>306</v>
      </c>
      <c r="D135" s="230" t="s">
        <v>253</v>
      </c>
      <c r="E135" s="231" t="s">
        <v>4892</v>
      </c>
      <c r="F135" s="232" t="s">
        <v>4893</v>
      </c>
      <c r="G135" s="233" t="s">
        <v>3624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309</v>
      </c>
    </row>
    <row r="136" s="2" customFormat="1" ht="24.15" customHeight="1">
      <c r="A136" s="41"/>
      <c r="B136" s="42"/>
      <c r="C136" s="230" t="s">
        <v>287</v>
      </c>
      <c r="D136" s="230" t="s">
        <v>253</v>
      </c>
      <c r="E136" s="231" t="s">
        <v>4894</v>
      </c>
      <c r="F136" s="232" t="s">
        <v>4895</v>
      </c>
      <c r="G136" s="233" t="s">
        <v>3624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409</v>
      </c>
    </row>
    <row r="137" s="2" customFormat="1" ht="24.15" customHeight="1">
      <c r="A137" s="41"/>
      <c r="B137" s="42"/>
      <c r="C137" s="230" t="s">
        <v>333</v>
      </c>
      <c r="D137" s="230" t="s">
        <v>253</v>
      </c>
      <c r="E137" s="231" t="s">
        <v>4896</v>
      </c>
      <c r="F137" s="232" t="s">
        <v>4897</v>
      </c>
      <c r="G137" s="233" t="s">
        <v>3624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322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4898</v>
      </c>
      <c r="F138" s="232" t="s">
        <v>4899</v>
      </c>
      <c r="G138" s="233" t="s">
        <v>3624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336</v>
      </c>
    </row>
    <row r="139" s="2" customFormat="1" ht="21.75" customHeight="1">
      <c r="A139" s="41"/>
      <c r="B139" s="42"/>
      <c r="C139" s="230" t="s">
        <v>349</v>
      </c>
      <c r="D139" s="230" t="s">
        <v>253</v>
      </c>
      <c r="E139" s="231" t="s">
        <v>4900</v>
      </c>
      <c r="F139" s="232" t="s">
        <v>4901</v>
      </c>
      <c r="G139" s="233" t="s">
        <v>3624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341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4902</v>
      </c>
      <c r="F140" s="232" t="s">
        <v>4903</v>
      </c>
      <c r="G140" s="233" t="s">
        <v>3624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352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4904</v>
      </c>
      <c r="F141" s="232" t="s">
        <v>4905</v>
      </c>
      <c r="G141" s="233" t="s">
        <v>3624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358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4906</v>
      </c>
      <c r="F142" s="232" t="s">
        <v>4907</v>
      </c>
      <c r="G142" s="233" t="s">
        <v>3624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364</v>
      </c>
    </row>
    <row r="143" s="2" customFormat="1" ht="24.15" customHeight="1">
      <c r="A143" s="41"/>
      <c r="B143" s="42"/>
      <c r="C143" s="230" t="s">
        <v>386</v>
      </c>
      <c r="D143" s="230" t="s">
        <v>253</v>
      </c>
      <c r="E143" s="231" t="s">
        <v>4908</v>
      </c>
      <c r="F143" s="232" t="s">
        <v>4909</v>
      </c>
      <c r="G143" s="233" t="s">
        <v>3624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309</v>
      </c>
      <c r="D144" s="230" t="s">
        <v>253</v>
      </c>
      <c r="E144" s="231" t="s">
        <v>4910</v>
      </c>
      <c r="F144" s="232" t="s">
        <v>4911</v>
      </c>
      <c r="G144" s="233" t="s">
        <v>3624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4912</v>
      </c>
      <c r="F145" s="232" t="s">
        <v>4913</v>
      </c>
      <c r="G145" s="233" t="s">
        <v>3624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55.5" customHeight="1">
      <c r="A146" s="41"/>
      <c r="B146" s="42"/>
      <c r="C146" s="230" t="s">
        <v>409</v>
      </c>
      <c r="D146" s="230" t="s">
        <v>253</v>
      </c>
      <c r="E146" s="231" t="s">
        <v>4914</v>
      </c>
      <c r="F146" s="232" t="s">
        <v>4915</v>
      </c>
      <c r="G146" s="233" t="s">
        <v>3624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4916</v>
      </c>
      <c r="F147" s="232" t="s">
        <v>4917</v>
      </c>
      <c r="G147" s="233" t="s">
        <v>3624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16.5" customHeight="1">
      <c r="A148" s="41"/>
      <c r="B148" s="42"/>
      <c r="C148" s="230" t="s">
        <v>322</v>
      </c>
      <c r="D148" s="230" t="s">
        <v>253</v>
      </c>
      <c r="E148" s="231" t="s">
        <v>4918</v>
      </c>
      <c r="F148" s="232" t="s">
        <v>4919</v>
      </c>
      <c r="G148" s="233" t="s">
        <v>3624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76.35" customHeight="1">
      <c r="A149" s="41"/>
      <c r="B149" s="42"/>
      <c r="C149" s="230" t="s">
        <v>437</v>
      </c>
      <c r="D149" s="230" t="s">
        <v>253</v>
      </c>
      <c r="E149" s="231" t="s">
        <v>4920</v>
      </c>
      <c r="F149" s="232" t="s">
        <v>4921</v>
      </c>
      <c r="G149" s="233" t="s">
        <v>3624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16.5" customHeight="1">
      <c r="A150" s="41"/>
      <c r="B150" s="42"/>
      <c r="C150" s="230" t="s">
        <v>336</v>
      </c>
      <c r="D150" s="230" t="s">
        <v>253</v>
      </c>
      <c r="E150" s="231" t="s">
        <v>4922</v>
      </c>
      <c r="F150" s="232" t="s">
        <v>4923</v>
      </c>
      <c r="G150" s="233" t="s">
        <v>3624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16.5" customHeight="1">
      <c r="A151" s="41"/>
      <c r="B151" s="42"/>
      <c r="C151" s="230" t="s">
        <v>450</v>
      </c>
      <c r="D151" s="230" t="s">
        <v>253</v>
      </c>
      <c r="E151" s="231" t="s">
        <v>4924</v>
      </c>
      <c r="F151" s="232" t="s">
        <v>4925</v>
      </c>
      <c r="G151" s="233" t="s">
        <v>3624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16.5" customHeight="1">
      <c r="A152" s="41"/>
      <c r="B152" s="42"/>
      <c r="C152" s="230" t="s">
        <v>341</v>
      </c>
      <c r="D152" s="230" t="s">
        <v>253</v>
      </c>
      <c r="E152" s="231" t="s">
        <v>4926</v>
      </c>
      <c r="F152" s="232" t="s">
        <v>4927</v>
      </c>
      <c r="G152" s="233" t="s">
        <v>3624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24.15" customHeight="1">
      <c r="A153" s="41"/>
      <c r="B153" s="42"/>
      <c r="C153" s="230" t="s">
        <v>462</v>
      </c>
      <c r="D153" s="230" t="s">
        <v>253</v>
      </c>
      <c r="E153" s="231" t="s">
        <v>4928</v>
      </c>
      <c r="F153" s="232" t="s">
        <v>4929</v>
      </c>
      <c r="G153" s="233" t="s">
        <v>3624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16.5" customHeight="1">
      <c r="A154" s="41"/>
      <c r="B154" s="42"/>
      <c r="C154" s="230" t="s">
        <v>352</v>
      </c>
      <c r="D154" s="230" t="s">
        <v>253</v>
      </c>
      <c r="E154" s="231" t="s">
        <v>4930</v>
      </c>
      <c r="F154" s="232" t="s">
        <v>4931</v>
      </c>
      <c r="G154" s="233" t="s">
        <v>321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24.15" customHeight="1">
      <c r="A155" s="41"/>
      <c r="B155" s="42"/>
      <c r="C155" s="230" t="s">
        <v>472</v>
      </c>
      <c r="D155" s="230" t="s">
        <v>253</v>
      </c>
      <c r="E155" s="231" t="s">
        <v>4932</v>
      </c>
      <c r="F155" s="232" t="s">
        <v>4933</v>
      </c>
      <c r="G155" s="233" t="s">
        <v>321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1.75" customHeight="1">
      <c r="A156" s="41"/>
      <c r="B156" s="42"/>
      <c r="C156" s="230" t="s">
        <v>358</v>
      </c>
      <c r="D156" s="230" t="s">
        <v>253</v>
      </c>
      <c r="E156" s="231" t="s">
        <v>4934</v>
      </c>
      <c r="F156" s="232" t="s">
        <v>4935</v>
      </c>
      <c r="G156" s="233" t="s">
        <v>3624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30" t="s">
        <v>488</v>
      </c>
      <c r="D157" s="230" t="s">
        <v>253</v>
      </c>
      <c r="E157" s="231" t="s">
        <v>4936</v>
      </c>
      <c r="F157" s="232" t="s">
        <v>4937</v>
      </c>
      <c r="G157" s="233" t="s">
        <v>3624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2" customFormat="1" ht="24.15" customHeight="1">
      <c r="A158" s="41"/>
      <c r="B158" s="42"/>
      <c r="C158" s="230" t="s">
        <v>364</v>
      </c>
      <c r="D158" s="230" t="s">
        <v>253</v>
      </c>
      <c r="E158" s="231" t="s">
        <v>4938</v>
      </c>
      <c r="F158" s="232" t="s">
        <v>4939</v>
      </c>
      <c r="G158" s="233" t="s">
        <v>321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491</v>
      </c>
    </row>
    <row r="159" s="2" customFormat="1" ht="24.15" customHeight="1">
      <c r="A159" s="41"/>
      <c r="B159" s="42"/>
      <c r="C159" s="230" t="s">
        <v>522</v>
      </c>
      <c r="D159" s="230" t="s">
        <v>253</v>
      </c>
      <c r="E159" s="231" t="s">
        <v>4940</v>
      </c>
      <c r="F159" s="232" t="s">
        <v>4941</v>
      </c>
      <c r="G159" s="233" t="s">
        <v>321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497</v>
      </c>
    </row>
    <row r="160" s="2" customFormat="1" ht="24.15" customHeight="1">
      <c r="A160" s="41"/>
      <c r="B160" s="42"/>
      <c r="C160" s="230" t="s">
        <v>375</v>
      </c>
      <c r="D160" s="230" t="s">
        <v>253</v>
      </c>
      <c r="E160" s="231" t="s">
        <v>4942</v>
      </c>
      <c r="F160" s="232" t="s">
        <v>4943</v>
      </c>
      <c r="G160" s="233" t="s">
        <v>321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525</v>
      </c>
    </row>
    <row r="161" s="2" customFormat="1" ht="16.5" customHeight="1">
      <c r="A161" s="41"/>
      <c r="B161" s="42"/>
      <c r="C161" s="230" t="s">
        <v>546</v>
      </c>
      <c r="D161" s="230" t="s">
        <v>253</v>
      </c>
      <c r="E161" s="231" t="s">
        <v>4944</v>
      </c>
      <c r="F161" s="232" t="s">
        <v>4945</v>
      </c>
      <c r="G161" s="233" t="s">
        <v>321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544</v>
      </c>
    </row>
    <row r="162" s="2" customFormat="1" ht="16.5" customHeight="1">
      <c r="A162" s="41"/>
      <c r="B162" s="42"/>
      <c r="C162" s="230" t="s">
        <v>390</v>
      </c>
      <c r="D162" s="230" t="s">
        <v>253</v>
      </c>
      <c r="E162" s="231" t="s">
        <v>4946</v>
      </c>
      <c r="F162" s="232" t="s">
        <v>4947</v>
      </c>
      <c r="G162" s="233" t="s">
        <v>321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549</v>
      </c>
    </row>
    <row r="163" s="2" customFormat="1" ht="24.15" customHeight="1">
      <c r="A163" s="41"/>
      <c r="B163" s="42"/>
      <c r="C163" s="230" t="s">
        <v>557</v>
      </c>
      <c r="D163" s="230" t="s">
        <v>253</v>
      </c>
      <c r="E163" s="231" t="s">
        <v>4948</v>
      </c>
      <c r="F163" s="232" t="s">
        <v>4949</v>
      </c>
      <c r="G163" s="233" t="s">
        <v>321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555</v>
      </c>
    </row>
    <row r="164" s="2" customFormat="1" ht="37.8" customHeight="1">
      <c r="A164" s="41"/>
      <c r="B164" s="42"/>
      <c r="C164" s="230" t="s">
        <v>400</v>
      </c>
      <c r="D164" s="230" t="s">
        <v>253</v>
      </c>
      <c r="E164" s="231" t="s">
        <v>4950</v>
      </c>
      <c r="F164" s="232" t="s">
        <v>4951</v>
      </c>
      <c r="G164" s="233" t="s">
        <v>321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560</v>
      </c>
    </row>
    <row r="165" s="2" customFormat="1" ht="16.5" customHeight="1">
      <c r="A165" s="41"/>
      <c r="B165" s="42"/>
      <c r="C165" s="230" t="s">
        <v>574</v>
      </c>
      <c r="D165" s="230" t="s">
        <v>253</v>
      </c>
      <c r="E165" s="231" t="s">
        <v>4952</v>
      </c>
      <c r="F165" s="232" t="s">
        <v>4953</v>
      </c>
      <c r="G165" s="233" t="s">
        <v>3624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572</v>
      </c>
    </row>
    <row r="166" s="2" customFormat="1" ht="16.5" customHeight="1">
      <c r="A166" s="41"/>
      <c r="B166" s="42"/>
      <c r="C166" s="230" t="s">
        <v>405</v>
      </c>
      <c r="D166" s="230" t="s">
        <v>253</v>
      </c>
      <c r="E166" s="231" t="s">
        <v>4954</v>
      </c>
      <c r="F166" s="232" t="s">
        <v>4955</v>
      </c>
      <c r="G166" s="233" t="s">
        <v>3624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577</v>
      </c>
    </row>
    <row r="167" s="2" customFormat="1" ht="24.15" customHeight="1">
      <c r="A167" s="41"/>
      <c r="B167" s="42"/>
      <c r="C167" s="230" t="s">
        <v>587</v>
      </c>
      <c r="D167" s="230" t="s">
        <v>253</v>
      </c>
      <c r="E167" s="231" t="s">
        <v>4956</v>
      </c>
      <c r="F167" s="232" t="s">
        <v>4957</v>
      </c>
      <c r="G167" s="233" t="s">
        <v>321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584</v>
      </c>
    </row>
    <row r="168" s="2" customFormat="1" ht="33" customHeight="1">
      <c r="A168" s="41"/>
      <c r="B168" s="42"/>
      <c r="C168" s="230" t="s">
        <v>412</v>
      </c>
      <c r="D168" s="230" t="s">
        <v>253</v>
      </c>
      <c r="E168" s="231" t="s">
        <v>4958</v>
      </c>
      <c r="F168" s="232" t="s">
        <v>4959</v>
      </c>
      <c r="G168" s="233" t="s">
        <v>321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590</v>
      </c>
    </row>
    <row r="169" s="2" customFormat="1" ht="24.15" customHeight="1">
      <c r="A169" s="41"/>
      <c r="B169" s="42"/>
      <c r="C169" s="230" t="s">
        <v>599</v>
      </c>
      <c r="D169" s="230" t="s">
        <v>253</v>
      </c>
      <c r="E169" s="231" t="s">
        <v>4960</v>
      </c>
      <c r="F169" s="232" t="s">
        <v>4961</v>
      </c>
      <c r="G169" s="233" t="s">
        <v>321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594</v>
      </c>
    </row>
    <row r="170" s="2" customFormat="1" ht="33" customHeight="1">
      <c r="A170" s="41"/>
      <c r="B170" s="42"/>
      <c r="C170" s="230" t="s">
        <v>424</v>
      </c>
      <c r="D170" s="230" t="s">
        <v>253</v>
      </c>
      <c r="E170" s="231" t="s">
        <v>4962</v>
      </c>
      <c r="F170" s="232" t="s">
        <v>4963</v>
      </c>
      <c r="G170" s="233" t="s">
        <v>321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602</v>
      </c>
    </row>
    <row r="171" s="2" customFormat="1" ht="33" customHeight="1">
      <c r="A171" s="41"/>
      <c r="B171" s="42"/>
      <c r="C171" s="230" t="s">
        <v>611</v>
      </c>
      <c r="D171" s="230" t="s">
        <v>253</v>
      </c>
      <c r="E171" s="231" t="s">
        <v>4964</v>
      </c>
      <c r="F171" s="232" t="s">
        <v>4965</v>
      </c>
      <c r="G171" s="233" t="s">
        <v>3624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609</v>
      </c>
    </row>
    <row r="172" s="2" customFormat="1" ht="16.5" customHeight="1">
      <c r="A172" s="41"/>
      <c r="B172" s="42"/>
      <c r="C172" s="230" t="s">
        <v>433</v>
      </c>
      <c r="D172" s="230" t="s">
        <v>253</v>
      </c>
      <c r="E172" s="231" t="s">
        <v>4966</v>
      </c>
      <c r="F172" s="232" t="s">
        <v>4967</v>
      </c>
      <c r="G172" s="233" t="s">
        <v>3624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957</v>
      </c>
    </row>
    <row r="173" s="2" customFormat="1" ht="24.15" customHeight="1">
      <c r="A173" s="41"/>
      <c r="B173" s="42"/>
      <c r="C173" s="230" t="s">
        <v>632</v>
      </c>
      <c r="D173" s="230" t="s">
        <v>253</v>
      </c>
      <c r="E173" s="231" t="s">
        <v>4968</v>
      </c>
      <c r="F173" s="232" t="s">
        <v>4969</v>
      </c>
      <c r="G173" s="233" t="s">
        <v>3624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974</v>
      </c>
    </row>
    <row r="174" s="2" customFormat="1" ht="16.5" customHeight="1">
      <c r="A174" s="41"/>
      <c r="B174" s="42"/>
      <c r="C174" s="230" t="s">
        <v>440</v>
      </c>
      <c r="D174" s="230" t="s">
        <v>253</v>
      </c>
      <c r="E174" s="231" t="s">
        <v>4970</v>
      </c>
      <c r="F174" s="232" t="s">
        <v>4971</v>
      </c>
      <c r="G174" s="233" t="s">
        <v>3624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989</v>
      </c>
    </row>
    <row r="175" s="2" customFormat="1" ht="16.5" customHeight="1">
      <c r="A175" s="41"/>
      <c r="B175" s="42"/>
      <c r="C175" s="230" t="s">
        <v>670</v>
      </c>
      <c r="D175" s="230" t="s">
        <v>253</v>
      </c>
      <c r="E175" s="231" t="s">
        <v>4972</v>
      </c>
      <c r="F175" s="232" t="s">
        <v>4973</v>
      </c>
      <c r="G175" s="233" t="s">
        <v>3624</v>
      </c>
      <c r="H175" s="234">
        <v>300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660</v>
      </c>
    </row>
    <row r="176" s="2" customFormat="1" ht="16.5" customHeight="1">
      <c r="A176" s="41"/>
      <c r="B176" s="42"/>
      <c r="C176" s="230" t="s">
        <v>453</v>
      </c>
      <c r="D176" s="230" t="s">
        <v>253</v>
      </c>
      <c r="E176" s="231" t="s">
        <v>4974</v>
      </c>
      <c r="F176" s="232" t="s">
        <v>4975</v>
      </c>
      <c r="G176" s="233" t="s">
        <v>3624</v>
      </c>
      <c r="H176" s="234">
        <v>14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673</v>
      </c>
    </row>
    <row r="177" s="2" customFormat="1" ht="24.15" customHeight="1">
      <c r="A177" s="41"/>
      <c r="B177" s="42"/>
      <c r="C177" s="230" t="s">
        <v>687</v>
      </c>
      <c r="D177" s="230" t="s">
        <v>253</v>
      </c>
      <c r="E177" s="231" t="s">
        <v>4976</v>
      </c>
      <c r="F177" s="232" t="s">
        <v>4977</v>
      </c>
      <c r="G177" s="233" t="s">
        <v>3624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91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685</v>
      </c>
    </row>
    <row r="178" s="2" customFormat="1" ht="76.35" customHeight="1">
      <c r="A178" s="41"/>
      <c r="B178" s="42"/>
      <c r="C178" s="230" t="s">
        <v>458</v>
      </c>
      <c r="D178" s="230" t="s">
        <v>253</v>
      </c>
      <c r="E178" s="231" t="s">
        <v>4978</v>
      </c>
      <c r="F178" s="232" t="s">
        <v>4979</v>
      </c>
      <c r="G178" s="233" t="s">
        <v>3624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91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690</v>
      </c>
    </row>
    <row r="179" s="2" customFormat="1" ht="66.75" customHeight="1">
      <c r="A179" s="41"/>
      <c r="B179" s="42"/>
      <c r="C179" s="230" t="s">
        <v>704</v>
      </c>
      <c r="D179" s="230" t="s">
        <v>253</v>
      </c>
      <c r="E179" s="231" t="s">
        <v>4980</v>
      </c>
      <c r="F179" s="232" t="s">
        <v>4981</v>
      </c>
      <c r="G179" s="233" t="s">
        <v>3624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694</v>
      </c>
    </row>
    <row r="180" s="2" customFormat="1" ht="24.15" customHeight="1">
      <c r="A180" s="41"/>
      <c r="B180" s="42"/>
      <c r="C180" s="230" t="s">
        <v>465</v>
      </c>
      <c r="D180" s="230" t="s">
        <v>253</v>
      </c>
      <c r="E180" s="231" t="s">
        <v>4982</v>
      </c>
      <c r="F180" s="232" t="s">
        <v>4983</v>
      </c>
      <c r="G180" s="233" t="s">
        <v>3624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91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707</v>
      </c>
    </row>
    <row r="181" s="2" customFormat="1" ht="24.15" customHeight="1">
      <c r="A181" s="41"/>
      <c r="B181" s="42"/>
      <c r="C181" s="230" t="s">
        <v>720</v>
      </c>
      <c r="D181" s="230" t="s">
        <v>253</v>
      </c>
      <c r="E181" s="231" t="s">
        <v>4984</v>
      </c>
      <c r="F181" s="232" t="s">
        <v>4985</v>
      </c>
      <c r="G181" s="233" t="s">
        <v>3624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717</v>
      </c>
    </row>
    <row r="182" s="12" customFormat="1" ht="25.92" customHeight="1">
      <c r="A182" s="12"/>
      <c r="B182" s="214"/>
      <c r="C182" s="215"/>
      <c r="D182" s="216" t="s">
        <v>83</v>
      </c>
      <c r="E182" s="217" t="s">
        <v>90</v>
      </c>
      <c r="F182" s="217" t="s">
        <v>4986</v>
      </c>
      <c r="G182" s="215"/>
      <c r="H182" s="215"/>
      <c r="I182" s="218"/>
      <c r="J182" s="219">
        <f>BK182</f>
        <v>0</v>
      </c>
      <c r="K182" s="215"/>
      <c r="L182" s="220"/>
      <c r="M182" s="221"/>
      <c r="N182" s="222"/>
      <c r="O182" s="222"/>
      <c r="P182" s="223">
        <f>SUM(P183:P226)</f>
        <v>0</v>
      </c>
      <c r="Q182" s="222"/>
      <c r="R182" s="223">
        <f>SUM(R183:R226)</f>
        <v>0</v>
      </c>
      <c r="S182" s="222"/>
      <c r="T182" s="224">
        <f>SUM(T183:T226)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5" t="s">
        <v>91</v>
      </c>
      <c r="AT182" s="226" t="s">
        <v>83</v>
      </c>
      <c r="AU182" s="226" t="s">
        <v>84</v>
      </c>
      <c r="AY182" s="225" t="s">
        <v>251</v>
      </c>
      <c r="BK182" s="227">
        <f>SUM(BK183:BK226)</f>
        <v>0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4987</v>
      </c>
      <c r="F183" s="232" t="s">
        <v>4988</v>
      </c>
      <c r="G183" s="233" t="s">
        <v>3624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723</v>
      </c>
    </row>
    <row r="184" s="2" customFormat="1" ht="66.75" customHeight="1">
      <c r="A184" s="41"/>
      <c r="B184" s="42"/>
      <c r="C184" s="230" t="s">
        <v>735</v>
      </c>
      <c r="D184" s="230" t="s">
        <v>253</v>
      </c>
      <c r="E184" s="231" t="s">
        <v>4989</v>
      </c>
      <c r="F184" s="232" t="s">
        <v>4990</v>
      </c>
      <c r="G184" s="233" t="s">
        <v>3624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733</v>
      </c>
    </row>
    <row r="185" s="2" customFormat="1" ht="16.5" customHeight="1">
      <c r="A185" s="41"/>
      <c r="B185" s="42"/>
      <c r="C185" s="230" t="s">
        <v>475</v>
      </c>
      <c r="D185" s="230" t="s">
        <v>253</v>
      </c>
      <c r="E185" s="231" t="s">
        <v>4991</v>
      </c>
      <c r="F185" s="232" t="s">
        <v>4992</v>
      </c>
      <c r="G185" s="233" t="s">
        <v>3624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91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738</v>
      </c>
    </row>
    <row r="186" s="2" customFormat="1" ht="37.8" customHeight="1">
      <c r="A186" s="41"/>
      <c r="B186" s="42"/>
      <c r="C186" s="230" t="s">
        <v>750</v>
      </c>
      <c r="D186" s="230" t="s">
        <v>253</v>
      </c>
      <c r="E186" s="231" t="s">
        <v>4993</v>
      </c>
      <c r="F186" s="232" t="s">
        <v>4994</v>
      </c>
      <c r="G186" s="233" t="s">
        <v>3624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748</v>
      </c>
    </row>
    <row r="187" s="2" customFormat="1" ht="16.5" customHeight="1">
      <c r="A187" s="41"/>
      <c r="B187" s="42"/>
      <c r="C187" s="230" t="s">
        <v>480</v>
      </c>
      <c r="D187" s="230" t="s">
        <v>253</v>
      </c>
      <c r="E187" s="231" t="s">
        <v>4995</v>
      </c>
      <c r="F187" s="232" t="s">
        <v>4996</v>
      </c>
      <c r="G187" s="233" t="s">
        <v>3624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753</v>
      </c>
    </row>
    <row r="188" s="2" customFormat="1" ht="55.5" customHeight="1">
      <c r="A188" s="41"/>
      <c r="B188" s="42"/>
      <c r="C188" s="230" t="s">
        <v>759</v>
      </c>
      <c r="D188" s="230" t="s">
        <v>253</v>
      </c>
      <c r="E188" s="231" t="s">
        <v>4997</v>
      </c>
      <c r="F188" s="232" t="s">
        <v>4998</v>
      </c>
      <c r="G188" s="233" t="s">
        <v>3624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757</v>
      </c>
    </row>
    <row r="189" s="2" customFormat="1" ht="24.15" customHeight="1">
      <c r="A189" s="41"/>
      <c r="B189" s="42"/>
      <c r="C189" s="230" t="s">
        <v>491</v>
      </c>
      <c r="D189" s="230" t="s">
        <v>253</v>
      </c>
      <c r="E189" s="231" t="s">
        <v>4999</v>
      </c>
      <c r="F189" s="232" t="s">
        <v>5000</v>
      </c>
      <c r="G189" s="233" t="s">
        <v>3624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762</v>
      </c>
    </row>
    <row r="190" s="2" customFormat="1" ht="16.5" customHeight="1">
      <c r="A190" s="41"/>
      <c r="B190" s="42"/>
      <c r="C190" s="230" t="s">
        <v>769</v>
      </c>
      <c r="D190" s="230" t="s">
        <v>253</v>
      </c>
      <c r="E190" s="231" t="s">
        <v>5001</v>
      </c>
      <c r="F190" s="232" t="s">
        <v>5002</v>
      </c>
      <c r="G190" s="233" t="s">
        <v>3624</v>
      </c>
      <c r="H190" s="234">
        <v>3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91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766</v>
      </c>
    </row>
    <row r="191" s="2" customFormat="1" ht="16.5" customHeight="1">
      <c r="A191" s="41"/>
      <c r="B191" s="42"/>
      <c r="C191" s="230" t="s">
        <v>497</v>
      </c>
      <c r="D191" s="230" t="s">
        <v>253</v>
      </c>
      <c r="E191" s="231" t="s">
        <v>5003</v>
      </c>
      <c r="F191" s="232" t="s">
        <v>5004</v>
      </c>
      <c r="G191" s="233" t="s">
        <v>3624</v>
      </c>
      <c r="H191" s="234">
        <v>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1214</v>
      </c>
    </row>
    <row r="192" s="2" customFormat="1" ht="16.5" customHeight="1">
      <c r="A192" s="41"/>
      <c r="B192" s="42"/>
      <c r="C192" s="230" t="s">
        <v>778</v>
      </c>
      <c r="D192" s="230" t="s">
        <v>253</v>
      </c>
      <c r="E192" s="231" t="s">
        <v>5005</v>
      </c>
      <c r="F192" s="232" t="s">
        <v>5006</v>
      </c>
      <c r="G192" s="233" t="s">
        <v>3624</v>
      </c>
      <c r="H192" s="234">
        <v>6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91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1224</v>
      </c>
    </row>
    <row r="193" s="2" customFormat="1" ht="16.5" customHeight="1">
      <c r="A193" s="41"/>
      <c r="B193" s="42"/>
      <c r="C193" s="230" t="s">
        <v>525</v>
      </c>
      <c r="D193" s="230" t="s">
        <v>253</v>
      </c>
      <c r="E193" s="231" t="s">
        <v>5007</v>
      </c>
      <c r="F193" s="232" t="s">
        <v>5008</v>
      </c>
      <c r="G193" s="233" t="s">
        <v>3624</v>
      </c>
      <c r="H193" s="234">
        <v>1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3721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5009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91</v>
      </c>
    </row>
    <row r="195" s="2" customFormat="1" ht="24.15" customHeight="1">
      <c r="A195" s="41"/>
      <c r="B195" s="42"/>
      <c r="C195" s="230" t="s">
        <v>3737</v>
      </c>
      <c r="D195" s="230" t="s">
        <v>253</v>
      </c>
      <c r="E195" s="231" t="s">
        <v>5010</v>
      </c>
      <c r="F195" s="232" t="s">
        <v>5011</v>
      </c>
      <c r="G195" s="233" t="s">
        <v>3624</v>
      </c>
      <c r="H195" s="234">
        <v>5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788</v>
      </c>
    </row>
    <row r="196" s="2" customFormat="1" ht="16.5" customHeight="1">
      <c r="A196" s="41"/>
      <c r="B196" s="42"/>
      <c r="C196" s="230" t="s">
        <v>544</v>
      </c>
      <c r="D196" s="230" t="s">
        <v>253</v>
      </c>
      <c r="E196" s="231" t="s">
        <v>5012</v>
      </c>
      <c r="F196" s="232" t="s">
        <v>5013</v>
      </c>
      <c r="G196" s="233" t="s">
        <v>3624</v>
      </c>
      <c r="H196" s="234">
        <v>145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793</v>
      </c>
    </row>
    <row r="197" s="2" customFormat="1" ht="16.5" customHeight="1">
      <c r="A197" s="41"/>
      <c r="B197" s="42"/>
      <c r="C197" s="230" t="s">
        <v>790</v>
      </c>
      <c r="D197" s="230" t="s">
        <v>253</v>
      </c>
      <c r="E197" s="231" t="s">
        <v>5014</v>
      </c>
      <c r="F197" s="232" t="s">
        <v>5015</v>
      </c>
      <c r="G197" s="233" t="s">
        <v>3624</v>
      </c>
      <c r="H197" s="234">
        <v>145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798</v>
      </c>
    </row>
    <row r="198" s="2" customFormat="1" ht="16.5" customHeight="1">
      <c r="A198" s="41"/>
      <c r="B198" s="42"/>
      <c r="C198" s="230" t="s">
        <v>549</v>
      </c>
      <c r="D198" s="230" t="s">
        <v>253</v>
      </c>
      <c r="E198" s="231" t="s">
        <v>5016</v>
      </c>
      <c r="F198" s="232" t="s">
        <v>5017</v>
      </c>
      <c r="G198" s="233" t="s">
        <v>3624</v>
      </c>
      <c r="H198" s="234">
        <v>6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809</v>
      </c>
    </row>
    <row r="199" s="2" customFormat="1" ht="16.5" customHeight="1">
      <c r="A199" s="41"/>
      <c r="B199" s="42"/>
      <c r="C199" s="230" t="s">
        <v>806</v>
      </c>
      <c r="D199" s="230" t="s">
        <v>253</v>
      </c>
      <c r="E199" s="231" t="s">
        <v>5018</v>
      </c>
      <c r="F199" s="232" t="s">
        <v>5019</v>
      </c>
      <c r="G199" s="233" t="s">
        <v>3624</v>
      </c>
      <c r="H199" s="234">
        <v>6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813</v>
      </c>
    </row>
    <row r="200" s="2" customFormat="1" ht="16.5" customHeight="1">
      <c r="A200" s="41"/>
      <c r="B200" s="42"/>
      <c r="C200" s="230" t="s">
        <v>555</v>
      </c>
      <c r="D200" s="230" t="s">
        <v>253</v>
      </c>
      <c r="E200" s="231" t="s">
        <v>5020</v>
      </c>
      <c r="F200" s="232" t="s">
        <v>5021</v>
      </c>
      <c r="G200" s="233" t="s">
        <v>3624</v>
      </c>
      <c r="H200" s="234">
        <v>16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257</v>
      </c>
      <c r="AT200" s="242" t="s">
        <v>253</v>
      </c>
      <c r="AU200" s="242" t="s">
        <v>91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818</v>
      </c>
    </row>
    <row r="201" s="2" customFormat="1" ht="37.8" customHeight="1">
      <c r="A201" s="41"/>
      <c r="B201" s="42"/>
      <c r="C201" s="230" t="s">
        <v>815</v>
      </c>
      <c r="D201" s="230" t="s">
        <v>253</v>
      </c>
      <c r="E201" s="231" t="s">
        <v>5022</v>
      </c>
      <c r="F201" s="232" t="s">
        <v>5023</v>
      </c>
      <c r="G201" s="233" t="s">
        <v>3624</v>
      </c>
      <c r="H201" s="234">
        <v>5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822</v>
      </c>
    </row>
    <row r="202" s="2" customFormat="1" ht="37.8" customHeight="1">
      <c r="A202" s="41"/>
      <c r="B202" s="42"/>
      <c r="C202" s="230" t="s">
        <v>560</v>
      </c>
      <c r="D202" s="230" t="s">
        <v>253</v>
      </c>
      <c r="E202" s="231" t="s">
        <v>5024</v>
      </c>
      <c r="F202" s="232" t="s">
        <v>5025</v>
      </c>
      <c r="G202" s="233" t="s">
        <v>3624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91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845</v>
      </c>
    </row>
    <row r="203" s="2" customFormat="1" ht="37.8" customHeight="1">
      <c r="A203" s="41"/>
      <c r="B203" s="42"/>
      <c r="C203" s="230" t="s">
        <v>842</v>
      </c>
      <c r="D203" s="230" t="s">
        <v>253</v>
      </c>
      <c r="E203" s="231" t="s">
        <v>5026</v>
      </c>
      <c r="F203" s="232" t="s">
        <v>5027</v>
      </c>
      <c r="G203" s="233" t="s">
        <v>3624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849</v>
      </c>
    </row>
    <row r="204" s="2" customFormat="1" ht="37.8" customHeight="1">
      <c r="A204" s="41"/>
      <c r="B204" s="42"/>
      <c r="C204" s="230" t="s">
        <v>572</v>
      </c>
      <c r="D204" s="230" t="s">
        <v>253</v>
      </c>
      <c r="E204" s="231" t="s">
        <v>5028</v>
      </c>
      <c r="F204" s="232" t="s">
        <v>5029</v>
      </c>
      <c r="G204" s="233" t="s">
        <v>3624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855</v>
      </c>
    </row>
    <row r="205" s="2" customFormat="1" ht="16.5" customHeight="1">
      <c r="A205" s="41"/>
      <c r="B205" s="42"/>
      <c r="C205" s="230" t="s">
        <v>852</v>
      </c>
      <c r="D205" s="230" t="s">
        <v>253</v>
      </c>
      <c r="E205" s="231" t="s">
        <v>5030</v>
      </c>
      <c r="F205" s="232" t="s">
        <v>5031</v>
      </c>
      <c r="G205" s="233" t="s">
        <v>3624</v>
      </c>
      <c r="H205" s="234">
        <v>100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859</v>
      </c>
    </row>
    <row r="206" s="2" customFormat="1" ht="24.15" customHeight="1">
      <c r="A206" s="41"/>
      <c r="B206" s="42"/>
      <c r="C206" s="230" t="s">
        <v>577</v>
      </c>
      <c r="D206" s="230" t="s">
        <v>253</v>
      </c>
      <c r="E206" s="231" t="s">
        <v>5032</v>
      </c>
      <c r="F206" s="232" t="s">
        <v>5033</v>
      </c>
      <c r="G206" s="233" t="s">
        <v>3624</v>
      </c>
      <c r="H206" s="234">
        <v>100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866</v>
      </c>
    </row>
    <row r="207" s="2" customFormat="1" ht="16.5" customHeight="1">
      <c r="A207" s="41"/>
      <c r="B207" s="42"/>
      <c r="C207" s="230" t="s">
        <v>863</v>
      </c>
      <c r="D207" s="230" t="s">
        <v>253</v>
      </c>
      <c r="E207" s="231" t="s">
        <v>5034</v>
      </c>
      <c r="F207" s="232" t="s">
        <v>5035</v>
      </c>
      <c r="G207" s="233" t="s">
        <v>3624</v>
      </c>
      <c r="H207" s="234">
        <v>1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91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870</v>
      </c>
    </row>
    <row r="208" s="2" customFormat="1" ht="33" customHeight="1">
      <c r="A208" s="41"/>
      <c r="B208" s="42"/>
      <c r="C208" s="230" t="s">
        <v>584</v>
      </c>
      <c r="D208" s="230" t="s">
        <v>253</v>
      </c>
      <c r="E208" s="231" t="s">
        <v>5036</v>
      </c>
      <c r="F208" s="232" t="s">
        <v>5037</v>
      </c>
      <c r="G208" s="233" t="s">
        <v>3624</v>
      </c>
      <c r="H208" s="234">
        <v>1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888</v>
      </c>
    </row>
    <row r="209" s="2" customFormat="1" ht="16.5" customHeight="1">
      <c r="A209" s="41"/>
      <c r="B209" s="42"/>
      <c r="C209" s="230" t="s">
        <v>885</v>
      </c>
      <c r="D209" s="230" t="s">
        <v>253</v>
      </c>
      <c r="E209" s="231" t="s">
        <v>4930</v>
      </c>
      <c r="F209" s="232" t="s">
        <v>4931</v>
      </c>
      <c r="G209" s="233" t="s">
        <v>321</v>
      </c>
      <c r="H209" s="234">
        <v>5000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91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894</v>
      </c>
    </row>
    <row r="210" s="2" customFormat="1" ht="33" customHeight="1">
      <c r="A210" s="41"/>
      <c r="B210" s="42"/>
      <c r="C210" s="230" t="s">
        <v>590</v>
      </c>
      <c r="D210" s="230" t="s">
        <v>253</v>
      </c>
      <c r="E210" s="231" t="s">
        <v>5038</v>
      </c>
      <c r="F210" s="232" t="s">
        <v>5039</v>
      </c>
      <c r="G210" s="233" t="s">
        <v>321</v>
      </c>
      <c r="H210" s="234">
        <v>5000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899</v>
      </c>
    </row>
    <row r="211" s="2" customFormat="1" ht="21.75" customHeight="1">
      <c r="A211" s="41"/>
      <c r="B211" s="42"/>
      <c r="C211" s="230" t="s">
        <v>896</v>
      </c>
      <c r="D211" s="230" t="s">
        <v>253</v>
      </c>
      <c r="E211" s="231" t="s">
        <v>5040</v>
      </c>
      <c r="F211" s="232" t="s">
        <v>5041</v>
      </c>
      <c r="G211" s="233" t="s">
        <v>3624</v>
      </c>
      <c r="H211" s="234">
        <v>690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91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1466</v>
      </c>
    </row>
    <row r="212" s="2" customFormat="1" ht="16.5" customHeight="1">
      <c r="A212" s="41"/>
      <c r="B212" s="42"/>
      <c r="C212" s="230" t="s">
        <v>594</v>
      </c>
      <c r="D212" s="230" t="s">
        <v>253</v>
      </c>
      <c r="E212" s="231" t="s">
        <v>4936</v>
      </c>
      <c r="F212" s="232" t="s">
        <v>4937</v>
      </c>
      <c r="G212" s="233" t="s">
        <v>3624</v>
      </c>
      <c r="H212" s="234">
        <v>690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908</v>
      </c>
    </row>
    <row r="213" s="2" customFormat="1" ht="24.15" customHeight="1">
      <c r="A213" s="41"/>
      <c r="B213" s="42"/>
      <c r="C213" s="230" t="s">
        <v>905</v>
      </c>
      <c r="D213" s="230" t="s">
        <v>253</v>
      </c>
      <c r="E213" s="231" t="s">
        <v>5042</v>
      </c>
      <c r="F213" s="232" t="s">
        <v>4939</v>
      </c>
      <c r="G213" s="233" t="s">
        <v>321</v>
      </c>
      <c r="H213" s="234">
        <v>450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912</v>
      </c>
    </row>
    <row r="214" s="2" customFormat="1" ht="24.15" customHeight="1">
      <c r="A214" s="41"/>
      <c r="B214" s="42"/>
      <c r="C214" s="230" t="s">
        <v>602</v>
      </c>
      <c r="D214" s="230" t="s">
        <v>253</v>
      </c>
      <c r="E214" s="231" t="s">
        <v>4940</v>
      </c>
      <c r="F214" s="232" t="s">
        <v>4941</v>
      </c>
      <c r="G214" s="233" t="s">
        <v>321</v>
      </c>
      <c r="H214" s="234">
        <v>300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917</v>
      </c>
    </row>
    <row r="215" s="2" customFormat="1" ht="24.15" customHeight="1">
      <c r="A215" s="41"/>
      <c r="B215" s="42"/>
      <c r="C215" s="230" t="s">
        <v>914</v>
      </c>
      <c r="D215" s="230" t="s">
        <v>253</v>
      </c>
      <c r="E215" s="231" t="s">
        <v>5043</v>
      </c>
      <c r="F215" s="232" t="s">
        <v>5044</v>
      </c>
      <c r="G215" s="233" t="s">
        <v>321</v>
      </c>
      <c r="H215" s="234">
        <v>150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91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921</v>
      </c>
    </row>
    <row r="216" s="2" customFormat="1" ht="16.5" customHeight="1">
      <c r="A216" s="41"/>
      <c r="B216" s="42"/>
      <c r="C216" s="230" t="s">
        <v>609</v>
      </c>
      <c r="D216" s="230" t="s">
        <v>253</v>
      </c>
      <c r="E216" s="231" t="s">
        <v>4944</v>
      </c>
      <c r="F216" s="232" t="s">
        <v>4945</v>
      </c>
      <c r="G216" s="233" t="s">
        <v>321</v>
      </c>
      <c r="H216" s="234">
        <v>500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91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935</v>
      </c>
    </row>
    <row r="217" s="2" customFormat="1" ht="16.5" customHeight="1">
      <c r="A217" s="41"/>
      <c r="B217" s="42"/>
      <c r="C217" s="230" t="s">
        <v>932</v>
      </c>
      <c r="D217" s="230" t="s">
        <v>253</v>
      </c>
      <c r="E217" s="231" t="s">
        <v>4946</v>
      </c>
      <c r="F217" s="232" t="s">
        <v>4947</v>
      </c>
      <c r="G217" s="233" t="s">
        <v>321</v>
      </c>
      <c r="H217" s="234">
        <v>500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982</v>
      </c>
    </row>
    <row r="218" s="2" customFormat="1" ht="16.5" customHeight="1">
      <c r="A218" s="41"/>
      <c r="B218" s="42"/>
      <c r="C218" s="230" t="s">
        <v>957</v>
      </c>
      <c r="D218" s="230" t="s">
        <v>253</v>
      </c>
      <c r="E218" s="231" t="s">
        <v>5045</v>
      </c>
      <c r="F218" s="232" t="s">
        <v>5046</v>
      </c>
      <c r="G218" s="233" t="s">
        <v>3624</v>
      </c>
      <c r="H218" s="234">
        <v>6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91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992</v>
      </c>
    </row>
    <row r="219" s="2" customFormat="1" ht="33" customHeight="1">
      <c r="A219" s="41"/>
      <c r="B219" s="42"/>
      <c r="C219" s="230" t="s">
        <v>969</v>
      </c>
      <c r="D219" s="230" t="s">
        <v>253</v>
      </c>
      <c r="E219" s="231" t="s">
        <v>4964</v>
      </c>
      <c r="F219" s="232" t="s">
        <v>4965</v>
      </c>
      <c r="G219" s="233" t="s">
        <v>3624</v>
      </c>
      <c r="H219" s="234">
        <v>100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1547</v>
      </c>
    </row>
    <row r="220" s="2" customFormat="1" ht="16.5" customHeight="1">
      <c r="A220" s="41"/>
      <c r="B220" s="42"/>
      <c r="C220" s="230" t="s">
        <v>974</v>
      </c>
      <c r="D220" s="230" t="s">
        <v>253</v>
      </c>
      <c r="E220" s="231" t="s">
        <v>4966</v>
      </c>
      <c r="F220" s="232" t="s">
        <v>4967</v>
      </c>
      <c r="G220" s="233" t="s">
        <v>3624</v>
      </c>
      <c r="H220" s="234">
        <v>100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1555</v>
      </c>
    </row>
    <row r="221" s="2" customFormat="1" ht="24.15" customHeight="1">
      <c r="A221" s="41"/>
      <c r="B221" s="42"/>
      <c r="C221" s="230" t="s">
        <v>979</v>
      </c>
      <c r="D221" s="230" t="s">
        <v>253</v>
      </c>
      <c r="E221" s="231" t="s">
        <v>4968</v>
      </c>
      <c r="F221" s="232" t="s">
        <v>4969</v>
      </c>
      <c r="G221" s="233" t="s">
        <v>3624</v>
      </c>
      <c r="H221" s="234">
        <v>20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1053</v>
      </c>
    </row>
    <row r="222" s="2" customFormat="1" ht="16.5" customHeight="1">
      <c r="A222" s="41"/>
      <c r="B222" s="42"/>
      <c r="C222" s="230" t="s">
        <v>989</v>
      </c>
      <c r="D222" s="230" t="s">
        <v>253</v>
      </c>
      <c r="E222" s="231" t="s">
        <v>4970</v>
      </c>
      <c r="F222" s="232" t="s">
        <v>4971</v>
      </c>
      <c r="G222" s="233" t="s">
        <v>3624</v>
      </c>
      <c r="H222" s="234">
        <v>20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91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1063</v>
      </c>
    </row>
    <row r="223" s="2" customFormat="1" ht="76.35" customHeight="1">
      <c r="A223" s="41"/>
      <c r="B223" s="42"/>
      <c r="C223" s="230" t="s">
        <v>1016</v>
      </c>
      <c r="D223" s="230" t="s">
        <v>253</v>
      </c>
      <c r="E223" s="231" t="s">
        <v>5047</v>
      </c>
      <c r="F223" s="232" t="s">
        <v>4979</v>
      </c>
      <c r="G223" s="233" t="s">
        <v>3624</v>
      </c>
      <c r="H223" s="234">
        <v>1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1624</v>
      </c>
    </row>
    <row r="224" s="2" customFormat="1" ht="66.75" customHeight="1">
      <c r="A224" s="41"/>
      <c r="B224" s="42"/>
      <c r="C224" s="230" t="s">
        <v>1022</v>
      </c>
      <c r="D224" s="230" t="s">
        <v>253</v>
      </c>
      <c r="E224" s="231" t="s">
        <v>5048</v>
      </c>
      <c r="F224" s="232" t="s">
        <v>4981</v>
      </c>
      <c r="G224" s="233" t="s">
        <v>3624</v>
      </c>
      <c r="H224" s="234">
        <v>1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91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1068</v>
      </c>
    </row>
    <row r="225" s="2" customFormat="1" ht="24.15" customHeight="1">
      <c r="A225" s="41"/>
      <c r="B225" s="42"/>
      <c r="C225" s="230" t="s">
        <v>1034</v>
      </c>
      <c r="D225" s="230" t="s">
        <v>253</v>
      </c>
      <c r="E225" s="231" t="s">
        <v>5049</v>
      </c>
      <c r="F225" s="232" t="s">
        <v>4983</v>
      </c>
      <c r="G225" s="233" t="s">
        <v>3624</v>
      </c>
      <c r="H225" s="234">
        <v>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91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1072</v>
      </c>
    </row>
    <row r="226" s="2" customFormat="1" ht="24.15" customHeight="1">
      <c r="A226" s="41"/>
      <c r="B226" s="42"/>
      <c r="C226" s="230" t="s">
        <v>660</v>
      </c>
      <c r="D226" s="230" t="s">
        <v>253</v>
      </c>
      <c r="E226" s="231" t="s">
        <v>5050</v>
      </c>
      <c r="F226" s="232" t="s">
        <v>4985</v>
      </c>
      <c r="G226" s="233" t="s">
        <v>3624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1077</v>
      </c>
    </row>
    <row r="227" s="12" customFormat="1" ht="25.92" customHeight="1">
      <c r="A227" s="12"/>
      <c r="B227" s="214"/>
      <c r="C227" s="215"/>
      <c r="D227" s="216" t="s">
        <v>83</v>
      </c>
      <c r="E227" s="217" t="s">
        <v>5051</v>
      </c>
      <c r="F227" s="217" t="s">
        <v>5052</v>
      </c>
      <c r="G227" s="215"/>
      <c r="H227" s="215"/>
      <c r="I227" s="218"/>
      <c r="J227" s="219">
        <f>BK227</f>
        <v>0</v>
      </c>
      <c r="K227" s="215"/>
      <c r="L227" s="220"/>
      <c r="M227" s="221"/>
      <c r="N227" s="222"/>
      <c r="O227" s="222"/>
      <c r="P227" s="223">
        <f>SUM(P228:P283)</f>
        <v>0</v>
      </c>
      <c r="Q227" s="222"/>
      <c r="R227" s="223">
        <f>SUM(R228:R283)</f>
        <v>0</v>
      </c>
      <c r="S227" s="222"/>
      <c r="T227" s="224">
        <f>SUM(T228:T283)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5" t="s">
        <v>91</v>
      </c>
      <c r="AT227" s="226" t="s">
        <v>83</v>
      </c>
      <c r="AU227" s="226" t="s">
        <v>84</v>
      </c>
      <c r="AY227" s="225" t="s">
        <v>251</v>
      </c>
      <c r="BK227" s="227">
        <f>SUM(BK228:BK283)</f>
        <v>0</v>
      </c>
    </row>
    <row r="228" s="2" customFormat="1" ht="33" customHeight="1">
      <c r="A228" s="41"/>
      <c r="B228" s="42"/>
      <c r="C228" s="230" t="s">
        <v>1041</v>
      </c>
      <c r="D228" s="230" t="s">
        <v>253</v>
      </c>
      <c r="E228" s="231" t="s">
        <v>5053</v>
      </c>
      <c r="F228" s="232" t="s">
        <v>5054</v>
      </c>
      <c r="G228" s="233" t="s">
        <v>3624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1082</v>
      </c>
    </row>
    <row r="229" s="2" customFormat="1" ht="66.75" customHeight="1">
      <c r="A229" s="41"/>
      <c r="B229" s="42"/>
      <c r="C229" s="230" t="s">
        <v>673</v>
      </c>
      <c r="D229" s="230" t="s">
        <v>253</v>
      </c>
      <c r="E229" s="231" t="s">
        <v>5055</v>
      </c>
      <c r="F229" s="232" t="s">
        <v>5056</v>
      </c>
      <c r="G229" s="233" t="s">
        <v>3624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1086</v>
      </c>
    </row>
    <row r="230" s="2" customFormat="1" ht="16.5" customHeight="1">
      <c r="A230" s="41"/>
      <c r="B230" s="42"/>
      <c r="C230" s="230" t="s">
        <v>1050</v>
      </c>
      <c r="D230" s="230" t="s">
        <v>253</v>
      </c>
      <c r="E230" s="231" t="s">
        <v>5057</v>
      </c>
      <c r="F230" s="232" t="s">
        <v>5058</v>
      </c>
      <c r="G230" s="233" t="s">
        <v>3624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257</v>
      </c>
      <c r="AT230" s="242" t="s">
        <v>253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1090</v>
      </c>
    </row>
    <row r="231" s="2" customFormat="1" ht="62.7" customHeight="1">
      <c r="A231" s="41"/>
      <c r="B231" s="42"/>
      <c r="C231" s="230" t="s">
        <v>685</v>
      </c>
      <c r="D231" s="230" t="s">
        <v>253</v>
      </c>
      <c r="E231" s="231" t="s">
        <v>5059</v>
      </c>
      <c r="F231" s="232" t="s">
        <v>5060</v>
      </c>
      <c r="G231" s="233" t="s">
        <v>3624</v>
      </c>
      <c r="H231" s="234">
        <v>1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91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1099</v>
      </c>
    </row>
    <row r="232" s="2" customFormat="1" ht="16.5" customHeight="1">
      <c r="A232" s="41"/>
      <c r="B232" s="42"/>
      <c r="C232" s="230" t="s">
        <v>1065</v>
      </c>
      <c r="D232" s="230" t="s">
        <v>253</v>
      </c>
      <c r="E232" s="231" t="s">
        <v>5061</v>
      </c>
      <c r="F232" s="232" t="s">
        <v>5062</v>
      </c>
      <c r="G232" s="233" t="s">
        <v>3624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91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1702</v>
      </c>
    </row>
    <row r="233" s="2" customFormat="1" ht="37.8" customHeight="1">
      <c r="A233" s="41"/>
      <c r="B233" s="42"/>
      <c r="C233" s="230" t="s">
        <v>690</v>
      </c>
      <c r="D233" s="230" t="s">
        <v>253</v>
      </c>
      <c r="E233" s="231" t="s">
        <v>5063</v>
      </c>
      <c r="F233" s="232" t="s">
        <v>5064</v>
      </c>
      <c r="G233" s="233" t="s">
        <v>3624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1712</v>
      </c>
    </row>
    <row r="234" s="2" customFormat="1" ht="16.5" customHeight="1">
      <c r="A234" s="41"/>
      <c r="B234" s="42"/>
      <c r="C234" s="230" t="s">
        <v>1074</v>
      </c>
      <c r="D234" s="230" t="s">
        <v>253</v>
      </c>
      <c r="E234" s="231" t="s">
        <v>5065</v>
      </c>
      <c r="F234" s="232" t="s">
        <v>5066</v>
      </c>
      <c r="G234" s="233" t="s">
        <v>3624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91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1726</v>
      </c>
    </row>
    <row r="235" s="2" customFormat="1" ht="21.75" customHeight="1">
      <c r="A235" s="41"/>
      <c r="B235" s="42"/>
      <c r="C235" s="230" t="s">
        <v>694</v>
      </c>
      <c r="D235" s="230" t="s">
        <v>253</v>
      </c>
      <c r="E235" s="231" t="s">
        <v>5067</v>
      </c>
      <c r="F235" s="232" t="s">
        <v>5068</v>
      </c>
      <c r="G235" s="233" t="s">
        <v>3624</v>
      </c>
      <c r="H235" s="234">
        <v>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1737</v>
      </c>
    </row>
    <row r="236" s="2" customFormat="1" ht="24.15" customHeight="1">
      <c r="A236" s="41"/>
      <c r="B236" s="42"/>
      <c r="C236" s="230" t="s">
        <v>1083</v>
      </c>
      <c r="D236" s="230" t="s">
        <v>253</v>
      </c>
      <c r="E236" s="231" t="s">
        <v>5069</v>
      </c>
      <c r="F236" s="232" t="s">
        <v>5070</v>
      </c>
      <c r="G236" s="233" t="s">
        <v>3624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1748</v>
      </c>
    </row>
    <row r="237" s="2" customFormat="1" ht="16.5" customHeight="1">
      <c r="A237" s="41"/>
      <c r="B237" s="42"/>
      <c r="C237" s="230" t="s">
        <v>707</v>
      </c>
      <c r="D237" s="230" t="s">
        <v>253</v>
      </c>
      <c r="E237" s="231" t="s">
        <v>5071</v>
      </c>
      <c r="F237" s="232" t="s">
        <v>5072</v>
      </c>
      <c r="G237" s="233" t="s">
        <v>3624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1756</v>
      </c>
    </row>
    <row r="238" s="2" customFormat="1" ht="16.5" customHeight="1">
      <c r="A238" s="41"/>
      <c r="B238" s="42"/>
      <c r="C238" s="230" t="s">
        <v>1098</v>
      </c>
      <c r="D238" s="230" t="s">
        <v>253</v>
      </c>
      <c r="E238" s="231" t="s">
        <v>5073</v>
      </c>
      <c r="F238" s="232" t="s">
        <v>5074</v>
      </c>
      <c r="G238" s="233" t="s">
        <v>3624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1765</v>
      </c>
    </row>
    <row r="239" s="2" customFormat="1" ht="24.15" customHeight="1">
      <c r="A239" s="41"/>
      <c r="B239" s="42"/>
      <c r="C239" s="230" t="s">
        <v>717</v>
      </c>
      <c r="D239" s="230" t="s">
        <v>253</v>
      </c>
      <c r="E239" s="231" t="s">
        <v>5075</v>
      </c>
      <c r="F239" s="232" t="s">
        <v>5076</v>
      </c>
      <c r="G239" s="233" t="s">
        <v>3624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1783</v>
      </c>
    </row>
    <row r="240" s="2" customFormat="1" ht="55.5" customHeight="1">
      <c r="A240" s="41"/>
      <c r="B240" s="42"/>
      <c r="C240" s="230" t="s">
        <v>1109</v>
      </c>
      <c r="D240" s="230" t="s">
        <v>253</v>
      </c>
      <c r="E240" s="231" t="s">
        <v>5077</v>
      </c>
      <c r="F240" s="232" t="s">
        <v>5078</v>
      </c>
      <c r="G240" s="233" t="s">
        <v>3624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91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1106</v>
      </c>
    </row>
    <row r="241" s="2" customFormat="1" ht="16.5" customHeight="1">
      <c r="A241" s="41"/>
      <c r="B241" s="42"/>
      <c r="C241" s="230" t="s">
        <v>723</v>
      </c>
      <c r="D241" s="230" t="s">
        <v>253</v>
      </c>
      <c r="E241" s="231" t="s">
        <v>5079</v>
      </c>
      <c r="F241" s="232" t="s">
        <v>5080</v>
      </c>
      <c r="G241" s="233" t="s">
        <v>3624</v>
      </c>
      <c r="H241" s="234">
        <v>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1112</v>
      </c>
    </row>
    <row r="242" s="2" customFormat="1" ht="16.5" customHeight="1">
      <c r="A242" s="41"/>
      <c r="B242" s="42"/>
      <c r="C242" s="230" t="s">
        <v>1118</v>
      </c>
      <c r="D242" s="230" t="s">
        <v>253</v>
      </c>
      <c r="E242" s="231" t="s">
        <v>5081</v>
      </c>
      <c r="F242" s="232" t="s">
        <v>5082</v>
      </c>
      <c r="G242" s="233" t="s">
        <v>3624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1116</v>
      </c>
    </row>
    <row r="243" s="2" customFormat="1" ht="16.5" customHeight="1">
      <c r="A243" s="41"/>
      <c r="B243" s="42"/>
      <c r="C243" s="230" t="s">
        <v>733</v>
      </c>
      <c r="D243" s="230" t="s">
        <v>253</v>
      </c>
      <c r="E243" s="231" t="s">
        <v>5083</v>
      </c>
      <c r="F243" s="232" t="s">
        <v>5084</v>
      </c>
      <c r="G243" s="233" t="s">
        <v>3624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1135</v>
      </c>
    </row>
    <row r="244" s="2" customFormat="1" ht="21.75" customHeight="1">
      <c r="A244" s="41"/>
      <c r="B244" s="42"/>
      <c r="C244" s="230" t="s">
        <v>1129</v>
      </c>
      <c r="D244" s="230" t="s">
        <v>253</v>
      </c>
      <c r="E244" s="231" t="s">
        <v>5085</v>
      </c>
      <c r="F244" s="232" t="s">
        <v>5086</v>
      </c>
      <c r="G244" s="233" t="s">
        <v>3624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1140</v>
      </c>
    </row>
    <row r="245" s="2" customFormat="1" ht="37.8" customHeight="1">
      <c r="A245" s="41"/>
      <c r="B245" s="42"/>
      <c r="C245" s="230" t="s">
        <v>738</v>
      </c>
      <c r="D245" s="230" t="s">
        <v>253</v>
      </c>
      <c r="E245" s="231" t="s">
        <v>5087</v>
      </c>
      <c r="F245" s="232" t="s">
        <v>5088</v>
      </c>
      <c r="G245" s="233" t="s">
        <v>3624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1145</v>
      </c>
    </row>
    <row r="246" s="2" customFormat="1" ht="16.5" customHeight="1">
      <c r="A246" s="41"/>
      <c r="B246" s="42"/>
      <c r="C246" s="230" t="s">
        <v>1137</v>
      </c>
      <c r="D246" s="230" t="s">
        <v>253</v>
      </c>
      <c r="E246" s="231" t="s">
        <v>5089</v>
      </c>
      <c r="F246" s="232" t="s">
        <v>5090</v>
      </c>
      <c r="G246" s="233" t="s">
        <v>3624</v>
      </c>
      <c r="H246" s="234">
        <v>42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1159</v>
      </c>
    </row>
    <row r="247" s="2" customFormat="1" ht="49.05" customHeight="1">
      <c r="A247" s="41"/>
      <c r="B247" s="42"/>
      <c r="C247" s="230" t="s">
        <v>748</v>
      </c>
      <c r="D247" s="230" t="s">
        <v>253</v>
      </c>
      <c r="E247" s="231" t="s">
        <v>5091</v>
      </c>
      <c r="F247" s="232" t="s">
        <v>5092</v>
      </c>
      <c r="G247" s="233" t="s">
        <v>3624</v>
      </c>
      <c r="H247" s="234">
        <v>22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1164</v>
      </c>
    </row>
    <row r="248" s="2" customFormat="1" ht="55.5" customHeight="1">
      <c r="A248" s="41"/>
      <c r="B248" s="42"/>
      <c r="C248" s="230" t="s">
        <v>1147</v>
      </c>
      <c r="D248" s="230" t="s">
        <v>253</v>
      </c>
      <c r="E248" s="231" t="s">
        <v>5093</v>
      </c>
      <c r="F248" s="232" t="s">
        <v>5094</v>
      </c>
      <c r="G248" s="233" t="s">
        <v>3624</v>
      </c>
      <c r="H248" s="234">
        <v>20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1168</v>
      </c>
    </row>
    <row r="249" s="2" customFormat="1" ht="24.15" customHeight="1">
      <c r="A249" s="41"/>
      <c r="B249" s="42"/>
      <c r="C249" s="230" t="s">
        <v>753</v>
      </c>
      <c r="D249" s="230" t="s">
        <v>253</v>
      </c>
      <c r="E249" s="231" t="s">
        <v>5095</v>
      </c>
      <c r="F249" s="232" t="s">
        <v>5096</v>
      </c>
      <c r="G249" s="233" t="s">
        <v>3624</v>
      </c>
      <c r="H249" s="234">
        <v>44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1172</v>
      </c>
    </row>
    <row r="250" s="2" customFormat="1" ht="24.15" customHeight="1">
      <c r="A250" s="41"/>
      <c r="B250" s="42"/>
      <c r="C250" s="230" t="s">
        <v>1156</v>
      </c>
      <c r="D250" s="230" t="s">
        <v>253</v>
      </c>
      <c r="E250" s="231" t="s">
        <v>5097</v>
      </c>
      <c r="F250" s="232" t="s">
        <v>5098</v>
      </c>
      <c r="G250" s="233" t="s">
        <v>3624</v>
      </c>
      <c r="H250" s="234">
        <v>44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257</v>
      </c>
      <c r="AT250" s="242" t="s">
        <v>253</v>
      </c>
      <c r="AU250" s="242" t="s">
        <v>91</v>
      </c>
      <c r="AY250" s="19" t="s">
        <v>251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257</v>
      </c>
      <c r="BM250" s="242" t="s">
        <v>1883</v>
      </c>
    </row>
    <row r="251" s="2" customFormat="1" ht="21.75" customHeight="1">
      <c r="A251" s="41"/>
      <c r="B251" s="42"/>
      <c r="C251" s="230" t="s">
        <v>757</v>
      </c>
      <c r="D251" s="230" t="s">
        <v>253</v>
      </c>
      <c r="E251" s="231" t="s">
        <v>5099</v>
      </c>
      <c r="F251" s="232" t="s">
        <v>5100</v>
      </c>
      <c r="G251" s="233" t="s">
        <v>3624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1891</v>
      </c>
    </row>
    <row r="252" s="2" customFormat="1" ht="24.15" customHeight="1">
      <c r="A252" s="41"/>
      <c r="B252" s="42"/>
      <c r="C252" s="230" t="s">
        <v>1165</v>
      </c>
      <c r="D252" s="230" t="s">
        <v>253</v>
      </c>
      <c r="E252" s="231" t="s">
        <v>5101</v>
      </c>
      <c r="F252" s="232" t="s">
        <v>5102</v>
      </c>
      <c r="G252" s="233" t="s">
        <v>3624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257</v>
      </c>
      <c r="AT252" s="242" t="s">
        <v>253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5103</v>
      </c>
    </row>
    <row r="253" s="2" customFormat="1" ht="21.75" customHeight="1">
      <c r="A253" s="41"/>
      <c r="B253" s="42"/>
      <c r="C253" s="230" t="s">
        <v>762</v>
      </c>
      <c r="D253" s="230" t="s">
        <v>253</v>
      </c>
      <c r="E253" s="231" t="s">
        <v>5104</v>
      </c>
      <c r="F253" s="232" t="s">
        <v>5105</v>
      </c>
      <c r="G253" s="233" t="s">
        <v>3624</v>
      </c>
      <c r="H253" s="234">
        <v>48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257</v>
      </c>
      <c r="AT253" s="242" t="s">
        <v>253</v>
      </c>
      <c r="AU253" s="242" t="s">
        <v>91</v>
      </c>
      <c r="AY253" s="19" t="s">
        <v>251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257</v>
      </c>
      <c r="BM253" s="242" t="s">
        <v>1899</v>
      </c>
    </row>
    <row r="254" s="2" customFormat="1" ht="33" customHeight="1">
      <c r="A254" s="41"/>
      <c r="B254" s="42"/>
      <c r="C254" s="230" t="s">
        <v>1174</v>
      </c>
      <c r="D254" s="230" t="s">
        <v>253</v>
      </c>
      <c r="E254" s="231" t="s">
        <v>5106</v>
      </c>
      <c r="F254" s="232" t="s">
        <v>5107</v>
      </c>
      <c r="G254" s="233" t="s">
        <v>3624</v>
      </c>
      <c r="H254" s="234">
        <v>48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257</v>
      </c>
      <c r="AT254" s="242" t="s">
        <v>253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1914</v>
      </c>
    </row>
    <row r="255" s="2" customFormat="1" ht="16.5" customHeight="1">
      <c r="A255" s="41"/>
      <c r="B255" s="42"/>
      <c r="C255" s="230" t="s">
        <v>766</v>
      </c>
      <c r="D255" s="230" t="s">
        <v>253</v>
      </c>
      <c r="E255" s="231" t="s">
        <v>4930</v>
      </c>
      <c r="F255" s="232" t="s">
        <v>4931</v>
      </c>
      <c r="G255" s="233" t="s">
        <v>321</v>
      </c>
      <c r="H255" s="234">
        <v>1590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1286</v>
      </c>
    </row>
    <row r="256" s="2" customFormat="1" ht="24.15" customHeight="1">
      <c r="A256" s="41"/>
      <c r="B256" s="42"/>
      <c r="C256" s="230" t="s">
        <v>1209</v>
      </c>
      <c r="D256" s="230" t="s">
        <v>253</v>
      </c>
      <c r="E256" s="231" t="s">
        <v>5108</v>
      </c>
      <c r="F256" s="232" t="s">
        <v>5109</v>
      </c>
      <c r="G256" s="233" t="s">
        <v>321</v>
      </c>
      <c r="H256" s="234">
        <v>150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257</v>
      </c>
      <c r="AT256" s="242" t="s">
        <v>253</v>
      </c>
      <c r="AU256" s="242" t="s">
        <v>91</v>
      </c>
      <c r="AY256" s="19" t="s">
        <v>251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257</v>
      </c>
      <c r="BM256" s="242" t="s">
        <v>1294</v>
      </c>
    </row>
    <row r="257" s="2" customFormat="1" ht="16.5" customHeight="1">
      <c r="A257" s="41"/>
      <c r="B257" s="42"/>
      <c r="C257" s="230" t="s">
        <v>1214</v>
      </c>
      <c r="D257" s="230" t="s">
        <v>253</v>
      </c>
      <c r="E257" s="231" t="s">
        <v>5110</v>
      </c>
      <c r="F257" s="232" t="s">
        <v>5111</v>
      </c>
      <c r="G257" s="233" t="s">
        <v>321</v>
      </c>
      <c r="H257" s="234">
        <v>800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1299</v>
      </c>
    </row>
    <row r="258" s="2" customFormat="1" ht="16.5" customHeight="1">
      <c r="A258" s="41"/>
      <c r="B258" s="42"/>
      <c r="C258" s="230" t="s">
        <v>1219</v>
      </c>
      <c r="D258" s="230" t="s">
        <v>253</v>
      </c>
      <c r="E258" s="231" t="s">
        <v>5112</v>
      </c>
      <c r="F258" s="232" t="s">
        <v>5113</v>
      </c>
      <c r="G258" s="233" t="s">
        <v>321</v>
      </c>
      <c r="H258" s="234">
        <v>460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257</v>
      </c>
      <c r="AT258" s="242" t="s">
        <v>253</v>
      </c>
      <c r="AU258" s="242" t="s">
        <v>91</v>
      </c>
      <c r="AY258" s="19" t="s">
        <v>251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257</v>
      </c>
      <c r="BM258" s="242" t="s">
        <v>1321</v>
      </c>
    </row>
    <row r="259" s="2" customFormat="1" ht="16.5" customHeight="1">
      <c r="A259" s="41"/>
      <c r="B259" s="42"/>
      <c r="C259" s="230" t="s">
        <v>1224</v>
      </c>
      <c r="D259" s="230" t="s">
        <v>253</v>
      </c>
      <c r="E259" s="231" t="s">
        <v>5114</v>
      </c>
      <c r="F259" s="232" t="s">
        <v>5115</v>
      </c>
      <c r="G259" s="233" t="s">
        <v>321</v>
      </c>
      <c r="H259" s="234">
        <v>30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1324</v>
      </c>
    </row>
    <row r="260" s="2" customFormat="1" ht="16.5" customHeight="1">
      <c r="A260" s="41"/>
      <c r="B260" s="42"/>
      <c r="C260" s="230" t="s">
        <v>1229</v>
      </c>
      <c r="D260" s="230" t="s">
        <v>253</v>
      </c>
      <c r="E260" s="231" t="s">
        <v>5116</v>
      </c>
      <c r="F260" s="232" t="s">
        <v>5117</v>
      </c>
      <c r="G260" s="233" t="s">
        <v>321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257</v>
      </c>
      <c r="AT260" s="242" t="s">
        <v>253</v>
      </c>
      <c r="AU260" s="242" t="s">
        <v>91</v>
      </c>
      <c r="AY260" s="19" t="s">
        <v>251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257</v>
      </c>
      <c r="BM260" s="242" t="s">
        <v>1328</v>
      </c>
    </row>
    <row r="261" s="2" customFormat="1" ht="21.75" customHeight="1">
      <c r="A261" s="41"/>
      <c r="B261" s="42"/>
      <c r="C261" s="230" t="s">
        <v>3721</v>
      </c>
      <c r="D261" s="230" t="s">
        <v>253</v>
      </c>
      <c r="E261" s="231" t="s">
        <v>4934</v>
      </c>
      <c r="F261" s="232" t="s">
        <v>4935</v>
      </c>
      <c r="G261" s="233" t="s">
        <v>3624</v>
      </c>
      <c r="H261" s="234">
        <v>400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1333</v>
      </c>
    </row>
    <row r="262" s="2" customFormat="1" ht="16.5" customHeight="1">
      <c r="A262" s="41"/>
      <c r="B262" s="42"/>
      <c r="C262" s="230" t="s">
        <v>1235</v>
      </c>
      <c r="D262" s="230" t="s">
        <v>253</v>
      </c>
      <c r="E262" s="231" t="s">
        <v>4936</v>
      </c>
      <c r="F262" s="232" t="s">
        <v>4937</v>
      </c>
      <c r="G262" s="233" t="s">
        <v>3624</v>
      </c>
      <c r="H262" s="234">
        <v>400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257</v>
      </c>
      <c r="AT262" s="242" t="s">
        <v>253</v>
      </c>
      <c r="AU262" s="242" t="s">
        <v>91</v>
      </c>
      <c r="AY262" s="19" t="s">
        <v>251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257</v>
      </c>
      <c r="BM262" s="242" t="s">
        <v>1344</v>
      </c>
    </row>
    <row r="263" s="2" customFormat="1" ht="24.15" customHeight="1">
      <c r="A263" s="41"/>
      <c r="B263" s="42"/>
      <c r="C263" s="230" t="s">
        <v>788</v>
      </c>
      <c r="D263" s="230" t="s">
        <v>253</v>
      </c>
      <c r="E263" s="231" t="s">
        <v>4938</v>
      </c>
      <c r="F263" s="232" t="s">
        <v>4939</v>
      </c>
      <c r="G263" s="233" t="s">
        <v>321</v>
      </c>
      <c r="H263" s="234">
        <v>350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1349</v>
      </c>
    </row>
    <row r="264" s="2" customFormat="1" ht="24.15" customHeight="1">
      <c r="A264" s="41"/>
      <c r="B264" s="42"/>
      <c r="C264" s="230" t="s">
        <v>1283</v>
      </c>
      <c r="D264" s="230" t="s">
        <v>253</v>
      </c>
      <c r="E264" s="231" t="s">
        <v>4940</v>
      </c>
      <c r="F264" s="232" t="s">
        <v>4941</v>
      </c>
      <c r="G264" s="233" t="s">
        <v>321</v>
      </c>
      <c r="H264" s="234">
        <v>250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1361</v>
      </c>
    </row>
    <row r="265" s="2" customFormat="1" ht="24.15" customHeight="1">
      <c r="A265" s="41"/>
      <c r="B265" s="42"/>
      <c r="C265" s="230" t="s">
        <v>793</v>
      </c>
      <c r="D265" s="230" t="s">
        <v>253</v>
      </c>
      <c r="E265" s="231" t="s">
        <v>4942</v>
      </c>
      <c r="F265" s="232" t="s">
        <v>4943</v>
      </c>
      <c r="G265" s="233" t="s">
        <v>321</v>
      </c>
      <c r="H265" s="234">
        <v>70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257</v>
      </c>
      <c r="AT265" s="242" t="s">
        <v>253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1369</v>
      </c>
    </row>
    <row r="266" s="2" customFormat="1" ht="24.15" customHeight="1">
      <c r="A266" s="41"/>
      <c r="B266" s="42"/>
      <c r="C266" s="230" t="s">
        <v>1296</v>
      </c>
      <c r="D266" s="230" t="s">
        <v>253</v>
      </c>
      <c r="E266" s="231" t="s">
        <v>5043</v>
      </c>
      <c r="F266" s="232" t="s">
        <v>5044</v>
      </c>
      <c r="G266" s="233" t="s">
        <v>321</v>
      </c>
      <c r="H266" s="234">
        <v>30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257</v>
      </c>
      <c r="AT266" s="242" t="s">
        <v>253</v>
      </c>
      <c r="AU266" s="242" t="s">
        <v>91</v>
      </c>
      <c r="AY266" s="19" t="s">
        <v>251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257</v>
      </c>
      <c r="BM266" s="242" t="s">
        <v>1372</v>
      </c>
    </row>
    <row r="267" s="2" customFormat="1" ht="16.5" customHeight="1">
      <c r="A267" s="41"/>
      <c r="B267" s="42"/>
      <c r="C267" s="230" t="s">
        <v>798</v>
      </c>
      <c r="D267" s="230" t="s">
        <v>253</v>
      </c>
      <c r="E267" s="231" t="s">
        <v>4944</v>
      </c>
      <c r="F267" s="232" t="s">
        <v>4945</v>
      </c>
      <c r="G267" s="233" t="s">
        <v>321</v>
      </c>
      <c r="H267" s="234">
        <v>400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257</v>
      </c>
      <c r="AT267" s="242" t="s">
        <v>253</v>
      </c>
      <c r="AU267" s="242" t="s">
        <v>91</v>
      </c>
      <c r="AY267" s="19" t="s">
        <v>251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257</v>
      </c>
      <c r="BM267" s="242" t="s">
        <v>1382</v>
      </c>
    </row>
    <row r="268" s="2" customFormat="1" ht="16.5" customHeight="1">
      <c r="A268" s="41"/>
      <c r="B268" s="42"/>
      <c r="C268" s="230" t="s">
        <v>1311</v>
      </c>
      <c r="D268" s="230" t="s">
        <v>253</v>
      </c>
      <c r="E268" s="231" t="s">
        <v>4946</v>
      </c>
      <c r="F268" s="232" t="s">
        <v>4947</v>
      </c>
      <c r="G268" s="233" t="s">
        <v>321</v>
      </c>
      <c r="H268" s="234">
        <v>400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1386</v>
      </c>
    </row>
    <row r="269" s="2" customFormat="1" ht="24.15" customHeight="1">
      <c r="A269" s="41"/>
      <c r="B269" s="42"/>
      <c r="C269" s="230" t="s">
        <v>809</v>
      </c>
      <c r="D269" s="230" t="s">
        <v>253</v>
      </c>
      <c r="E269" s="231" t="s">
        <v>4960</v>
      </c>
      <c r="F269" s="232" t="s">
        <v>4961</v>
      </c>
      <c r="G269" s="233" t="s">
        <v>321</v>
      </c>
      <c r="H269" s="234">
        <v>60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257</v>
      </c>
      <c r="AT269" s="242" t="s">
        <v>253</v>
      </c>
      <c r="AU269" s="242" t="s">
        <v>91</v>
      </c>
      <c r="AY269" s="19" t="s">
        <v>251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257</v>
      </c>
      <c r="BM269" s="242" t="s">
        <v>1391</v>
      </c>
    </row>
    <row r="270" s="2" customFormat="1" ht="33" customHeight="1">
      <c r="A270" s="41"/>
      <c r="B270" s="42"/>
      <c r="C270" s="230" t="s">
        <v>1323</v>
      </c>
      <c r="D270" s="230" t="s">
        <v>253</v>
      </c>
      <c r="E270" s="231" t="s">
        <v>4962</v>
      </c>
      <c r="F270" s="232" t="s">
        <v>4963</v>
      </c>
      <c r="G270" s="233" t="s">
        <v>321</v>
      </c>
      <c r="H270" s="234">
        <v>60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1396</v>
      </c>
    </row>
    <row r="271" s="2" customFormat="1" ht="33" customHeight="1">
      <c r="A271" s="41"/>
      <c r="B271" s="42"/>
      <c r="C271" s="230" t="s">
        <v>813</v>
      </c>
      <c r="D271" s="230" t="s">
        <v>253</v>
      </c>
      <c r="E271" s="231" t="s">
        <v>4964</v>
      </c>
      <c r="F271" s="232" t="s">
        <v>4965</v>
      </c>
      <c r="G271" s="233" t="s">
        <v>3624</v>
      </c>
      <c r="H271" s="234">
        <v>100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257</v>
      </c>
      <c r="AT271" s="242" t="s">
        <v>253</v>
      </c>
      <c r="AU271" s="242" t="s">
        <v>91</v>
      </c>
      <c r="AY271" s="19" t="s">
        <v>251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257</v>
      </c>
      <c r="BM271" s="242" t="s">
        <v>1403</v>
      </c>
    </row>
    <row r="272" s="2" customFormat="1" ht="16.5" customHeight="1">
      <c r="A272" s="41"/>
      <c r="B272" s="42"/>
      <c r="C272" s="230" t="s">
        <v>1330</v>
      </c>
      <c r="D272" s="230" t="s">
        <v>253</v>
      </c>
      <c r="E272" s="231" t="s">
        <v>4966</v>
      </c>
      <c r="F272" s="232" t="s">
        <v>4967</v>
      </c>
      <c r="G272" s="233" t="s">
        <v>3624</v>
      </c>
      <c r="H272" s="234">
        <v>100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1404</v>
      </c>
    </row>
    <row r="273" s="2" customFormat="1" ht="24.15" customHeight="1">
      <c r="A273" s="41"/>
      <c r="B273" s="42"/>
      <c r="C273" s="230" t="s">
        <v>818</v>
      </c>
      <c r="D273" s="230" t="s">
        <v>253</v>
      </c>
      <c r="E273" s="231" t="s">
        <v>4968</v>
      </c>
      <c r="F273" s="232" t="s">
        <v>4969</v>
      </c>
      <c r="G273" s="233" t="s">
        <v>3624</v>
      </c>
      <c r="H273" s="234">
        <v>20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257</v>
      </c>
      <c r="AT273" s="242" t="s">
        <v>253</v>
      </c>
      <c r="AU273" s="242" t="s">
        <v>91</v>
      </c>
      <c r="AY273" s="19" t="s">
        <v>251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257</v>
      </c>
      <c r="BM273" s="242" t="s">
        <v>2153</v>
      </c>
    </row>
    <row r="274" s="2" customFormat="1" ht="16.5" customHeight="1">
      <c r="A274" s="41"/>
      <c r="B274" s="42"/>
      <c r="C274" s="230" t="s">
        <v>1346</v>
      </c>
      <c r="D274" s="230" t="s">
        <v>253</v>
      </c>
      <c r="E274" s="231" t="s">
        <v>4970</v>
      </c>
      <c r="F274" s="232" t="s">
        <v>4971</v>
      </c>
      <c r="G274" s="233" t="s">
        <v>3624</v>
      </c>
      <c r="H274" s="234">
        <v>20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1417</v>
      </c>
    </row>
    <row r="275" s="2" customFormat="1" ht="21.75" customHeight="1">
      <c r="A275" s="41"/>
      <c r="B275" s="42"/>
      <c r="C275" s="230" t="s">
        <v>845</v>
      </c>
      <c r="D275" s="230" t="s">
        <v>253</v>
      </c>
      <c r="E275" s="231" t="s">
        <v>5118</v>
      </c>
      <c r="F275" s="232" t="s">
        <v>5119</v>
      </c>
      <c r="G275" s="233" t="s">
        <v>3624</v>
      </c>
      <c r="H275" s="234">
        <v>1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257</v>
      </c>
      <c r="AT275" s="242" t="s">
        <v>253</v>
      </c>
      <c r="AU275" s="242" t="s">
        <v>91</v>
      </c>
      <c r="AY275" s="19" t="s">
        <v>251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257</v>
      </c>
      <c r="BM275" s="242" t="s">
        <v>2188</v>
      </c>
    </row>
    <row r="276" s="2" customFormat="1" ht="16.5" customHeight="1">
      <c r="A276" s="41"/>
      <c r="B276" s="42"/>
      <c r="C276" s="230" t="s">
        <v>1379</v>
      </c>
      <c r="D276" s="230" t="s">
        <v>253</v>
      </c>
      <c r="E276" s="231" t="s">
        <v>5120</v>
      </c>
      <c r="F276" s="232" t="s">
        <v>5121</v>
      </c>
      <c r="G276" s="233" t="s">
        <v>3624</v>
      </c>
      <c r="H276" s="234">
        <v>93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257</v>
      </c>
      <c r="AT276" s="242" t="s">
        <v>253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1437</v>
      </c>
    </row>
    <row r="277" s="2" customFormat="1" ht="16.5" customHeight="1">
      <c r="A277" s="41"/>
      <c r="B277" s="42"/>
      <c r="C277" s="230" t="s">
        <v>849</v>
      </c>
      <c r="D277" s="230" t="s">
        <v>253</v>
      </c>
      <c r="E277" s="231" t="s">
        <v>5122</v>
      </c>
      <c r="F277" s="232" t="s">
        <v>5123</v>
      </c>
      <c r="G277" s="233" t="s">
        <v>3624</v>
      </c>
      <c r="H277" s="234">
        <v>93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257</v>
      </c>
      <c r="AT277" s="242" t="s">
        <v>253</v>
      </c>
      <c r="AU277" s="242" t="s">
        <v>91</v>
      </c>
      <c r="AY277" s="19" t="s">
        <v>251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257</v>
      </c>
      <c r="BM277" s="242" t="s">
        <v>2214</v>
      </c>
    </row>
    <row r="278" s="2" customFormat="1" ht="16.5" customHeight="1">
      <c r="A278" s="41"/>
      <c r="B278" s="42"/>
      <c r="C278" s="230" t="s">
        <v>1388</v>
      </c>
      <c r="D278" s="230" t="s">
        <v>253</v>
      </c>
      <c r="E278" s="231" t="s">
        <v>5124</v>
      </c>
      <c r="F278" s="232" t="s">
        <v>5125</v>
      </c>
      <c r="G278" s="233" t="s">
        <v>3624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1520</v>
      </c>
    </row>
    <row r="279" s="2" customFormat="1" ht="16.5" customHeight="1">
      <c r="A279" s="41"/>
      <c r="B279" s="42"/>
      <c r="C279" s="230" t="s">
        <v>855</v>
      </c>
      <c r="D279" s="230" t="s">
        <v>253</v>
      </c>
      <c r="E279" s="231" t="s">
        <v>5126</v>
      </c>
      <c r="F279" s="232" t="s">
        <v>5127</v>
      </c>
      <c r="G279" s="233" t="s">
        <v>3624</v>
      </c>
      <c r="H279" s="234">
        <v>1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257</v>
      </c>
      <c r="AT279" s="242" t="s">
        <v>253</v>
      </c>
      <c r="AU279" s="242" t="s">
        <v>91</v>
      </c>
      <c r="AY279" s="19" t="s">
        <v>251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257</v>
      </c>
      <c r="BM279" s="242" t="s">
        <v>2239</v>
      </c>
    </row>
    <row r="280" s="2" customFormat="1" ht="76.35" customHeight="1">
      <c r="A280" s="41"/>
      <c r="B280" s="42"/>
      <c r="C280" s="230" t="s">
        <v>1400</v>
      </c>
      <c r="D280" s="230" t="s">
        <v>253</v>
      </c>
      <c r="E280" s="231" t="s">
        <v>5128</v>
      </c>
      <c r="F280" s="232" t="s">
        <v>4979</v>
      </c>
      <c r="G280" s="233" t="s">
        <v>3624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257</v>
      </c>
      <c r="AT280" s="242" t="s">
        <v>253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1529</v>
      </c>
    </row>
    <row r="281" s="2" customFormat="1" ht="66.75" customHeight="1">
      <c r="A281" s="41"/>
      <c r="B281" s="42"/>
      <c r="C281" s="230" t="s">
        <v>859</v>
      </c>
      <c r="D281" s="230" t="s">
        <v>253</v>
      </c>
      <c r="E281" s="231" t="s">
        <v>5129</v>
      </c>
      <c r="F281" s="232" t="s">
        <v>4981</v>
      </c>
      <c r="G281" s="233" t="s">
        <v>3624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257</v>
      </c>
      <c r="AT281" s="242" t="s">
        <v>253</v>
      </c>
      <c r="AU281" s="242" t="s">
        <v>91</v>
      </c>
      <c r="AY281" s="19" t="s">
        <v>251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257</v>
      </c>
      <c r="BM281" s="242" t="s">
        <v>2257</v>
      </c>
    </row>
    <row r="282" s="2" customFormat="1" ht="24.15" customHeight="1">
      <c r="A282" s="41"/>
      <c r="B282" s="42"/>
      <c r="C282" s="230" t="s">
        <v>1407</v>
      </c>
      <c r="D282" s="230" t="s">
        <v>253</v>
      </c>
      <c r="E282" s="231" t="s">
        <v>5130</v>
      </c>
      <c r="F282" s="232" t="s">
        <v>4983</v>
      </c>
      <c r="G282" s="233" t="s">
        <v>3624</v>
      </c>
      <c r="H282" s="234">
        <v>1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1536</v>
      </c>
    </row>
    <row r="283" s="2" customFormat="1" ht="24.15" customHeight="1">
      <c r="A283" s="41"/>
      <c r="B283" s="42"/>
      <c r="C283" s="230" t="s">
        <v>866</v>
      </c>
      <c r="D283" s="230" t="s">
        <v>253</v>
      </c>
      <c r="E283" s="231" t="s">
        <v>5131</v>
      </c>
      <c r="F283" s="232" t="s">
        <v>4985</v>
      </c>
      <c r="G283" s="233" t="s">
        <v>3624</v>
      </c>
      <c r="H283" s="234">
        <v>1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257</v>
      </c>
      <c r="AT283" s="242" t="s">
        <v>253</v>
      </c>
      <c r="AU283" s="242" t="s">
        <v>91</v>
      </c>
      <c r="AY283" s="19" t="s">
        <v>251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257</v>
      </c>
      <c r="BM283" s="242" t="s">
        <v>1540</v>
      </c>
    </row>
    <row r="284" s="12" customFormat="1" ht="25.92" customHeight="1">
      <c r="A284" s="12"/>
      <c r="B284" s="214"/>
      <c r="C284" s="215"/>
      <c r="D284" s="216" t="s">
        <v>83</v>
      </c>
      <c r="E284" s="217" t="s">
        <v>5132</v>
      </c>
      <c r="F284" s="217" t="s">
        <v>5133</v>
      </c>
      <c r="G284" s="215"/>
      <c r="H284" s="215"/>
      <c r="I284" s="218"/>
      <c r="J284" s="219">
        <f>BK284</f>
        <v>0</v>
      </c>
      <c r="K284" s="215"/>
      <c r="L284" s="220"/>
      <c r="M284" s="221"/>
      <c r="N284" s="222"/>
      <c r="O284" s="222"/>
      <c r="P284" s="223">
        <f>SUM(P285:P319)</f>
        <v>0</v>
      </c>
      <c r="Q284" s="222"/>
      <c r="R284" s="223">
        <f>SUM(R285:R319)</f>
        <v>0</v>
      </c>
      <c r="S284" s="222"/>
      <c r="T284" s="224">
        <f>SUM(T285:T319)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91</v>
      </c>
      <c r="AT284" s="226" t="s">
        <v>83</v>
      </c>
      <c r="AU284" s="226" t="s">
        <v>84</v>
      </c>
      <c r="AY284" s="225" t="s">
        <v>251</v>
      </c>
      <c r="BK284" s="227">
        <f>SUM(BK285:BK319)</f>
        <v>0</v>
      </c>
    </row>
    <row r="285" s="2" customFormat="1" ht="16.5" customHeight="1">
      <c r="A285" s="41"/>
      <c r="B285" s="42"/>
      <c r="C285" s="230" t="s">
        <v>1425</v>
      </c>
      <c r="D285" s="230" t="s">
        <v>253</v>
      </c>
      <c r="E285" s="231" t="s">
        <v>5134</v>
      </c>
      <c r="F285" s="232" t="s">
        <v>5135</v>
      </c>
      <c r="G285" s="233" t="s">
        <v>3624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257</v>
      </c>
      <c r="AT285" s="242" t="s">
        <v>253</v>
      </c>
      <c r="AU285" s="242" t="s">
        <v>91</v>
      </c>
      <c r="AY285" s="19" t="s">
        <v>251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257</v>
      </c>
      <c r="BM285" s="242" t="s">
        <v>1545</v>
      </c>
    </row>
    <row r="286" s="2" customFormat="1" ht="16.5" customHeight="1">
      <c r="A286" s="41"/>
      <c r="B286" s="42"/>
      <c r="C286" s="230" t="s">
        <v>870</v>
      </c>
      <c r="D286" s="230" t="s">
        <v>253</v>
      </c>
      <c r="E286" s="231" t="s">
        <v>5136</v>
      </c>
      <c r="F286" s="232" t="s">
        <v>5137</v>
      </c>
      <c r="G286" s="233" t="s">
        <v>3624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257</v>
      </c>
      <c r="AT286" s="242" t="s">
        <v>253</v>
      </c>
      <c r="AU286" s="242" t="s">
        <v>91</v>
      </c>
      <c r="AY286" s="19" t="s">
        <v>251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257</v>
      </c>
      <c r="BM286" s="242" t="s">
        <v>1548</v>
      </c>
    </row>
    <row r="287" s="2" customFormat="1" ht="24.15" customHeight="1">
      <c r="A287" s="41"/>
      <c r="B287" s="42"/>
      <c r="C287" s="230" t="s">
        <v>1432</v>
      </c>
      <c r="D287" s="230" t="s">
        <v>253</v>
      </c>
      <c r="E287" s="231" t="s">
        <v>5138</v>
      </c>
      <c r="F287" s="232" t="s">
        <v>5139</v>
      </c>
      <c r="G287" s="233" t="s">
        <v>3624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1553</v>
      </c>
    </row>
    <row r="288" s="2" customFormat="1" ht="16.5" customHeight="1">
      <c r="A288" s="41"/>
      <c r="B288" s="42"/>
      <c r="C288" s="230" t="s">
        <v>888</v>
      </c>
      <c r="D288" s="230" t="s">
        <v>253</v>
      </c>
      <c r="E288" s="231" t="s">
        <v>5140</v>
      </c>
      <c r="F288" s="232" t="s">
        <v>5141</v>
      </c>
      <c r="G288" s="233" t="s">
        <v>3624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257</v>
      </c>
      <c r="AT288" s="242" t="s">
        <v>253</v>
      </c>
      <c r="AU288" s="242" t="s">
        <v>91</v>
      </c>
      <c r="AY288" s="19" t="s">
        <v>251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257</v>
      </c>
      <c r="BM288" s="242" t="s">
        <v>1558</v>
      </c>
    </row>
    <row r="289" s="2" customFormat="1" ht="21.75" customHeight="1">
      <c r="A289" s="41"/>
      <c r="B289" s="42"/>
      <c r="C289" s="230" t="s">
        <v>1439</v>
      </c>
      <c r="D289" s="230" t="s">
        <v>253</v>
      </c>
      <c r="E289" s="231" t="s">
        <v>5142</v>
      </c>
      <c r="F289" s="232" t="s">
        <v>5143</v>
      </c>
      <c r="G289" s="233" t="s">
        <v>3624</v>
      </c>
      <c r="H289" s="234">
        <v>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257</v>
      </c>
      <c r="AT289" s="242" t="s">
        <v>253</v>
      </c>
      <c r="AU289" s="242" t="s">
        <v>91</v>
      </c>
      <c r="AY289" s="19" t="s">
        <v>251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257</v>
      </c>
      <c r="BM289" s="242" t="s">
        <v>1563</v>
      </c>
    </row>
    <row r="290" s="2" customFormat="1" ht="16.5" customHeight="1">
      <c r="A290" s="41"/>
      <c r="B290" s="42"/>
      <c r="C290" s="230" t="s">
        <v>894</v>
      </c>
      <c r="D290" s="230" t="s">
        <v>253</v>
      </c>
      <c r="E290" s="231" t="s">
        <v>5144</v>
      </c>
      <c r="F290" s="232" t="s">
        <v>5145</v>
      </c>
      <c r="G290" s="233" t="s">
        <v>3624</v>
      </c>
      <c r="H290" s="234">
        <v>2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1567</v>
      </c>
    </row>
    <row r="291" s="2" customFormat="1" ht="16.5" customHeight="1">
      <c r="A291" s="41"/>
      <c r="B291" s="42"/>
      <c r="C291" s="230" t="s">
        <v>1449</v>
      </c>
      <c r="D291" s="230" t="s">
        <v>253</v>
      </c>
      <c r="E291" s="231" t="s">
        <v>5071</v>
      </c>
      <c r="F291" s="232" t="s">
        <v>5072</v>
      </c>
      <c r="G291" s="233" t="s">
        <v>3624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257</v>
      </c>
      <c r="AT291" s="242" t="s">
        <v>253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1572</v>
      </c>
    </row>
    <row r="292" s="2" customFormat="1" ht="16.5" customHeight="1">
      <c r="A292" s="41"/>
      <c r="B292" s="42"/>
      <c r="C292" s="230" t="s">
        <v>899</v>
      </c>
      <c r="D292" s="230" t="s">
        <v>253</v>
      </c>
      <c r="E292" s="231" t="s">
        <v>5073</v>
      </c>
      <c r="F292" s="232" t="s">
        <v>5074</v>
      </c>
      <c r="G292" s="233" t="s">
        <v>3624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1576</v>
      </c>
    </row>
    <row r="293" s="2" customFormat="1" ht="24.15" customHeight="1">
      <c r="A293" s="41"/>
      <c r="B293" s="42"/>
      <c r="C293" s="230" t="s">
        <v>1460</v>
      </c>
      <c r="D293" s="230" t="s">
        <v>253</v>
      </c>
      <c r="E293" s="231" t="s">
        <v>5075</v>
      </c>
      <c r="F293" s="232" t="s">
        <v>5076</v>
      </c>
      <c r="G293" s="233" t="s">
        <v>3624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257</v>
      </c>
      <c r="AT293" s="242" t="s">
        <v>253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2389</v>
      </c>
    </row>
    <row r="294" s="2" customFormat="1" ht="55.5" customHeight="1">
      <c r="A294" s="41"/>
      <c r="B294" s="42"/>
      <c r="C294" s="230" t="s">
        <v>1466</v>
      </c>
      <c r="D294" s="230" t="s">
        <v>253</v>
      </c>
      <c r="E294" s="231" t="s">
        <v>5077</v>
      </c>
      <c r="F294" s="232" t="s">
        <v>5078</v>
      </c>
      <c r="G294" s="233" t="s">
        <v>3624</v>
      </c>
      <c r="H294" s="234">
        <v>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257</v>
      </c>
      <c r="AT294" s="242" t="s">
        <v>253</v>
      </c>
      <c r="AU294" s="242" t="s">
        <v>91</v>
      </c>
      <c r="AY294" s="19" t="s">
        <v>251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257</v>
      </c>
      <c r="BM294" s="242" t="s">
        <v>2397</v>
      </c>
    </row>
    <row r="295" s="2" customFormat="1" ht="16.5" customHeight="1">
      <c r="A295" s="41"/>
      <c r="B295" s="42"/>
      <c r="C295" s="230" t="s">
        <v>1471</v>
      </c>
      <c r="D295" s="230" t="s">
        <v>253</v>
      </c>
      <c r="E295" s="231" t="s">
        <v>5079</v>
      </c>
      <c r="F295" s="232" t="s">
        <v>5080</v>
      </c>
      <c r="G295" s="233" t="s">
        <v>3624</v>
      </c>
      <c r="H295" s="234">
        <v>1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257</v>
      </c>
      <c r="AT295" s="242" t="s">
        <v>253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2406</v>
      </c>
    </row>
    <row r="296" s="2" customFormat="1" ht="16.5" customHeight="1">
      <c r="A296" s="41"/>
      <c r="B296" s="42"/>
      <c r="C296" s="230" t="s">
        <v>908</v>
      </c>
      <c r="D296" s="230" t="s">
        <v>253</v>
      </c>
      <c r="E296" s="231" t="s">
        <v>5083</v>
      </c>
      <c r="F296" s="232" t="s">
        <v>5084</v>
      </c>
      <c r="G296" s="233" t="s">
        <v>3624</v>
      </c>
      <c r="H296" s="234">
        <v>1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2414</v>
      </c>
    </row>
    <row r="297" s="2" customFormat="1" ht="21.75" customHeight="1">
      <c r="A297" s="41"/>
      <c r="B297" s="42"/>
      <c r="C297" s="230" t="s">
        <v>1481</v>
      </c>
      <c r="D297" s="230" t="s">
        <v>253</v>
      </c>
      <c r="E297" s="231" t="s">
        <v>5146</v>
      </c>
      <c r="F297" s="232" t="s">
        <v>5147</v>
      </c>
      <c r="G297" s="233" t="s">
        <v>3624</v>
      </c>
      <c r="H297" s="234">
        <v>2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257</v>
      </c>
      <c r="AT297" s="242" t="s">
        <v>253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2423</v>
      </c>
    </row>
    <row r="298" s="2" customFormat="1" ht="33" customHeight="1">
      <c r="A298" s="41"/>
      <c r="B298" s="42"/>
      <c r="C298" s="230" t="s">
        <v>912</v>
      </c>
      <c r="D298" s="230" t="s">
        <v>253</v>
      </c>
      <c r="E298" s="231" t="s">
        <v>5148</v>
      </c>
      <c r="F298" s="232" t="s">
        <v>5149</v>
      </c>
      <c r="G298" s="233" t="s">
        <v>3624</v>
      </c>
      <c r="H298" s="234">
        <v>2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2437</v>
      </c>
    </row>
    <row r="299" s="2" customFormat="1" ht="21.75" customHeight="1">
      <c r="A299" s="41"/>
      <c r="B299" s="42"/>
      <c r="C299" s="230" t="s">
        <v>1495</v>
      </c>
      <c r="D299" s="230" t="s">
        <v>253</v>
      </c>
      <c r="E299" s="231" t="s">
        <v>5150</v>
      </c>
      <c r="F299" s="232" t="s">
        <v>5151</v>
      </c>
      <c r="G299" s="233" t="s">
        <v>3624</v>
      </c>
      <c r="H299" s="234">
        <v>2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257</v>
      </c>
      <c r="AT299" s="242" t="s">
        <v>253</v>
      </c>
      <c r="AU299" s="242" t="s">
        <v>91</v>
      </c>
      <c r="AY299" s="19" t="s">
        <v>251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257</v>
      </c>
      <c r="BM299" s="242" t="s">
        <v>2446</v>
      </c>
    </row>
    <row r="300" s="2" customFormat="1" ht="24.15" customHeight="1">
      <c r="A300" s="41"/>
      <c r="B300" s="42"/>
      <c r="C300" s="230" t="s">
        <v>917</v>
      </c>
      <c r="D300" s="230" t="s">
        <v>253</v>
      </c>
      <c r="E300" s="231" t="s">
        <v>5152</v>
      </c>
      <c r="F300" s="232" t="s">
        <v>5153</v>
      </c>
      <c r="G300" s="233" t="s">
        <v>3624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257</v>
      </c>
      <c r="AT300" s="242" t="s">
        <v>253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2460</v>
      </c>
    </row>
    <row r="301" s="2" customFormat="1" ht="16.5" customHeight="1">
      <c r="A301" s="41"/>
      <c r="B301" s="42"/>
      <c r="C301" s="230" t="s">
        <v>1508</v>
      </c>
      <c r="D301" s="230" t="s">
        <v>253</v>
      </c>
      <c r="E301" s="231" t="s">
        <v>5154</v>
      </c>
      <c r="F301" s="232" t="s">
        <v>5155</v>
      </c>
      <c r="G301" s="233" t="s">
        <v>3624</v>
      </c>
      <c r="H301" s="234">
        <v>2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257</v>
      </c>
      <c r="AT301" s="242" t="s">
        <v>253</v>
      </c>
      <c r="AU301" s="242" t="s">
        <v>91</v>
      </c>
      <c r="AY301" s="19" t="s">
        <v>251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257</v>
      </c>
      <c r="BM301" s="242" t="s">
        <v>2468</v>
      </c>
    </row>
    <row r="302" s="2" customFormat="1" ht="16.5" customHeight="1">
      <c r="A302" s="41"/>
      <c r="B302" s="42"/>
      <c r="C302" s="230" t="s">
        <v>921</v>
      </c>
      <c r="D302" s="230" t="s">
        <v>253</v>
      </c>
      <c r="E302" s="231" t="s">
        <v>4930</v>
      </c>
      <c r="F302" s="232" t="s">
        <v>4931</v>
      </c>
      <c r="G302" s="233" t="s">
        <v>321</v>
      </c>
      <c r="H302" s="234">
        <v>165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1651</v>
      </c>
    </row>
    <row r="303" s="2" customFormat="1" ht="24.15" customHeight="1">
      <c r="A303" s="41"/>
      <c r="B303" s="42"/>
      <c r="C303" s="230" t="s">
        <v>1517</v>
      </c>
      <c r="D303" s="230" t="s">
        <v>253</v>
      </c>
      <c r="E303" s="231" t="s">
        <v>5108</v>
      </c>
      <c r="F303" s="232" t="s">
        <v>5109</v>
      </c>
      <c r="G303" s="233" t="s">
        <v>321</v>
      </c>
      <c r="H303" s="234">
        <v>100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257</v>
      </c>
      <c r="AT303" s="242" t="s">
        <v>253</v>
      </c>
      <c r="AU303" s="242" t="s">
        <v>91</v>
      </c>
      <c r="AY303" s="19" t="s">
        <v>251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257</v>
      </c>
      <c r="BM303" s="242" t="s">
        <v>2489</v>
      </c>
    </row>
    <row r="304" s="2" customFormat="1" ht="16.5" customHeight="1">
      <c r="A304" s="41"/>
      <c r="B304" s="42"/>
      <c r="C304" s="230" t="s">
        <v>935</v>
      </c>
      <c r="D304" s="230" t="s">
        <v>253</v>
      </c>
      <c r="E304" s="231" t="s">
        <v>5156</v>
      </c>
      <c r="F304" s="232" t="s">
        <v>5157</v>
      </c>
      <c r="G304" s="233" t="s">
        <v>321</v>
      </c>
      <c r="H304" s="234">
        <v>50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1660</v>
      </c>
    </row>
    <row r="305" s="2" customFormat="1" ht="16.5" customHeight="1">
      <c r="A305" s="41"/>
      <c r="B305" s="42"/>
      <c r="C305" s="230" t="s">
        <v>1526</v>
      </c>
      <c r="D305" s="230" t="s">
        <v>253</v>
      </c>
      <c r="E305" s="231" t="s">
        <v>5158</v>
      </c>
      <c r="F305" s="232" t="s">
        <v>5159</v>
      </c>
      <c r="G305" s="233" t="s">
        <v>321</v>
      </c>
      <c r="H305" s="234">
        <v>15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1666</v>
      </c>
    </row>
    <row r="306" s="2" customFormat="1" ht="24.15" customHeight="1">
      <c r="A306" s="41"/>
      <c r="B306" s="42"/>
      <c r="C306" s="230" t="s">
        <v>982</v>
      </c>
      <c r="D306" s="230" t="s">
        <v>253</v>
      </c>
      <c r="E306" s="231" t="s">
        <v>5160</v>
      </c>
      <c r="F306" s="232" t="s">
        <v>5161</v>
      </c>
      <c r="G306" s="233" t="s">
        <v>3624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257</v>
      </c>
      <c r="AT306" s="242" t="s">
        <v>253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2539</v>
      </c>
    </row>
    <row r="307" s="2" customFormat="1" ht="24.15" customHeight="1">
      <c r="A307" s="41"/>
      <c r="B307" s="42"/>
      <c r="C307" s="230" t="s">
        <v>1533</v>
      </c>
      <c r="D307" s="230" t="s">
        <v>253</v>
      </c>
      <c r="E307" s="231" t="s">
        <v>5162</v>
      </c>
      <c r="F307" s="232" t="s">
        <v>5163</v>
      </c>
      <c r="G307" s="233" t="s">
        <v>3624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257</v>
      </c>
      <c r="AT307" s="242" t="s">
        <v>253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1680</v>
      </c>
    </row>
    <row r="308" s="2" customFormat="1" ht="24.15" customHeight="1">
      <c r="A308" s="41"/>
      <c r="B308" s="42"/>
      <c r="C308" s="230" t="s">
        <v>992</v>
      </c>
      <c r="D308" s="230" t="s">
        <v>253</v>
      </c>
      <c r="E308" s="231" t="s">
        <v>4938</v>
      </c>
      <c r="F308" s="232" t="s">
        <v>4939</v>
      </c>
      <c r="G308" s="233" t="s">
        <v>321</v>
      </c>
      <c r="H308" s="234">
        <v>40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257</v>
      </c>
      <c r="AT308" s="242" t="s">
        <v>253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1683</v>
      </c>
    </row>
    <row r="309" s="2" customFormat="1" ht="24.15" customHeight="1">
      <c r="A309" s="41"/>
      <c r="B309" s="42"/>
      <c r="C309" s="230" t="s">
        <v>1542</v>
      </c>
      <c r="D309" s="230" t="s">
        <v>253</v>
      </c>
      <c r="E309" s="231" t="s">
        <v>4940</v>
      </c>
      <c r="F309" s="232" t="s">
        <v>4941</v>
      </c>
      <c r="G309" s="233" t="s">
        <v>321</v>
      </c>
      <c r="H309" s="234">
        <v>10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257</v>
      </c>
      <c r="AT309" s="242" t="s">
        <v>253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1688</v>
      </c>
    </row>
    <row r="310" s="2" customFormat="1" ht="24.15" customHeight="1">
      <c r="A310" s="41"/>
      <c r="B310" s="42"/>
      <c r="C310" s="230" t="s">
        <v>1547</v>
      </c>
      <c r="D310" s="230" t="s">
        <v>253</v>
      </c>
      <c r="E310" s="231" t="s">
        <v>4942</v>
      </c>
      <c r="F310" s="232" t="s">
        <v>4943</v>
      </c>
      <c r="G310" s="233" t="s">
        <v>321</v>
      </c>
      <c r="H310" s="234">
        <v>30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257</v>
      </c>
      <c r="AT310" s="242" t="s">
        <v>253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2592</v>
      </c>
    </row>
    <row r="311" s="2" customFormat="1" ht="16.5" customHeight="1">
      <c r="A311" s="41"/>
      <c r="B311" s="42"/>
      <c r="C311" s="230" t="s">
        <v>1550</v>
      </c>
      <c r="D311" s="230" t="s">
        <v>253</v>
      </c>
      <c r="E311" s="231" t="s">
        <v>4944</v>
      </c>
      <c r="F311" s="232" t="s">
        <v>4945</v>
      </c>
      <c r="G311" s="233" t="s">
        <v>321</v>
      </c>
      <c r="H311" s="234">
        <v>45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1776</v>
      </c>
    </row>
    <row r="312" s="2" customFormat="1" ht="16.5" customHeight="1">
      <c r="A312" s="41"/>
      <c r="B312" s="42"/>
      <c r="C312" s="230" t="s">
        <v>1555</v>
      </c>
      <c r="D312" s="230" t="s">
        <v>253</v>
      </c>
      <c r="E312" s="231" t="s">
        <v>4946</v>
      </c>
      <c r="F312" s="232" t="s">
        <v>4947</v>
      </c>
      <c r="G312" s="233" t="s">
        <v>321</v>
      </c>
      <c r="H312" s="234">
        <v>45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257</v>
      </c>
      <c r="AT312" s="242" t="s">
        <v>253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2617</v>
      </c>
    </row>
    <row r="313" s="2" customFormat="1" ht="33" customHeight="1">
      <c r="A313" s="41"/>
      <c r="B313" s="42"/>
      <c r="C313" s="230" t="s">
        <v>1560</v>
      </c>
      <c r="D313" s="230" t="s">
        <v>253</v>
      </c>
      <c r="E313" s="231" t="s">
        <v>4964</v>
      </c>
      <c r="F313" s="232" t="s">
        <v>4965</v>
      </c>
      <c r="G313" s="233" t="s">
        <v>3624</v>
      </c>
      <c r="H313" s="234">
        <v>10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2636</v>
      </c>
    </row>
    <row r="314" s="2" customFormat="1" ht="16.5" customHeight="1">
      <c r="A314" s="41"/>
      <c r="B314" s="42"/>
      <c r="C314" s="230" t="s">
        <v>1053</v>
      </c>
      <c r="D314" s="230" t="s">
        <v>253</v>
      </c>
      <c r="E314" s="231" t="s">
        <v>4966</v>
      </c>
      <c r="F314" s="232" t="s">
        <v>4967</v>
      </c>
      <c r="G314" s="233" t="s">
        <v>3624</v>
      </c>
      <c r="H314" s="234">
        <v>10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2650</v>
      </c>
    </row>
    <row r="315" s="2" customFormat="1" ht="16.5" customHeight="1">
      <c r="A315" s="41"/>
      <c r="B315" s="42"/>
      <c r="C315" s="230" t="s">
        <v>1578</v>
      </c>
      <c r="D315" s="230" t="s">
        <v>253</v>
      </c>
      <c r="E315" s="231" t="s">
        <v>5164</v>
      </c>
      <c r="F315" s="232" t="s">
        <v>5165</v>
      </c>
      <c r="G315" s="233" t="s">
        <v>3624</v>
      </c>
      <c r="H315" s="234">
        <v>1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257</v>
      </c>
      <c r="AT315" s="242" t="s">
        <v>253</v>
      </c>
      <c r="AU315" s="242" t="s">
        <v>91</v>
      </c>
      <c r="AY315" s="19" t="s">
        <v>251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257</v>
      </c>
      <c r="BM315" s="242" t="s">
        <v>2705</v>
      </c>
    </row>
    <row r="316" s="2" customFormat="1" ht="76.35" customHeight="1">
      <c r="A316" s="41"/>
      <c r="B316" s="42"/>
      <c r="C316" s="230" t="s">
        <v>1588</v>
      </c>
      <c r="D316" s="230" t="s">
        <v>253</v>
      </c>
      <c r="E316" s="231" t="s">
        <v>5166</v>
      </c>
      <c r="F316" s="232" t="s">
        <v>4979</v>
      </c>
      <c r="G316" s="233" t="s">
        <v>3624</v>
      </c>
      <c r="H316" s="234">
        <v>1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2724</v>
      </c>
    </row>
    <row r="317" s="2" customFormat="1" ht="66.75" customHeight="1">
      <c r="A317" s="41"/>
      <c r="B317" s="42"/>
      <c r="C317" s="230" t="s">
        <v>1593</v>
      </c>
      <c r="D317" s="230" t="s">
        <v>253</v>
      </c>
      <c r="E317" s="231" t="s">
        <v>5167</v>
      </c>
      <c r="F317" s="232" t="s">
        <v>4981</v>
      </c>
      <c r="G317" s="233" t="s">
        <v>3624</v>
      </c>
      <c r="H317" s="234">
        <v>1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257</v>
      </c>
      <c r="AT317" s="242" t="s">
        <v>253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2738</v>
      </c>
    </row>
    <row r="318" s="2" customFormat="1" ht="24.15" customHeight="1">
      <c r="A318" s="41"/>
      <c r="B318" s="42"/>
      <c r="C318" s="230" t="s">
        <v>1600</v>
      </c>
      <c r="D318" s="230" t="s">
        <v>253</v>
      </c>
      <c r="E318" s="231" t="s">
        <v>5168</v>
      </c>
      <c r="F318" s="232" t="s">
        <v>4983</v>
      </c>
      <c r="G318" s="233" t="s">
        <v>3624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257</v>
      </c>
      <c r="AT318" s="242" t="s">
        <v>253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2750</v>
      </c>
    </row>
    <row r="319" s="2" customFormat="1" ht="24.15" customHeight="1">
      <c r="A319" s="41"/>
      <c r="B319" s="42"/>
      <c r="C319" s="230" t="s">
        <v>1616</v>
      </c>
      <c r="D319" s="230" t="s">
        <v>253</v>
      </c>
      <c r="E319" s="231" t="s">
        <v>5169</v>
      </c>
      <c r="F319" s="232" t="s">
        <v>4985</v>
      </c>
      <c r="G319" s="233" t="s">
        <v>3624</v>
      </c>
      <c r="H319" s="234">
        <v>1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257</v>
      </c>
      <c r="AT319" s="242" t="s">
        <v>253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2762</v>
      </c>
    </row>
    <row r="320" s="12" customFormat="1" ht="25.92" customHeight="1">
      <c r="A320" s="12"/>
      <c r="B320" s="214"/>
      <c r="C320" s="215"/>
      <c r="D320" s="216" t="s">
        <v>83</v>
      </c>
      <c r="E320" s="217" t="s">
        <v>5170</v>
      </c>
      <c r="F320" s="217" t="s">
        <v>5171</v>
      </c>
      <c r="G320" s="215"/>
      <c r="H320" s="215"/>
      <c r="I320" s="218"/>
      <c r="J320" s="219">
        <f>BK320</f>
        <v>0</v>
      </c>
      <c r="K320" s="215"/>
      <c r="L320" s="220"/>
      <c r="M320" s="221"/>
      <c r="N320" s="222"/>
      <c r="O320" s="222"/>
      <c r="P320" s="223">
        <f>SUM(P321:P343)</f>
        <v>0</v>
      </c>
      <c r="Q320" s="222"/>
      <c r="R320" s="223">
        <f>SUM(R321:R343)</f>
        <v>0</v>
      </c>
      <c r="S320" s="222"/>
      <c r="T320" s="224">
        <f>SUM(T321:T343)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91</v>
      </c>
      <c r="AT320" s="226" t="s">
        <v>83</v>
      </c>
      <c r="AU320" s="226" t="s">
        <v>84</v>
      </c>
      <c r="AY320" s="225" t="s">
        <v>251</v>
      </c>
      <c r="BK320" s="227">
        <f>SUM(BK321:BK343)</f>
        <v>0</v>
      </c>
    </row>
    <row r="321" s="2" customFormat="1" ht="21.75" customHeight="1">
      <c r="A321" s="41"/>
      <c r="B321" s="42"/>
      <c r="C321" s="230" t="s">
        <v>1624</v>
      </c>
      <c r="D321" s="230" t="s">
        <v>253</v>
      </c>
      <c r="E321" s="231" t="s">
        <v>5172</v>
      </c>
      <c r="F321" s="232" t="s">
        <v>5173</v>
      </c>
      <c r="G321" s="233" t="s">
        <v>3624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257</v>
      </c>
      <c r="AT321" s="242" t="s">
        <v>253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2773</v>
      </c>
    </row>
    <row r="322" s="2" customFormat="1" ht="21.75" customHeight="1">
      <c r="A322" s="41"/>
      <c r="B322" s="42"/>
      <c r="C322" s="230" t="s">
        <v>1628</v>
      </c>
      <c r="D322" s="230" t="s">
        <v>253</v>
      </c>
      <c r="E322" s="231" t="s">
        <v>5174</v>
      </c>
      <c r="F322" s="232" t="s">
        <v>5175</v>
      </c>
      <c r="G322" s="233" t="s">
        <v>3624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257</v>
      </c>
      <c r="AT322" s="242" t="s">
        <v>253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2788</v>
      </c>
    </row>
    <row r="323" s="2" customFormat="1" ht="24.15" customHeight="1">
      <c r="A323" s="41"/>
      <c r="B323" s="42"/>
      <c r="C323" s="230" t="s">
        <v>1068</v>
      </c>
      <c r="D323" s="230" t="s">
        <v>253</v>
      </c>
      <c r="E323" s="231" t="s">
        <v>5176</v>
      </c>
      <c r="F323" s="232" t="s">
        <v>5177</v>
      </c>
      <c r="G323" s="233" t="s">
        <v>3624</v>
      </c>
      <c r="H323" s="234">
        <v>3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2798</v>
      </c>
    </row>
    <row r="324" s="2" customFormat="1" ht="55.5" customHeight="1">
      <c r="A324" s="41"/>
      <c r="B324" s="42"/>
      <c r="C324" s="230" t="s">
        <v>1637</v>
      </c>
      <c r="D324" s="230" t="s">
        <v>253</v>
      </c>
      <c r="E324" s="231" t="s">
        <v>5178</v>
      </c>
      <c r="F324" s="232" t="s">
        <v>5179</v>
      </c>
      <c r="G324" s="233" t="s">
        <v>3624</v>
      </c>
      <c r="H324" s="234">
        <v>2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2812</v>
      </c>
    </row>
    <row r="325" s="2" customFormat="1" ht="44.25" customHeight="1">
      <c r="A325" s="41"/>
      <c r="B325" s="42"/>
      <c r="C325" s="230" t="s">
        <v>1072</v>
      </c>
      <c r="D325" s="230" t="s">
        <v>253</v>
      </c>
      <c r="E325" s="231" t="s">
        <v>5180</v>
      </c>
      <c r="F325" s="232" t="s">
        <v>5181</v>
      </c>
      <c r="G325" s="233" t="s">
        <v>3624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2822</v>
      </c>
    </row>
    <row r="326" s="2" customFormat="1" ht="24.15" customHeight="1">
      <c r="A326" s="41"/>
      <c r="B326" s="42"/>
      <c r="C326" s="230" t="s">
        <v>1645</v>
      </c>
      <c r="D326" s="230" t="s">
        <v>253</v>
      </c>
      <c r="E326" s="231" t="s">
        <v>5182</v>
      </c>
      <c r="F326" s="232" t="s">
        <v>5183</v>
      </c>
      <c r="G326" s="233" t="s">
        <v>3624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2015</v>
      </c>
    </row>
    <row r="327" s="2" customFormat="1" ht="16.5" customHeight="1">
      <c r="A327" s="41"/>
      <c r="B327" s="42"/>
      <c r="C327" s="230" t="s">
        <v>1077</v>
      </c>
      <c r="D327" s="230" t="s">
        <v>253</v>
      </c>
      <c r="E327" s="231" t="s">
        <v>5184</v>
      </c>
      <c r="F327" s="232" t="s">
        <v>5185</v>
      </c>
      <c r="G327" s="233" t="s">
        <v>3624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257</v>
      </c>
      <c r="AT327" s="242" t="s">
        <v>253</v>
      </c>
      <c r="AU327" s="242" t="s">
        <v>91</v>
      </c>
      <c r="AY327" s="19" t="s">
        <v>251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257</v>
      </c>
      <c r="BM327" s="242" t="s">
        <v>2021</v>
      </c>
    </row>
    <row r="328" s="2" customFormat="1" ht="16.5" customHeight="1">
      <c r="A328" s="41"/>
      <c r="B328" s="42"/>
      <c r="C328" s="230" t="s">
        <v>1653</v>
      </c>
      <c r="D328" s="230" t="s">
        <v>253</v>
      </c>
      <c r="E328" s="231" t="s">
        <v>5186</v>
      </c>
      <c r="F328" s="232" t="s">
        <v>5187</v>
      </c>
      <c r="G328" s="233" t="s">
        <v>3624</v>
      </c>
      <c r="H328" s="234">
        <v>1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2028</v>
      </c>
    </row>
    <row r="329" s="2" customFormat="1" ht="21.75" customHeight="1">
      <c r="A329" s="41"/>
      <c r="B329" s="42"/>
      <c r="C329" s="230" t="s">
        <v>1082</v>
      </c>
      <c r="D329" s="230" t="s">
        <v>253</v>
      </c>
      <c r="E329" s="231" t="s">
        <v>5188</v>
      </c>
      <c r="F329" s="232" t="s">
        <v>5189</v>
      </c>
      <c r="G329" s="233" t="s">
        <v>3624</v>
      </c>
      <c r="H329" s="234">
        <v>1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257</v>
      </c>
      <c r="AT329" s="242" t="s">
        <v>253</v>
      </c>
      <c r="AU329" s="242" t="s">
        <v>91</v>
      </c>
      <c r="AY329" s="19" t="s">
        <v>251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257</v>
      </c>
      <c r="BM329" s="242" t="s">
        <v>2033</v>
      </c>
    </row>
    <row r="330" s="2" customFormat="1" ht="21.75" customHeight="1">
      <c r="A330" s="41"/>
      <c r="B330" s="42"/>
      <c r="C330" s="230" t="s">
        <v>1663</v>
      </c>
      <c r="D330" s="230" t="s">
        <v>253</v>
      </c>
      <c r="E330" s="231" t="s">
        <v>5190</v>
      </c>
      <c r="F330" s="232" t="s">
        <v>5191</v>
      </c>
      <c r="G330" s="233" t="s">
        <v>3624</v>
      </c>
      <c r="H330" s="234">
        <v>1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2039</v>
      </c>
    </row>
    <row r="331" s="2" customFormat="1" ht="62.7" customHeight="1">
      <c r="A331" s="41"/>
      <c r="B331" s="42"/>
      <c r="C331" s="230" t="s">
        <v>1086</v>
      </c>
      <c r="D331" s="230" t="s">
        <v>253</v>
      </c>
      <c r="E331" s="231" t="s">
        <v>5192</v>
      </c>
      <c r="F331" s="232" t="s">
        <v>5193</v>
      </c>
      <c r="G331" s="233" t="s">
        <v>3624</v>
      </c>
      <c r="H331" s="234">
        <v>1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257</v>
      </c>
      <c r="AT331" s="242" t="s">
        <v>253</v>
      </c>
      <c r="AU331" s="242" t="s">
        <v>91</v>
      </c>
      <c r="AY331" s="19" t="s">
        <v>251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257</v>
      </c>
      <c r="BM331" s="242" t="s">
        <v>2074</v>
      </c>
    </row>
    <row r="332" s="2" customFormat="1" ht="16.5" customHeight="1">
      <c r="A332" s="41"/>
      <c r="B332" s="42"/>
      <c r="C332" s="230" t="s">
        <v>1677</v>
      </c>
      <c r="D332" s="230" t="s">
        <v>253</v>
      </c>
      <c r="E332" s="231" t="s">
        <v>4930</v>
      </c>
      <c r="F332" s="232" t="s">
        <v>4931</v>
      </c>
      <c r="G332" s="233" t="s">
        <v>321</v>
      </c>
      <c r="H332" s="234">
        <v>290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2085</v>
      </c>
    </row>
    <row r="333" s="2" customFormat="1" ht="16.5" customHeight="1">
      <c r="A333" s="41"/>
      <c r="B333" s="42"/>
      <c r="C333" s="230" t="s">
        <v>1090</v>
      </c>
      <c r="D333" s="230" t="s">
        <v>253</v>
      </c>
      <c r="E333" s="231" t="s">
        <v>5156</v>
      </c>
      <c r="F333" s="232" t="s">
        <v>5157</v>
      </c>
      <c r="G333" s="233" t="s">
        <v>321</v>
      </c>
      <c r="H333" s="234">
        <v>140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257</v>
      </c>
      <c r="AT333" s="242" t="s">
        <v>253</v>
      </c>
      <c r="AU333" s="242" t="s">
        <v>91</v>
      </c>
      <c r="AY333" s="19" t="s">
        <v>251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257</v>
      </c>
      <c r="BM333" s="242" t="s">
        <v>2940</v>
      </c>
    </row>
    <row r="334" s="2" customFormat="1" ht="24.15" customHeight="1">
      <c r="A334" s="41"/>
      <c r="B334" s="42"/>
      <c r="C334" s="230" t="s">
        <v>1685</v>
      </c>
      <c r="D334" s="230" t="s">
        <v>253</v>
      </c>
      <c r="E334" s="231" t="s">
        <v>5194</v>
      </c>
      <c r="F334" s="232" t="s">
        <v>5195</v>
      </c>
      <c r="G334" s="233" t="s">
        <v>321</v>
      </c>
      <c r="H334" s="234">
        <v>150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257</v>
      </c>
      <c r="AT334" s="242" t="s">
        <v>253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2952</v>
      </c>
    </row>
    <row r="335" s="2" customFormat="1" ht="24.15" customHeight="1">
      <c r="A335" s="41"/>
      <c r="B335" s="42"/>
      <c r="C335" s="230" t="s">
        <v>1099</v>
      </c>
      <c r="D335" s="230" t="s">
        <v>253</v>
      </c>
      <c r="E335" s="231" t="s">
        <v>5196</v>
      </c>
      <c r="F335" s="232" t="s">
        <v>5197</v>
      </c>
      <c r="G335" s="233" t="s">
        <v>321</v>
      </c>
      <c r="H335" s="234">
        <v>40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257</v>
      </c>
      <c r="AT335" s="242" t="s">
        <v>253</v>
      </c>
      <c r="AU335" s="242" t="s">
        <v>91</v>
      </c>
      <c r="AY335" s="19" t="s">
        <v>251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257</v>
      </c>
      <c r="BM335" s="242" t="s">
        <v>2961</v>
      </c>
    </row>
    <row r="336" s="2" customFormat="1" ht="24.15" customHeight="1">
      <c r="A336" s="41"/>
      <c r="B336" s="42"/>
      <c r="C336" s="230" t="s">
        <v>1696</v>
      </c>
      <c r="D336" s="230" t="s">
        <v>253</v>
      </c>
      <c r="E336" s="231" t="s">
        <v>5198</v>
      </c>
      <c r="F336" s="232" t="s">
        <v>5199</v>
      </c>
      <c r="G336" s="233" t="s">
        <v>321</v>
      </c>
      <c r="H336" s="234">
        <v>40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257</v>
      </c>
      <c r="AT336" s="242" t="s">
        <v>253</v>
      </c>
      <c r="AU336" s="242" t="s">
        <v>91</v>
      </c>
      <c r="AY336" s="19" t="s">
        <v>251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257</v>
      </c>
      <c r="BM336" s="242" t="s">
        <v>2971</v>
      </c>
    </row>
    <row r="337" s="2" customFormat="1" ht="16.5" customHeight="1">
      <c r="A337" s="41"/>
      <c r="B337" s="42"/>
      <c r="C337" s="230" t="s">
        <v>1702</v>
      </c>
      <c r="D337" s="230" t="s">
        <v>253</v>
      </c>
      <c r="E337" s="231" t="s">
        <v>5200</v>
      </c>
      <c r="F337" s="232" t="s">
        <v>4945</v>
      </c>
      <c r="G337" s="233" t="s">
        <v>321</v>
      </c>
      <c r="H337" s="234">
        <v>45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2980</v>
      </c>
    </row>
    <row r="338" s="2" customFormat="1" ht="16.5" customHeight="1">
      <c r="A338" s="41"/>
      <c r="B338" s="42"/>
      <c r="C338" s="230" t="s">
        <v>1707</v>
      </c>
      <c r="D338" s="230" t="s">
        <v>253</v>
      </c>
      <c r="E338" s="231" t="s">
        <v>5201</v>
      </c>
      <c r="F338" s="232" t="s">
        <v>4947</v>
      </c>
      <c r="G338" s="233" t="s">
        <v>321</v>
      </c>
      <c r="H338" s="234">
        <v>45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257</v>
      </c>
      <c r="AT338" s="242" t="s">
        <v>253</v>
      </c>
      <c r="AU338" s="242" t="s">
        <v>91</v>
      </c>
      <c r="AY338" s="19" t="s">
        <v>251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257</v>
      </c>
      <c r="BM338" s="242" t="s">
        <v>2988</v>
      </c>
    </row>
    <row r="339" s="2" customFormat="1" ht="24.15" customHeight="1">
      <c r="A339" s="41"/>
      <c r="B339" s="42"/>
      <c r="C339" s="230" t="s">
        <v>1712</v>
      </c>
      <c r="D339" s="230" t="s">
        <v>253</v>
      </c>
      <c r="E339" s="231" t="s">
        <v>5202</v>
      </c>
      <c r="F339" s="232" t="s">
        <v>5203</v>
      </c>
      <c r="G339" s="233" t="s">
        <v>3624</v>
      </c>
      <c r="H339" s="234">
        <v>5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257</v>
      </c>
      <c r="AT339" s="242" t="s">
        <v>253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2999</v>
      </c>
    </row>
    <row r="340" s="2" customFormat="1" ht="24.15" customHeight="1">
      <c r="A340" s="41"/>
      <c r="B340" s="42"/>
      <c r="C340" s="230" t="s">
        <v>1717</v>
      </c>
      <c r="D340" s="230" t="s">
        <v>253</v>
      </c>
      <c r="E340" s="231" t="s">
        <v>5204</v>
      </c>
      <c r="F340" s="232" t="s">
        <v>5205</v>
      </c>
      <c r="G340" s="233" t="s">
        <v>3624</v>
      </c>
      <c r="H340" s="234">
        <v>5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257</v>
      </c>
      <c r="AT340" s="242" t="s">
        <v>253</v>
      </c>
      <c r="AU340" s="242" t="s">
        <v>91</v>
      </c>
      <c r="AY340" s="19" t="s">
        <v>251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257</v>
      </c>
      <c r="BM340" s="242" t="s">
        <v>2159</v>
      </c>
    </row>
    <row r="341" s="2" customFormat="1" ht="76.35" customHeight="1">
      <c r="A341" s="41"/>
      <c r="B341" s="42"/>
      <c r="C341" s="230" t="s">
        <v>1737</v>
      </c>
      <c r="D341" s="230" t="s">
        <v>253</v>
      </c>
      <c r="E341" s="231" t="s">
        <v>5166</v>
      </c>
      <c r="F341" s="232" t="s">
        <v>4979</v>
      </c>
      <c r="G341" s="233" t="s">
        <v>3624</v>
      </c>
      <c r="H341" s="234">
        <v>1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257</v>
      </c>
      <c r="AT341" s="242" t="s">
        <v>253</v>
      </c>
      <c r="AU341" s="242" t="s">
        <v>91</v>
      </c>
      <c r="AY341" s="19" t="s">
        <v>251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257</v>
      </c>
      <c r="BM341" s="242" t="s">
        <v>3149</v>
      </c>
    </row>
    <row r="342" s="2" customFormat="1" ht="66.75" customHeight="1">
      <c r="A342" s="41"/>
      <c r="B342" s="42"/>
      <c r="C342" s="230" t="s">
        <v>1743</v>
      </c>
      <c r="D342" s="230" t="s">
        <v>253</v>
      </c>
      <c r="E342" s="231" t="s">
        <v>5206</v>
      </c>
      <c r="F342" s="232" t="s">
        <v>4981</v>
      </c>
      <c r="G342" s="233" t="s">
        <v>3624</v>
      </c>
      <c r="H342" s="234">
        <v>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3159</v>
      </c>
    </row>
    <row r="343" s="2" customFormat="1" ht="24.15" customHeight="1">
      <c r="A343" s="41"/>
      <c r="B343" s="42"/>
      <c r="C343" s="230" t="s">
        <v>1748</v>
      </c>
      <c r="D343" s="230" t="s">
        <v>253</v>
      </c>
      <c r="E343" s="231" t="s">
        <v>5207</v>
      </c>
      <c r="F343" s="232" t="s">
        <v>4983</v>
      </c>
      <c r="G343" s="233" t="s">
        <v>3624</v>
      </c>
      <c r="H343" s="234">
        <v>1</v>
      </c>
      <c r="I343" s="235"/>
      <c r="J343" s="236">
        <f>ROUND(I343*H343,2)</f>
        <v>0</v>
      </c>
      <c r="K343" s="237"/>
      <c r="L343" s="47"/>
      <c r="M343" s="306" t="s">
        <v>1</v>
      </c>
      <c r="N343" s="307" t="s">
        <v>49</v>
      </c>
      <c r="O343" s="308"/>
      <c r="P343" s="309">
        <f>O343*H343</f>
        <v>0</v>
      </c>
      <c r="Q343" s="309">
        <v>0</v>
      </c>
      <c r="R343" s="309">
        <f>Q343*H343</f>
        <v>0</v>
      </c>
      <c r="S343" s="309">
        <v>0</v>
      </c>
      <c r="T343" s="3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257</v>
      </c>
      <c r="AT343" s="242" t="s">
        <v>253</v>
      </c>
      <c r="AU343" s="242" t="s">
        <v>91</v>
      </c>
      <c r="AY343" s="19" t="s">
        <v>251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257</v>
      </c>
      <c r="BM343" s="242" t="s">
        <v>3169</v>
      </c>
    </row>
    <row r="344" s="2" customFormat="1" ht="6.96" customHeight="1">
      <c r="A344" s="41"/>
      <c r="B344" s="69"/>
      <c r="C344" s="70"/>
      <c r="D344" s="70"/>
      <c r="E344" s="70"/>
      <c r="F344" s="70"/>
      <c r="G344" s="70"/>
      <c r="H344" s="70"/>
      <c r="I344" s="70"/>
      <c r="J344" s="70"/>
      <c r="K344" s="70"/>
      <c r="L344" s="47"/>
      <c r="M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</row>
  </sheetData>
  <sheetProtection sheet="1" autoFilter="0" formatColumns="0" formatRows="0" objects="1" scenarios="1" spinCount="100000" saltValue="0p2OhwSHex6kodGy56LSMas3QxhJjQWv1DGX+9pxB8ZpU7WMbZ3bs+qTReGyBnEmNxga2knraUB2+EyQppfu+A==" hashValue="HxBIruOWOfehYdMqgdBU1arMl6OMwCLfNcM4sCfqzZX9tGN8MVIDkDrBYsc2fkon6PAk1maQnbvtYX5NVGE/dQ==" algorithmName="SHA-512" password="CC35"/>
  <autoFilter ref="C124:K3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5208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ROUND((SUM(BE124:BE175)),  2)</f>
        <v>0</v>
      </c>
      <c r="G35" s="41"/>
      <c r="H35" s="41"/>
      <c r="I35" s="167">
        <v>0.20999999999999999</v>
      </c>
      <c r="J35" s="166">
        <f>ROUND(((SUM(BE124:BE175))*I35),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ROUND((SUM(BF124:BF175)),  2)</f>
        <v>0</v>
      </c>
      <c r="G36" s="41"/>
      <c r="H36" s="41"/>
      <c r="I36" s="167">
        <v>0.12</v>
      </c>
      <c r="J36" s="166">
        <f>ROUND(((SUM(BF124:BF175))*I36),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ROUND((SUM(BG124:BG175)),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ROUND((SUM(BH124:BH175)),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ROUND((SUM(BI124:BI175)),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5209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5210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5211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5212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P125+P148+P157+P167</f>
        <v>0</v>
      </c>
      <c r="Q124" s="107"/>
      <c r="R124" s="211">
        <f>R125+R148+R157+R167</f>
        <v>0</v>
      </c>
      <c r="S124" s="107"/>
      <c r="T124" s="212">
        <f>T125+T148+T157+T167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BK125+BK148+BK157+BK167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3576</v>
      </c>
      <c r="F125" s="217" t="s">
        <v>5213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251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338</v>
      </c>
      <c r="E126" s="295" t="s">
        <v>5214</v>
      </c>
      <c r="F126" s="296" t="s">
        <v>5215</v>
      </c>
      <c r="G126" s="297" t="s">
        <v>3624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364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338</v>
      </c>
      <c r="E127" s="295" t="s">
        <v>5216</v>
      </c>
      <c r="F127" s="296" t="s">
        <v>5217</v>
      </c>
      <c r="G127" s="297" t="s">
        <v>3624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364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66.75" customHeight="1">
      <c r="A128" s="41"/>
      <c r="B128" s="42"/>
      <c r="C128" s="294" t="s">
        <v>273</v>
      </c>
      <c r="D128" s="294" t="s">
        <v>338</v>
      </c>
      <c r="E128" s="295" t="s">
        <v>5218</v>
      </c>
      <c r="F128" s="296" t="s">
        <v>5219</v>
      </c>
      <c r="G128" s="297" t="s">
        <v>3624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364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49.05" customHeight="1">
      <c r="A129" s="41"/>
      <c r="B129" s="42"/>
      <c r="C129" s="294" t="s">
        <v>257</v>
      </c>
      <c r="D129" s="294" t="s">
        <v>338</v>
      </c>
      <c r="E129" s="295" t="s">
        <v>5220</v>
      </c>
      <c r="F129" s="296" t="s">
        <v>5221</v>
      </c>
      <c r="G129" s="297" t="s">
        <v>3624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364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55.5" customHeight="1">
      <c r="A130" s="41"/>
      <c r="B130" s="42"/>
      <c r="C130" s="294" t="s">
        <v>284</v>
      </c>
      <c r="D130" s="294" t="s">
        <v>338</v>
      </c>
      <c r="E130" s="295" t="s">
        <v>5222</v>
      </c>
      <c r="F130" s="296" t="s">
        <v>5223</v>
      </c>
      <c r="G130" s="297" t="s">
        <v>3624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364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287</v>
      </c>
    </row>
    <row r="131" s="2" customFormat="1" ht="44.25" customHeight="1">
      <c r="A131" s="41"/>
      <c r="B131" s="42"/>
      <c r="C131" s="294" t="s">
        <v>276</v>
      </c>
      <c r="D131" s="294" t="s">
        <v>338</v>
      </c>
      <c r="E131" s="295" t="s">
        <v>5224</v>
      </c>
      <c r="F131" s="296" t="s">
        <v>5225</v>
      </c>
      <c r="G131" s="297" t="s">
        <v>3624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364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8</v>
      </c>
    </row>
    <row r="132" s="2" customFormat="1" ht="16.5" customHeight="1">
      <c r="A132" s="41"/>
      <c r="B132" s="42"/>
      <c r="C132" s="294" t="s">
        <v>295</v>
      </c>
      <c r="D132" s="294" t="s">
        <v>338</v>
      </c>
      <c r="E132" s="295" t="s">
        <v>5226</v>
      </c>
      <c r="F132" s="296" t="s">
        <v>5227</v>
      </c>
      <c r="G132" s="297" t="s">
        <v>3624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364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299</v>
      </c>
    </row>
    <row r="133" s="2" customFormat="1" ht="33" customHeight="1">
      <c r="A133" s="41"/>
      <c r="B133" s="42"/>
      <c r="C133" s="294" t="s">
        <v>281</v>
      </c>
      <c r="D133" s="294" t="s">
        <v>338</v>
      </c>
      <c r="E133" s="295" t="s">
        <v>5228</v>
      </c>
      <c r="F133" s="296" t="s">
        <v>5229</v>
      </c>
      <c r="G133" s="297" t="s">
        <v>3624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364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304</v>
      </c>
    </row>
    <row r="134" s="2" customFormat="1" ht="66.75" customHeight="1">
      <c r="A134" s="41"/>
      <c r="B134" s="42"/>
      <c r="C134" s="294" t="s">
        <v>306</v>
      </c>
      <c r="D134" s="294" t="s">
        <v>338</v>
      </c>
      <c r="E134" s="295" t="s">
        <v>5230</v>
      </c>
      <c r="F134" s="296" t="s">
        <v>5231</v>
      </c>
      <c r="G134" s="297" t="s">
        <v>3624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364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309</v>
      </c>
    </row>
    <row r="135" s="2" customFormat="1" ht="37.8" customHeight="1">
      <c r="A135" s="41"/>
      <c r="B135" s="42"/>
      <c r="C135" s="294" t="s">
        <v>287</v>
      </c>
      <c r="D135" s="294" t="s">
        <v>338</v>
      </c>
      <c r="E135" s="295" t="s">
        <v>5232</v>
      </c>
      <c r="F135" s="296" t="s">
        <v>5233</v>
      </c>
      <c r="G135" s="297" t="s">
        <v>3624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364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304</v>
      </c>
      <c r="BM135" s="242" t="s">
        <v>409</v>
      </c>
    </row>
    <row r="136" s="2" customFormat="1" ht="76.35" customHeight="1">
      <c r="A136" s="41"/>
      <c r="B136" s="42"/>
      <c r="C136" s="294" t="s">
        <v>333</v>
      </c>
      <c r="D136" s="294" t="s">
        <v>338</v>
      </c>
      <c r="E136" s="295" t="s">
        <v>5234</v>
      </c>
      <c r="F136" s="296" t="s">
        <v>5235</v>
      </c>
      <c r="G136" s="297" t="s">
        <v>3624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364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44.25" customHeight="1">
      <c r="A137" s="41"/>
      <c r="B137" s="42"/>
      <c r="C137" s="294" t="s">
        <v>8</v>
      </c>
      <c r="D137" s="294" t="s">
        <v>338</v>
      </c>
      <c r="E137" s="295" t="s">
        <v>5236</v>
      </c>
      <c r="F137" s="296" t="s">
        <v>5237</v>
      </c>
      <c r="G137" s="297" t="s">
        <v>3624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364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5238</v>
      </c>
      <c r="F138" s="296" t="s">
        <v>5239</v>
      </c>
      <c r="G138" s="297" t="s">
        <v>3624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364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304</v>
      </c>
      <c r="BM138" s="242" t="s">
        <v>341</v>
      </c>
    </row>
    <row r="139" s="2" customFormat="1" ht="16.5" customHeight="1">
      <c r="A139" s="41"/>
      <c r="B139" s="42"/>
      <c r="C139" s="294" t="s">
        <v>299</v>
      </c>
      <c r="D139" s="294" t="s">
        <v>338</v>
      </c>
      <c r="E139" s="295" t="s">
        <v>5240</v>
      </c>
      <c r="F139" s="296" t="s">
        <v>5241</v>
      </c>
      <c r="G139" s="297" t="s">
        <v>3624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364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304</v>
      </c>
      <c r="BM139" s="242" t="s">
        <v>352</v>
      </c>
    </row>
    <row r="140" s="2" customFormat="1" ht="66.75" customHeight="1">
      <c r="A140" s="41"/>
      <c r="B140" s="42"/>
      <c r="C140" s="294" t="s">
        <v>361</v>
      </c>
      <c r="D140" s="294" t="s">
        <v>338</v>
      </c>
      <c r="E140" s="295" t="s">
        <v>5242</v>
      </c>
      <c r="F140" s="296" t="s">
        <v>5243</v>
      </c>
      <c r="G140" s="297" t="s">
        <v>3624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364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358</v>
      </c>
    </row>
    <row r="141" s="2" customFormat="1" ht="24.15" customHeight="1">
      <c r="A141" s="41"/>
      <c r="B141" s="42"/>
      <c r="C141" s="294" t="s">
        <v>304</v>
      </c>
      <c r="D141" s="294" t="s">
        <v>338</v>
      </c>
      <c r="E141" s="295" t="s">
        <v>5244</v>
      </c>
      <c r="F141" s="296" t="s">
        <v>5245</v>
      </c>
      <c r="G141" s="297" t="s">
        <v>3624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364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364</v>
      </c>
    </row>
    <row r="142" s="2" customFormat="1" ht="16.5" customHeight="1">
      <c r="A142" s="41"/>
      <c r="B142" s="42"/>
      <c r="C142" s="294" t="s">
        <v>386</v>
      </c>
      <c r="D142" s="294" t="s">
        <v>338</v>
      </c>
      <c r="E142" s="295" t="s">
        <v>5246</v>
      </c>
      <c r="F142" s="296" t="s">
        <v>5247</v>
      </c>
      <c r="G142" s="297" t="s">
        <v>3624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364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375</v>
      </c>
    </row>
    <row r="143" s="2" customFormat="1" ht="16.5" customHeight="1">
      <c r="A143" s="41"/>
      <c r="B143" s="42"/>
      <c r="C143" s="294" t="s">
        <v>309</v>
      </c>
      <c r="D143" s="294" t="s">
        <v>338</v>
      </c>
      <c r="E143" s="295" t="s">
        <v>5248</v>
      </c>
      <c r="F143" s="296" t="s">
        <v>5249</v>
      </c>
      <c r="G143" s="297" t="s">
        <v>3624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364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5250</v>
      </c>
      <c r="F144" s="296" t="s">
        <v>5251</v>
      </c>
      <c r="G144" s="297" t="s">
        <v>3624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364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400</v>
      </c>
    </row>
    <row r="145" s="2" customFormat="1" ht="66.75" customHeight="1">
      <c r="A145" s="41"/>
      <c r="B145" s="42"/>
      <c r="C145" s="294" t="s">
        <v>409</v>
      </c>
      <c r="D145" s="294" t="s">
        <v>338</v>
      </c>
      <c r="E145" s="295" t="s">
        <v>5252</v>
      </c>
      <c r="F145" s="296" t="s">
        <v>5253</v>
      </c>
      <c r="G145" s="297" t="s">
        <v>3624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364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304</v>
      </c>
      <c r="BM145" s="242" t="s">
        <v>405</v>
      </c>
    </row>
    <row r="146" s="2" customFormat="1" ht="37.8" customHeight="1">
      <c r="A146" s="41"/>
      <c r="B146" s="42"/>
      <c r="C146" s="294" t="s">
        <v>7</v>
      </c>
      <c r="D146" s="294" t="s">
        <v>338</v>
      </c>
      <c r="E146" s="295" t="s">
        <v>5254</v>
      </c>
      <c r="F146" s="296" t="s">
        <v>5255</v>
      </c>
      <c r="G146" s="297" t="s">
        <v>3624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364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5256</v>
      </c>
      <c r="F147" s="296" t="s">
        <v>5257</v>
      </c>
      <c r="G147" s="297" t="s">
        <v>3624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364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424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3578</v>
      </c>
      <c r="F148" s="217" t="s">
        <v>5258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251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437</v>
      </c>
      <c r="D149" s="294" t="s">
        <v>338</v>
      </c>
      <c r="E149" s="295" t="s">
        <v>5259</v>
      </c>
      <c r="F149" s="296" t="s">
        <v>5260</v>
      </c>
      <c r="G149" s="297" t="s">
        <v>3624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364</v>
      </c>
      <c r="AT149" s="242" t="s">
        <v>338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304</v>
      </c>
      <c r="BM149" s="242" t="s">
        <v>433</v>
      </c>
    </row>
    <row r="150" s="2" customFormat="1" ht="16.5" customHeight="1">
      <c r="A150" s="41"/>
      <c r="B150" s="42"/>
      <c r="C150" s="294" t="s">
        <v>336</v>
      </c>
      <c r="D150" s="294" t="s">
        <v>338</v>
      </c>
      <c r="E150" s="295" t="s">
        <v>5261</v>
      </c>
      <c r="F150" s="296" t="s">
        <v>5262</v>
      </c>
      <c r="G150" s="297" t="s">
        <v>3624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364</v>
      </c>
      <c r="AT150" s="242" t="s">
        <v>338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440</v>
      </c>
    </row>
    <row r="151" s="2" customFormat="1" ht="16.5" customHeight="1">
      <c r="A151" s="41"/>
      <c r="B151" s="42"/>
      <c r="C151" s="294" t="s">
        <v>450</v>
      </c>
      <c r="D151" s="294" t="s">
        <v>338</v>
      </c>
      <c r="E151" s="295" t="s">
        <v>5263</v>
      </c>
      <c r="F151" s="296" t="s">
        <v>5264</v>
      </c>
      <c r="G151" s="297" t="s">
        <v>3624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364</v>
      </c>
      <c r="AT151" s="242" t="s">
        <v>338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448</v>
      </c>
    </row>
    <row r="152" s="2" customFormat="1" ht="16.5" customHeight="1">
      <c r="A152" s="41"/>
      <c r="B152" s="42"/>
      <c r="C152" s="294" t="s">
        <v>341</v>
      </c>
      <c r="D152" s="294" t="s">
        <v>338</v>
      </c>
      <c r="E152" s="295" t="s">
        <v>5265</v>
      </c>
      <c r="F152" s="296" t="s">
        <v>5266</v>
      </c>
      <c r="G152" s="297" t="s">
        <v>3624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364</v>
      </c>
      <c r="AT152" s="242" t="s">
        <v>338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453</v>
      </c>
    </row>
    <row r="153" s="2" customFormat="1" ht="16.5" customHeight="1">
      <c r="A153" s="41"/>
      <c r="B153" s="42"/>
      <c r="C153" s="294" t="s">
        <v>462</v>
      </c>
      <c r="D153" s="294" t="s">
        <v>338</v>
      </c>
      <c r="E153" s="295" t="s">
        <v>5267</v>
      </c>
      <c r="F153" s="296" t="s">
        <v>5268</v>
      </c>
      <c r="G153" s="297" t="s">
        <v>3624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364</v>
      </c>
      <c r="AT153" s="242" t="s">
        <v>338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458</v>
      </c>
    </row>
    <row r="154" s="2" customFormat="1" ht="16.5" customHeight="1">
      <c r="A154" s="41"/>
      <c r="B154" s="42"/>
      <c r="C154" s="294" t="s">
        <v>352</v>
      </c>
      <c r="D154" s="294" t="s">
        <v>338</v>
      </c>
      <c r="E154" s="295" t="s">
        <v>5269</v>
      </c>
      <c r="F154" s="296" t="s">
        <v>5270</v>
      </c>
      <c r="G154" s="297" t="s">
        <v>3624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364</v>
      </c>
      <c r="AT154" s="242" t="s">
        <v>338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304</v>
      </c>
      <c r="BM154" s="242" t="s">
        <v>465</v>
      </c>
    </row>
    <row r="155" s="2" customFormat="1" ht="24.15" customHeight="1">
      <c r="A155" s="41"/>
      <c r="B155" s="42"/>
      <c r="C155" s="294" t="s">
        <v>472</v>
      </c>
      <c r="D155" s="294" t="s">
        <v>338</v>
      </c>
      <c r="E155" s="295" t="s">
        <v>5244</v>
      </c>
      <c r="F155" s="296" t="s">
        <v>5245</v>
      </c>
      <c r="G155" s="297" t="s">
        <v>3624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364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470</v>
      </c>
    </row>
    <row r="156" s="2" customFormat="1" ht="16.5" customHeight="1">
      <c r="A156" s="41"/>
      <c r="B156" s="42"/>
      <c r="C156" s="294" t="s">
        <v>358</v>
      </c>
      <c r="D156" s="294" t="s">
        <v>338</v>
      </c>
      <c r="E156" s="295" t="s">
        <v>5271</v>
      </c>
      <c r="F156" s="296" t="s">
        <v>5272</v>
      </c>
      <c r="G156" s="297" t="s">
        <v>3624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364</v>
      </c>
      <c r="AT156" s="242" t="s">
        <v>338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475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4031</v>
      </c>
      <c r="F157" s="217" t="s">
        <v>5273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SUM(P158:P166)</f>
        <v>0</v>
      </c>
      <c r="Q157" s="222"/>
      <c r="R157" s="223">
        <f>SUM(R158:R166)</f>
        <v>0</v>
      </c>
      <c r="S157" s="222"/>
      <c r="T157" s="224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251</v>
      </c>
      <c r="BK157" s="227">
        <f>SUM(BK158:BK166)</f>
        <v>0</v>
      </c>
    </row>
    <row r="158" s="2" customFormat="1" ht="49.05" customHeight="1">
      <c r="A158" s="41"/>
      <c r="B158" s="42"/>
      <c r="C158" s="230" t="s">
        <v>488</v>
      </c>
      <c r="D158" s="230" t="s">
        <v>253</v>
      </c>
      <c r="E158" s="231" t="s">
        <v>5274</v>
      </c>
      <c r="F158" s="232" t="s">
        <v>5275</v>
      </c>
      <c r="G158" s="233" t="s">
        <v>3624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480</v>
      </c>
    </row>
    <row r="159" s="2" customFormat="1" ht="55.5" customHeight="1">
      <c r="A159" s="41"/>
      <c r="B159" s="42"/>
      <c r="C159" s="230" t="s">
        <v>364</v>
      </c>
      <c r="D159" s="230" t="s">
        <v>253</v>
      </c>
      <c r="E159" s="231" t="s">
        <v>5276</v>
      </c>
      <c r="F159" s="232" t="s">
        <v>5277</v>
      </c>
      <c r="G159" s="233" t="s">
        <v>3624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491</v>
      </c>
    </row>
    <row r="160" s="2" customFormat="1" ht="16.5" customHeight="1">
      <c r="A160" s="41"/>
      <c r="B160" s="42"/>
      <c r="C160" s="294" t="s">
        <v>522</v>
      </c>
      <c r="D160" s="294" t="s">
        <v>338</v>
      </c>
      <c r="E160" s="295" t="s">
        <v>5278</v>
      </c>
      <c r="F160" s="296" t="s">
        <v>5279</v>
      </c>
      <c r="G160" s="297" t="s">
        <v>3624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364</v>
      </c>
      <c r="AT160" s="242" t="s">
        <v>338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304</v>
      </c>
      <c r="BM160" s="242" t="s">
        <v>497</v>
      </c>
    </row>
    <row r="161" s="2" customFormat="1" ht="16.5" customHeight="1">
      <c r="A161" s="41"/>
      <c r="B161" s="42"/>
      <c r="C161" s="294" t="s">
        <v>375</v>
      </c>
      <c r="D161" s="294" t="s">
        <v>338</v>
      </c>
      <c r="E161" s="295" t="s">
        <v>5280</v>
      </c>
      <c r="F161" s="296" t="s">
        <v>5281</v>
      </c>
      <c r="G161" s="297" t="s">
        <v>3624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364</v>
      </c>
      <c r="AT161" s="242" t="s">
        <v>338</v>
      </c>
      <c r="AU161" s="242" t="s">
        <v>91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304</v>
      </c>
      <c r="BM161" s="242" t="s">
        <v>525</v>
      </c>
    </row>
    <row r="162" s="2" customFormat="1" ht="24.15" customHeight="1">
      <c r="A162" s="41"/>
      <c r="B162" s="42"/>
      <c r="C162" s="230" t="s">
        <v>546</v>
      </c>
      <c r="D162" s="230" t="s">
        <v>253</v>
      </c>
      <c r="E162" s="231" t="s">
        <v>5282</v>
      </c>
      <c r="F162" s="232" t="s">
        <v>5283</v>
      </c>
      <c r="G162" s="233" t="s">
        <v>3624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304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304</v>
      </c>
      <c r="BM162" s="242" t="s">
        <v>544</v>
      </c>
    </row>
    <row r="163" s="2" customFormat="1" ht="24.15" customHeight="1">
      <c r="A163" s="41"/>
      <c r="B163" s="42"/>
      <c r="C163" s="230" t="s">
        <v>390</v>
      </c>
      <c r="D163" s="230" t="s">
        <v>253</v>
      </c>
      <c r="E163" s="231" t="s">
        <v>5284</v>
      </c>
      <c r="F163" s="232" t="s">
        <v>5285</v>
      </c>
      <c r="G163" s="233" t="s">
        <v>3624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304</v>
      </c>
      <c r="AT163" s="242" t="s">
        <v>253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304</v>
      </c>
      <c r="BM163" s="242" t="s">
        <v>549</v>
      </c>
    </row>
    <row r="164" s="2" customFormat="1" ht="24.15" customHeight="1">
      <c r="A164" s="41"/>
      <c r="B164" s="42"/>
      <c r="C164" s="230" t="s">
        <v>557</v>
      </c>
      <c r="D164" s="230" t="s">
        <v>253</v>
      </c>
      <c r="E164" s="231" t="s">
        <v>5286</v>
      </c>
      <c r="F164" s="232" t="s">
        <v>5287</v>
      </c>
      <c r="G164" s="233" t="s">
        <v>3624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304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304</v>
      </c>
      <c r="BM164" s="242" t="s">
        <v>555</v>
      </c>
    </row>
    <row r="165" s="2" customFormat="1" ht="33" customHeight="1">
      <c r="A165" s="41"/>
      <c r="B165" s="42"/>
      <c r="C165" s="230" t="s">
        <v>400</v>
      </c>
      <c r="D165" s="230" t="s">
        <v>253</v>
      </c>
      <c r="E165" s="231" t="s">
        <v>5288</v>
      </c>
      <c r="F165" s="232" t="s">
        <v>5289</v>
      </c>
      <c r="G165" s="233" t="s">
        <v>3624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304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304</v>
      </c>
      <c r="BM165" s="242" t="s">
        <v>560</v>
      </c>
    </row>
    <row r="166" s="2" customFormat="1" ht="44.25" customHeight="1">
      <c r="A166" s="41"/>
      <c r="B166" s="42"/>
      <c r="C166" s="230" t="s">
        <v>574</v>
      </c>
      <c r="D166" s="230" t="s">
        <v>253</v>
      </c>
      <c r="E166" s="231" t="s">
        <v>5290</v>
      </c>
      <c r="F166" s="232" t="s">
        <v>5291</v>
      </c>
      <c r="G166" s="233" t="s">
        <v>3624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304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304</v>
      </c>
      <c r="BM166" s="242" t="s">
        <v>572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3580</v>
      </c>
      <c r="F167" s="217" t="s">
        <v>4302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SUM(P168:P175)</f>
        <v>0</v>
      </c>
      <c r="Q167" s="222"/>
      <c r="R167" s="223">
        <f>SUM(R168:R175)</f>
        <v>0</v>
      </c>
      <c r="S167" s="222"/>
      <c r="T167" s="224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93</v>
      </c>
      <c r="AT167" s="226" t="s">
        <v>83</v>
      </c>
      <c r="AU167" s="226" t="s">
        <v>84</v>
      </c>
      <c r="AY167" s="225" t="s">
        <v>251</v>
      </c>
      <c r="BK167" s="227">
        <f>SUM(BK168:BK175)</f>
        <v>0</v>
      </c>
    </row>
    <row r="168" s="2" customFormat="1" ht="24.15" customHeight="1">
      <c r="A168" s="41"/>
      <c r="B168" s="42"/>
      <c r="C168" s="230" t="s">
        <v>587</v>
      </c>
      <c r="D168" s="230" t="s">
        <v>253</v>
      </c>
      <c r="E168" s="231" t="s">
        <v>5292</v>
      </c>
      <c r="F168" s="232" t="s">
        <v>5293</v>
      </c>
      <c r="G168" s="233" t="s">
        <v>3624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304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304</v>
      </c>
      <c r="BM168" s="242" t="s">
        <v>584</v>
      </c>
    </row>
    <row r="169" s="2" customFormat="1" ht="24.15" customHeight="1">
      <c r="A169" s="41"/>
      <c r="B169" s="42"/>
      <c r="C169" s="230" t="s">
        <v>412</v>
      </c>
      <c r="D169" s="230" t="s">
        <v>253</v>
      </c>
      <c r="E169" s="231" t="s">
        <v>5294</v>
      </c>
      <c r="F169" s="232" t="s">
        <v>5295</v>
      </c>
      <c r="G169" s="233" t="s">
        <v>3624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304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304</v>
      </c>
      <c r="BM169" s="242" t="s">
        <v>590</v>
      </c>
    </row>
    <row r="170" s="2" customFormat="1" ht="33" customHeight="1">
      <c r="A170" s="41"/>
      <c r="B170" s="42"/>
      <c r="C170" s="230" t="s">
        <v>599</v>
      </c>
      <c r="D170" s="230" t="s">
        <v>253</v>
      </c>
      <c r="E170" s="231" t="s">
        <v>5296</v>
      </c>
      <c r="F170" s="232" t="s">
        <v>5297</v>
      </c>
      <c r="G170" s="233" t="s">
        <v>3624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304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304</v>
      </c>
      <c r="BM170" s="242" t="s">
        <v>594</v>
      </c>
    </row>
    <row r="171" s="2" customFormat="1" ht="37.8" customHeight="1">
      <c r="A171" s="41"/>
      <c r="B171" s="42"/>
      <c r="C171" s="230" t="s">
        <v>424</v>
      </c>
      <c r="D171" s="230" t="s">
        <v>253</v>
      </c>
      <c r="E171" s="231" t="s">
        <v>5298</v>
      </c>
      <c r="F171" s="232" t="s">
        <v>5299</v>
      </c>
      <c r="G171" s="233" t="s">
        <v>3624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304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304</v>
      </c>
      <c r="BM171" s="242" t="s">
        <v>602</v>
      </c>
    </row>
    <row r="172" s="2" customFormat="1" ht="16.5" customHeight="1">
      <c r="A172" s="41"/>
      <c r="B172" s="42"/>
      <c r="C172" s="230" t="s">
        <v>611</v>
      </c>
      <c r="D172" s="230" t="s">
        <v>253</v>
      </c>
      <c r="E172" s="231" t="s">
        <v>5300</v>
      </c>
      <c r="F172" s="232" t="s">
        <v>5301</v>
      </c>
      <c r="G172" s="233" t="s">
        <v>3624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304</v>
      </c>
      <c r="AT172" s="242" t="s">
        <v>253</v>
      </c>
      <c r="AU172" s="242" t="s">
        <v>91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304</v>
      </c>
      <c r="BM172" s="242" t="s">
        <v>609</v>
      </c>
    </row>
    <row r="173" s="2" customFormat="1" ht="16.5" customHeight="1">
      <c r="A173" s="41"/>
      <c r="B173" s="42"/>
      <c r="C173" s="230" t="s">
        <v>433</v>
      </c>
      <c r="D173" s="230" t="s">
        <v>253</v>
      </c>
      <c r="E173" s="231" t="s">
        <v>5302</v>
      </c>
      <c r="F173" s="232" t="s">
        <v>5303</v>
      </c>
      <c r="G173" s="233" t="s">
        <v>3624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304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304</v>
      </c>
      <c r="BM173" s="242" t="s">
        <v>957</v>
      </c>
    </row>
    <row r="174" s="2" customFormat="1" ht="21.75" customHeight="1">
      <c r="A174" s="41"/>
      <c r="B174" s="42"/>
      <c r="C174" s="230" t="s">
        <v>632</v>
      </c>
      <c r="D174" s="230" t="s">
        <v>253</v>
      </c>
      <c r="E174" s="231" t="s">
        <v>5304</v>
      </c>
      <c r="F174" s="232" t="s">
        <v>5305</v>
      </c>
      <c r="G174" s="233" t="s">
        <v>3624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304</v>
      </c>
      <c r="AT174" s="242" t="s">
        <v>253</v>
      </c>
      <c r="AU174" s="242" t="s">
        <v>91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304</v>
      </c>
      <c r="BM174" s="242" t="s">
        <v>974</v>
      </c>
    </row>
    <row r="175" s="2" customFormat="1" ht="16.5" customHeight="1">
      <c r="A175" s="41"/>
      <c r="B175" s="42"/>
      <c r="C175" s="230" t="s">
        <v>440</v>
      </c>
      <c r="D175" s="230" t="s">
        <v>253</v>
      </c>
      <c r="E175" s="231" t="s">
        <v>5306</v>
      </c>
      <c r="F175" s="232" t="s">
        <v>5307</v>
      </c>
      <c r="G175" s="233" t="s">
        <v>3624</v>
      </c>
      <c r="H175" s="234">
        <v>1</v>
      </c>
      <c r="I175" s="235"/>
      <c r="J175" s="236">
        <f>ROUND(I175*H175,2)</f>
        <v>0</v>
      </c>
      <c r="K175" s="237"/>
      <c r="L175" s="47"/>
      <c r="M175" s="306" t="s">
        <v>1</v>
      </c>
      <c r="N175" s="307" t="s">
        <v>49</v>
      </c>
      <c r="O175" s="308"/>
      <c r="P175" s="309">
        <f>O175*H175</f>
        <v>0</v>
      </c>
      <c r="Q175" s="309">
        <v>0</v>
      </c>
      <c r="R175" s="309">
        <f>Q175*H175</f>
        <v>0</v>
      </c>
      <c r="S175" s="309">
        <v>0</v>
      </c>
      <c r="T175" s="310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304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304</v>
      </c>
      <c r="BM175" s="242" t="s">
        <v>989</v>
      </c>
    </row>
    <row r="176" s="2" customFormat="1" ht="6.96" customHeight="1">
      <c r="A176" s="41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47"/>
      <c r="M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</sheetData>
  <sheetProtection sheet="1" autoFilter="0" formatColumns="0" formatRows="0" objects="1" scenarios="1" spinCount="100000" saltValue="VWY5OrZHm8RDJuUR4z4mPMAVgFqBdLcQ4N61dlUJ4unTiQz4e3Kin5pKnYQfwI01i+8NDoPQRwzojmS/BZO38Q==" hashValue="7u5UDaugscsZpDaUzoPeRDWW8X7Q9MTOfJA/IWs9Aaul5ujWftN95NSjnyppdM42bFdvepiMU+VVLJ19j6kPuA==" algorithmName="SHA-512" password="CC35"/>
  <autoFilter ref="C123:K17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5308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5309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5310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5311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5312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237</v>
      </c>
      <c r="D123" s="205" t="s">
        <v>69</v>
      </c>
      <c r="E123" s="205" t="s">
        <v>65</v>
      </c>
      <c r="F123" s="205" t="s">
        <v>66</v>
      </c>
      <c r="G123" s="205" t="s">
        <v>238</v>
      </c>
      <c r="H123" s="205" t="s">
        <v>239</v>
      </c>
      <c r="I123" s="205" t="s">
        <v>240</v>
      </c>
      <c r="J123" s="206" t="s">
        <v>196</v>
      </c>
      <c r="K123" s="207" t="s">
        <v>241</v>
      </c>
      <c r="L123" s="208"/>
      <c r="M123" s="103" t="s">
        <v>1</v>
      </c>
      <c r="N123" s="104" t="s">
        <v>48</v>
      </c>
      <c r="O123" s="104" t="s">
        <v>242</v>
      </c>
      <c r="P123" s="104" t="s">
        <v>243</v>
      </c>
      <c r="Q123" s="104" t="s">
        <v>244</v>
      </c>
      <c r="R123" s="104" t="s">
        <v>245</v>
      </c>
      <c r="S123" s="104" t="s">
        <v>246</v>
      </c>
      <c r="T123" s="105" t="s">
        <v>247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248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3576</v>
      </c>
      <c r="F125" s="217" t="s">
        <v>5313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253</v>
      </c>
      <c r="E126" s="231" t="s">
        <v>5314</v>
      </c>
      <c r="F126" s="232" t="s">
        <v>5315</v>
      </c>
      <c r="G126" s="233" t="s">
        <v>571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304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304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253</v>
      </c>
      <c r="E127" s="231" t="s">
        <v>5316</v>
      </c>
      <c r="F127" s="232" t="s">
        <v>5317</v>
      </c>
      <c r="G127" s="233" t="s">
        <v>571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304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304</v>
      </c>
      <c r="BM127" s="242" t="s">
        <v>257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5318</v>
      </c>
      <c r="F128" s="232" t="s">
        <v>5319</v>
      </c>
      <c r="G128" s="233" t="s">
        <v>571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304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304</v>
      </c>
      <c r="BM128" s="242" t="s">
        <v>276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5320</v>
      </c>
      <c r="F129" s="232" t="s">
        <v>5321</v>
      </c>
      <c r="G129" s="233" t="s">
        <v>571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304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304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5322</v>
      </c>
      <c r="F130" s="232" t="s">
        <v>5323</v>
      </c>
      <c r="G130" s="233" t="s">
        <v>321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304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304</v>
      </c>
      <c r="BM130" s="242" t="s">
        <v>8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5324</v>
      </c>
      <c r="F131" s="232" t="s">
        <v>5325</v>
      </c>
      <c r="G131" s="233" t="s">
        <v>321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304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304</v>
      </c>
      <c r="BM131" s="242" t="s">
        <v>299</v>
      </c>
    </row>
    <row r="132" s="2" customFormat="1" ht="16.5" customHeight="1">
      <c r="A132" s="41"/>
      <c r="B132" s="42"/>
      <c r="C132" s="230" t="s">
        <v>295</v>
      </c>
      <c r="D132" s="230" t="s">
        <v>253</v>
      </c>
      <c r="E132" s="231" t="s">
        <v>5326</v>
      </c>
      <c r="F132" s="232" t="s">
        <v>5327</v>
      </c>
      <c r="G132" s="233" t="s">
        <v>1163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304</v>
      </c>
      <c r="AT132" s="242" t="s">
        <v>253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304</v>
      </c>
      <c r="BM132" s="242" t="s">
        <v>304</v>
      </c>
    </row>
    <row r="133" s="2" customFormat="1" ht="16.5" customHeight="1">
      <c r="A133" s="41"/>
      <c r="B133" s="42"/>
      <c r="C133" s="230" t="s">
        <v>281</v>
      </c>
      <c r="D133" s="230" t="s">
        <v>253</v>
      </c>
      <c r="E133" s="231" t="s">
        <v>5328</v>
      </c>
      <c r="F133" s="232" t="s">
        <v>5329</v>
      </c>
      <c r="G133" s="233" t="s">
        <v>1163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304</v>
      </c>
      <c r="AT133" s="242" t="s">
        <v>253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304</v>
      </c>
      <c r="BM133" s="242" t="s">
        <v>309</v>
      </c>
    </row>
    <row r="134" s="2" customFormat="1" ht="16.5" customHeight="1">
      <c r="A134" s="41"/>
      <c r="B134" s="42"/>
      <c r="C134" s="230" t="s">
        <v>306</v>
      </c>
      <c r="D134" s="230" t="s">
        <v>253</v>
      </c>
      <c r="E134" s="231" t="s">
        <v>5330</v>
      </c>
      <c r="F134" s="232" t="s">
        <v>5331</v>
      </c>
      <c r="G134" s="233" t="s">
        <v>1163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304</v>
      </c>
      <c r="AT134" s="242" t="s">
        <v>253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304</v>
      </c>
      <c r="BM134" s="242" t="s">
        <v>409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5332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91</v>
      </c>
    </row>
    <row r="136" s="2" customFormat="1" ht="16.5" customHeight="1">
      <c r="A136" s="41"/>
      <c r="B136" s="42"/>
      <c r="C136" s="230" t="s">
        <v>287</v>
      </c>
      <c r="D136" s="230" t="s">
        <v>253</v>
      </c>
      <c r="E136" s="231" t="s">
        <v>5333</v>
      </c>
      <c r="F136" s="232" t="s">
        <v>5334</v>
      </c>
      <c r="G136" s="233" t="s">
        <v>1163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304</v>
      </c>
      <c r="AT136" s="242" t="s">
        <v>253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304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5335</v>
      </c>
      <c r="F137" s="232" t="s">
        <v>5336</v>
      </c>
      <c r="G137" s="233" t="s">
        <v>1163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304</v>
      </c>
      <c r="AT137" s="242" t="s">
        <v>253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304</v>
      </c>
      <c r="BM137" s="242" t="s">
        <v>336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5337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3578</v>
      </c>
      <c r="F139" s="217" t="s">
        <v>5338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251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5339</v>
      </c>
      <c r="F140" s="232" t="s">
        <v>5340</v>
      </c>
      <c r="G140" s="233" t="s">
        <v>571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304</v>
      </c>
      <c r="AT140" s="242" t="s">
        <v>253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304</v>
      </c>
      <c r="BM140" s="242" t="s">
        <v>341</v>
      </c>
    </row>
    <row r="141" s="2" customFormat="1" ht="16.5" customHeight="1">
      <c r="A141" s="41"/>
      <c r="B141" s="42"/>
      <c r="C141" s="230" t="s">
        <v>349</v>
      </c>
      <c r="D141" s="230" t="s">
        <v>253</v>
      </c>
      <c r="E141" s="231" t="s">
        <v>5341</v>
      </c>
      <c r="F141" s="232" t="s">
        <v>5342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304</v>
      </c>
      <c r="AT141" s="242" t="s">
        <v>253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304</v>
      </c>
      <c r="BM141" s="242" t="s">
        <v>352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5343</v>
      </c>
      <c r="F142" s="232" t="s">
        <v>5327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304</v>
      </c>
      <c r="AT142" s="242" t="s">
        <v>253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304</v>
      </c>
      <c r="BM142" s="242" t="s">
        <v>358</v>
      </c>
    </row>
    <row r="143" s="2" customFormat="1" ht="16.5" customHeight="1">
      <c r="A143" s="41"/>
      <c r="B143" s="42"/>
      <c r="C143" s="230" t="s">
        <v>361</v>
      </c>
      <c r="D143" s="230" t="s">
        <v>253</v>
      </c>
      <c r="E143" s="231" t="s">
        <v>5344</v>
      </c>
      <c r="F143" s="232" t="s">
        <v>5345</v>
      </c>
      <c r="G143" s="233" t="s">
        <v>1163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304</v>
      </c>
      <c r="AT143" s="242" t="s">
        <v>253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304</v>
      </c>
      <c r="BM143" s="242" t="s">
        <v>364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5346</v>
      </c>
      <c r="F144" s="232" t="s">
        <v>5347</v>
      </c>
      <c r="G144" s="233" t="s">
        <v>1163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304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304</v>
      </c>
      <c r="BM144" s="242" t="s">
        <v>375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4031</v>
      </c>
      <c r="F145" s="217" t="s">
        <v>5348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5349</v>
      </c>
      <c r="F146" s="232" t="s">
        <v>5350</v>
      </c>
      <c r="G146" s="233" t="s">
        <v>571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304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304</v>
      </c>
      <c r="BM146" s="242" t="s">
        <v>390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5351</v>
      </c>
      <c r="F147" s="232" t="s">
        <v>5352</v>
      </c>
      <c r="G147" s="233" t="s">
        <v>571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304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304</v>
      </c>
      <c r="BM147" s="242" t="s">
        <v>400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5353</v>
      </c>
      <c r="F148" s="232" t="s">
        <v>5354</v>
      </c>
      <c r="G148" s="233" t="s">
        <v>1163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304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304</v>
      </c>
      <c r="BM148" s="242" t="s">
        <v>405</v>
      </c>
    </row>
    <row r="149" s="2" customFormat="1">
      <c r="A149" s="41"/>
      <c r="B149" s="42"/>
      <c r="C149" s="43"/>
      <c r="D149" s="251" t="s">
        <v>289</v>
      </c>
      <c r="E149" s="43"/>
      <c r="F149" s="282" t="s">
        <v>5355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289</v>
      </c>
      <c r="AU149" s="19" t="s">
        <v>91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5356</v>
      </c>
      <c r="F150" s="232" t="s">
        <v>5357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304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304</v>
      </c>
      <c r="BM150" s="242" t="s">
        <v>412</v>
      </c>
    </row>
    <row r="151" s="2" customFormat="1" ht="16.5" customHeight="1">
      <c r="A151" s="41"/>
      <c r="B151" s="42"/>
      <c r="C151" s="230" t="s">
        <v>7</v>
      </c>
      <c r="D151" s="230" t="s">
        <v>253</v>
      </c>
      <c r="E151" s="231" t="s">
        <v>5358</v>
      </c>
      <c r="F151" s="232" t="s">
        <v>5359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304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304</v>
      </c>
      <c r="BM151" s="242" t="s">
        <v>424</v>
      </c>
    </row>
    <row r="152" s="2" customFormat="1" ht="16.5" customHeight="1">
      <c r="A152" s="41"/>
      <c r="B152" s="42"/>
      <c r="C152" s="230" t="s">
        <v>322</v>
      </c>
      <c r="D152" s="230" t="s">
        <v>253</v>
      </c>
      <c r="E152" s="231" t="s">
        <v>5360</v>
      </c>
      <c r="F152" s="232" t="s">
        <v>5361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304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304</v>
      </c>
      <c r="BM152" s="242" t="s">
        <v>433</v>
      </c>
    </row>
    <row r="153" s="2" customFormat="1" ht="16.5" customHeight="1">
      <c r="A153" s="41"/>
      <c r="B153" s="42"/>
      <c r="C153" s="230" t="s">
        <v>437</v>
      </c>
      <c r="D153" s="230" t="s">
        <v>253</v>
      </c>
      <c r="E153" s="231" t="s">
        <v>5362</v>
      </c>
      <c r="F153" s="232" t="s">
        <v>5347</v>
      </c>
      <c r="G153" s="233" t="s">
        <v>571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304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304</v>
      </c>
      <c r="BM153" s="242" t="s">
        <v>440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3580</v>
      </c>
      <c r="F154" s="217" t="s">
        <v>5363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336</v>
      </c>
      <c r="D155" s="230" t="s">
        <v>253</v>
      </c>
      <c r="E155" s="231" t="s">
        <v>5364</v>
      </c>
      <c r="F155" s="232" t="s">
        <v>5365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304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304</v>
      </c>
      <c r="BM155" s="242" t="s">
        <v>448</v>
      </c>
    </row>
    <row r="156" s="2" customFormat="1" ht="16.5" customHeight="1">
      <c r="A156" s="41"/>
      <c r="B156" s="42"/>
      <c r="C156" s="230" t="s">
        <v>450</v>
      </c>
      <c r="D156" s="230" t="s">
        <v>253</v>
      </c>
      <c r="E156" s="231" t="s">
        <v>5366</v>
      </c>
      <c r="F156" s="232" t="s">
        <v>5367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304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304</v>
      </c>
      <c r="BM156" s="242" t="s">
        <v>453</v>
      </c>
    </row>
    <row r="157" s="2" customFormat="1" ht="16.5" customHeight="1">
      <c r="A157" s="41"/>
      <c r="B157" s="42"/>
      <c r="C157" s="230" t="s">
        <v>341</v>
      </c>
      <c r="D157" s="230" t="s">
        <v>253</v>
      </c>
      <c r="E157" s="231" t="s">
        <v>5368</v>
      </c>
      <c r="F157" s="232" t="s">
        <v>4598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304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304</v>
      </c>
      <c r="BM157" s="242" t="s">
        <v>458</v>
      </c>
    </row>
    <row r="158" s="2" customFormat="1" ht="16.5" customHeight="1">
      <c r="A158" s="41"/>
      <c r="B158" s="42"/>
      <c r="C158" s="230" t="s">
        <v>462</v>
      </c>
      <c r="D158" s="230" t="s">
        <v>253</v>
      </c>
      <c r="E158" s="231" t="s">
        <v>5369</v>
      </c>
      <c r="F158" s="232" t="s">
        <v>5370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304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304</v>
      </c>
      <c r="BM158" s="242" t="s">
        <v>465</v>
      </c>
    </row>
    <row r="159" s="2" customFormat="1" ht="16.5" customHeight="1">
      <c r="A159" s="41"/>
      <c r="B159" s="42"/>
      <c r="C159" s="230" t="s">
        <v>352</v>
      </c>
      <c r="D159" s="230" t="s">
        <v>253</v>
      </c>
      <c r="E159" s="231" t="s">
        <v>5371</v>
      </c>
      <c r="F159" s="232" t="s">
        <v>5372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304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304</v>
      </c>
      <c r="BM159" s="242" t="s">
        <v>470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WM1LoawzTjUckGYrWWiYtXoRvqARJjbxzYNIZCsglzTDDz6mxdbTazLrGYtu13e1/ZJ3OyFxgwqiaTjPgvF+Jw==" hashValue="a9cA6W3ubLomEtaP57PpPXMPUEYcMia2o/N7qVWbJbFy4m0AT9zRCWyv+U8sjINFghTgmPysYhuID2hMlvJVL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5373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5374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3576</v>
      </c>
      <c r="F122" s="217" t="s">
        <v>5375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338</v>
      </c>
      <c r="E123" s="295" t="s">
        <v>5376</v>
      </c>
      <c r="F123" s="296" t="s">
        <v>5377</v>
      </c>
      <c r="G123" s="297" t="s">
        <v>3624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281</v>
      </c>
      <c r="AT123" s="242" t="s">
        <v>338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257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338</v>
      </c>
      <c r="E124" s="295" t="s">
        <v>5378</v>
      </c>
      <c r="F124" s="296" t="s">
        <v>5379</v>
      </c>
      <c r="G124" s="297" t="s">
        <v>3624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281</v>
      </c>
      <c r="AT124" s="242" t="s">
        <v>338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257</v>
      </c>
    </row>
    <row r="125" s="2" customFormat="1" ht="16.5" customHeight="1">
      <c r="A125" s="41"/>
      <c r="B125" s="42"/>
      <c r="C125" s="294" t="s">
        <v>273</v>
      </c>
      <c r="D125" s="294" t="s">
        <v>338</v>
      </c>
      <c r="E125" s="295" t="s">
        <v>5380</v>
      </c>
      <c r="F125" s="296" t="s">
        <v>5381</v>
      </c>
      <c r="G125" s="297" t="s">
        <v>3624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281</v>
      </c>
      <c r="AT125" s="242" t="s">
        <v>338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276</v>
      </c>
    </row>
    <row r="126" s="2" customFormat="1" ht="16.5" customHeight="1">
      <c r="A126" s="41"/>
      <c r="B126" s="42"/>
      <c r="C126" s="294" t="s">
        <v>257</v>
      </c>
      <c r="D126" s="294" t="s">
        <v>338</v>
      </c>
      <c r="E126" s="295" t="s">
        <v>5382</v>
      </c>
      <c r="F126" s="296" t="s">
        <v>5383</v>
      </c>
      <c r="G126" s="297" t="s">
        <v>3624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281</v>
      </c>
      <c r="AT126" s="242" t="s">
        <v>338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281</v>
      </c>
    </row>
    <row r="127" s="2" customFormat="1" ht="16.5" customHeight="1">
      <c r="A127" s="41"/>
      <c r="B127" s="42"/>
      <c r="C127" s="294" t="s">
        <v>284</v>
      </c>
      <c r="D127" s="294" t="s">
        <v>338</v>
      </c>
      <c r="E127" s="295" t="s">
        <v>5384</v>
      </c>
      <c r="F127" s="296" t="s">
        <v>5385</v>
      </c>
      <c r="G127" s="297" t="s">
        <v>3624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281</v>
      </c>
      <c r="AT127" s="242" t="s">
        <v>338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287</v>
      </c>
    </row>
    <row r="128" s="2" customFormat="1" ht="16.5" customHeight="1">
      <c r="A128" s="41"/>
      <c r="B128" s="42"/>
      <c r="C128" s="294" t="s">
        <v>276</v>
      </c>
      <c r="D128" s="294" t="s">
        <v>338</v>
      </c>
      <c r="E128" s="295" t="s">
        <v>5386</v>
      </c>
      <c r="F128" s="296" t="s">
        <v>5387</v>
      </c>
      <c r="G128" s="297" t="s">
        <v>3624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281</v>
      </c>
      <c r="AT128" s="242" t="s">
        <v>338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8</v>
      </c>
    </row>
    <row r="129" s="2" customFormat="1" ht="16.5" customHeight="1">
      <c r="A129" s="41"/>
      <c r="B129" s="42"/>
      <c r="C129" s="294" t="s">
        <v>295</v>
      </c>
      <c r="D129" s="294" t="s">
        <v>338</v>
      </c>
      <c r="E129" s="295" t="s">
        <v>5388</v>
      </c>
      <c r="F129" s="296" t="s">
        <v>5389</v>
      </c>
      <c r="G129" s="297" t="s">
        <v>3624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281</v>
      </c>
      <c r="AT129" s="242" t="s">
        <v>338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299</v>
      </c>
    </row>
    <row r="130" s="2" customFormat="1" ht="16.5" customHeight="1">
      <c r="A130" s="41"/>
      <c r="B130" s="42"/>
      <c r="C130" s="294" t="s">
        <v>281</v>
      </c>
      <c r="D130" s="294" t="s">
        <v>338</v>
      </c>
      <c r="E130" s="295" t="s">
        <v>5390</v>
      </c>
      <c r="F130" s="296" t="s">
        <v>5391</v>
      </c>
      <c r="G130" s="297" t="s">
        <v>3624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281</v>
      </c>
      <c r="AT130" s="242" t="s">
        <v>338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304</v>
      </c>
    </row>
    <row r="131" s="2" customFormat="1" ht="16.5" customHeight="1">
      <c r="A131" s="41"/>
      <c r="B131" s="42"/>
      <c r="C131" s="294" t="s">
        <v>306</v>
      </c>
      <c r="D131" s="294" t="s">
        <v>338</v>
      </c>
      <c r="E131" s="295" t="s">
        <v>5392</v>
      </c>
      <c r="F131" s="296" t="s">
        <v>5393</v>
      </c>
      <c r="G131" s="297" t="s">
        <v>3624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281</v>
      </c>
      <c r="AT131" s="242" t="s">
        <v>338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309</v>
      </c>
    </row>
    <row r="132" s="2" customFormat="1" ht="16.5" customHeight="1">
      <c r="A132" s="41"/>
      <c r="B132" s="42"/>
      <c r="C132" s="294" t="s">
        <v>287</v>
      </c>
      <c r="D132" s="294" t="s">
        <v>338</v>
      </c>
      <c r="E132" s="295" t="s">
        <v>5394</v>
      </c>
      <c r="F132" s="296" t="s">
        <v>5395</v>
      </c>
      <c r="G132" s="297" t="s">
        <v>3624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281</v>
      </c>
      <c r="AT132" s="242" t="s">
        <v>338</v>
      </c>
      <c r="AU132" s="242" t="s">
        <v>91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409</v>
      </c>
    </row>
    <row r="133" s="2" customFormat="1" ht="16.5" customHeight="1">
      <c r="A133" s="41"/>
      <c r="B133" s="42"/>
      <c r="C133" s="294" t="s">
        <v>333</v>
      </c>
      <c r="D133" s="294" t="s">
        <v>338</v>
      </c>
      <c r="E133" s="295" t="s">
        <v>5396</v>
      </c>
      <c r="F133" s="296" t="s">
        <v>5397</v>
      </c>
      <c r="G133" s="297" t="s">
        <v>3624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281</v>
      </c>
      <c r="AT133" s="242" t="s">
        <v>338</v>
      </c>
      <c r="AU133" s="242" t="s">
        <v>91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94" t="s">
        <v>8</v>
      </c>
      <c r="D134" s="294" t="s">
        <v>338</v>
      </c>
      <c r="E134" s="295" t="s">
        <v>5398</v>
      </c>
      <c r="F134" s="296" t="s">
        <v>5399</v>
      </c>
      <c r="G134" s="297" t="s">
        <v>3624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91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94" t="s">
        <v>349</v>
      </c>
      <c r="D135" s="294" t="s">
        <v>338</v>
      </c>
      <c r="E135" s="295" t="s">
        <v>5400</v>
      </c>
      <c r="F135" s="296" t="s">
        <v>5401</v>
      </c>
      <c r="G135" s="297" t="s">
        <v>3624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281</v>
      </c>
      <c r="AT135" s="242" t="s">
        <v>338</v>
      </c>
      <c r="AU135" s="242" t="s">
        <v>91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94" t="s">
        <v>299</v>
      </c>
      <c r="D136" s="294" t="s">
        <v>338</v>
      </c>
      <c r="E136" s="295" t="s">
        <v>5402</v>
      </c>
      <c r="F136" s="296" t="s">
        <v>5403</v>
      </c>
      <c r="G136" s="297" t="s">
        <v>3624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91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94" t="s">
        <v>361</v>
      </c>
      <c r="D137" s="294" t="s">
        <v>338</v>
      </c>
      <c r="E137" s="295" t="s">
        <v>5404</v>
      </c>
      <c r="F137" s="296" t="s">
        <v>5405</v>
      </c>
      <c r="G137" s="297" t="s">
        <v>3624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91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1.75" customHeight="1">
      <c r="A138" s="41"/>
      <c r="B138" s="42"/>
      <c r="C138" s="294" t="s">
        <v>304</v>
      </c>
      <c r="D138" s="294" t="s">
        <v>338</v>
      </c>
      <c r="E138" s="295" t="s">
        <v>5406</v>
      </c>
      <c r="F138" s="296" t="s">
        <v>5407</v>
      </c>
      <c r="G138" s="297" t="s">
        <v>3624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16.5" customHeight="1">
      <c r="A139" s="41"/>
      <c r="B139" s="42"/>
      <c r="C139" s="294" t="s">
        <v>386</v>
      </c>
      <c r="D139" s="294" t="s">
        <v>338</v>
      </c>
      <c r="E139" s="295" t="s">
        <v>5408</v>
      </c>
      <c r="F139" s="296" t="s">
        <v>5409</v>
      </c>
      <c r="G139" s="297" t="s">
        <v>3624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91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94" t="s">
        <v>309</v>
      </c>
      <c r="D140" s="294" t="s">
        <v>338</v>
      </c>
      <c r="E140" s="295" t="s">
        <v>5410</v>
      </c>
      <c r="F140" s="296" t="s">
        <v>5411</v>
      </c>
      <c r="G140" s="297" t="s">
        <v>321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91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16.5" customHeight="1">
      <c r="A141" s="41"/>
      <c r="B141" s="42"/>
      <c r="C141" s="294" t="s">
        <v>402</v>
      </c>
      <c r="D141" s="294" t="s">
        <v>338</v>
      </c>
      <c r="E141" s="295" t="s">
        <v>5412</v>
      </c>
      <c r="F141" s="296" t="s">
        <v>5413</v>
      </c>
      <c r="G141" s="297" t="s">
        <v>321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91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94" t="s">
        <v>409</v>
      </c>
      <c r="D142" s="294" t="s">
        <v>338</v>
      </c>
      <c r="E142" s="295" t="s">
        <v>5414</v>
      </c>
      <c r="F142" s="296" t="s">
        <v>5415</v>
      </c>
      <c r="G142" s="297" t="s">
        <v>321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91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 ht="16.5" customHeight="1">
      <c r="A143" s="41"/>
      <c r="B143" s="42"/>
      <c r="C143" s="294" t="s">
        <v>7</v>
      </c>
      <c r="D143" s="294" t="s">
        <v>338</v>
      </c>
      <c r="E143" s="295" t="s">
        <v>5416</v>
      </c>
      <c r="F143" s="296" t="s">
        <v>5417</v>
      </c>
      <c r="G143" s="297" t="s">
        <v>321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281</v>
      </c>
      <c r="AT143" s="242" t="s">
        <v>338</v>
      </c>
      <c r="AU143" s="242" t="s">
        <v>91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412</v>
      </c>
    </row>
    <row r="144" s="2" customFormat="1" ht="16.5" customHeight="1">
      <c r="A144" s="41"/>
      <c r="B144" s="42"/>
      <c r="C144" s="294" t="s">
        <v>322</v>
      </c>
      <c r="D144" s="294" t="s">
        <v>338</v>
      </c>
      <c r="E144" s="295" t="s">
        <v>5418</v>
      </c>
      <c r="F144" s="296" t="s">
        <v>5419</v>
      </c>
      <c r="G144" s="297" t="s">
        <v>321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424</v>
      </c>
    </row>
    <row r="145" s="2" customFormat="1" ht="16.5" customHeight="1">
      <c r="A145" s="41"/>
      <c r="B145" s="42"/>
      <c r="C145" s="294" t="s">
        <v>437</v>
      </c>
      <c r="D145" s="294" t="s">
        <v>338</v>
      </c>
      <c r="E145" s="295" t="s">
        <v>5420</v>
      </c>
      <c r="F145" s="296" t="s">
        <v>5421</v>
      </c>
      <c r="G145" s="297" t="s">
        <v>321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94" t="s">
        <v>336</v>
      </c>
      <c r="D146" s="294" t="s">
        <v>338</v>
      </c>
      <c r="E146" s="295" t="s">
        <v>5422</v>
      </c>
      <c r="F146" s="296" t="s">
        <v>5423</v>
      </c>
      <c r="G146" s="297" t="s">
        <v>321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2" customFormat="1" ht="16.5" customHeight="1">
      <c r="A147" s="41"/>
      <c r="B147" s="42"/>
      <c r="C147" s="294" t="s">
        <v>450</v>
      </c>
      <c r="D147" s="294" t="s">
        <v>338</v>
      </c>
      <c r="E147" s="295" t="s">
        <v>5424</v>
      </c>
      <c r="F147" s="296" t="s">
        <v>5425</v>
      </c>
      <c r="G147" s="297" t="s">
        <v>321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448</v>
      </c>
    </row>
    <row r="148" s="2" customFormat="1" ht="16.5" customHeight="1">
      <c r="A148" s="41"/>
      <c r="B148" s="42"/>
      <c r="C148" s="230" t="s">
        <v>341</v>
      </c>
      <c r="D148" s="230" t="s">
        <v>253</v>
      </c>
      <c r="E148" s="231" t="s">
        <v>5426</v>
      </c>
      <c r="F148" s="232" t="s">
        <v>5427</v>
      </c>
      <c r="G148" s="233" t="s">
        <v>3624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453</v>
      </c>
    </row>
    <row r="149" s="2" customFormat="1" ht="24.15" customHeight="1">
      <c r="A149" s="41"/>
      <c r="B149" s="42"/>
      <c r="C149" s="230" t="s">
        <v>462</v>
      </c>
      <c r="D149" s="230" t="s">
        <v>253</v>
      </c>
      <c r="E149" s="231" t="s">
        <v>5428</v>
      </c>
      <c r="F149" s="232" t="s">
        <v>5429</v>
      </c>
      <c r="G149" s="233" t="s">
        <v>3624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24.15" customHeight="1">
      <c r="A150" s="41"/>
      <c r="B150" s="42"/>
      <c r="C150" s="230" t="s">
        <v>352</v>
      </c>
      <c r="D150" s="230" t="s">
        <v>253</v>
      </c>
      <c r="E150" s="231" t="s">
        <v>5430</v>
      </c>
      <c r="F150" s="232" t="s">
        <v>5431</v>
      </c>
      <c r="G150" s="233" t="s">
        <v>3624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 ht="16.5" customHeight="1">
      <c r="A151" s="41"/>
      <c r="B151" s="42"/>
      <c r="C151" s="230" t="s">
        <v>472</v>
      </c>
      <c r="D151" s="230" t="s">
        <v>253</v>
      </c>
      <c r="E151" s="231" t="s">
        <v>5432</v>
      </c>
      <c r="F151" s="232" t="s">
        <v>5433</v>
      </c>
      <c r="G151" s="233" t="s">
        <v>3624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470</v>
      </c>
    </row>
    <row r="152" s="2" customFormat="1" ht="16.5" customHeight="1">
      <c r="A152" s="41"/>
      <c r="B152" s="42"/>
      <c r="C152" s="230" t="s">
        <v>358</v>
      </c>
      <c r="D152" s="230" t="s">
        <v>253</v>
      </c>
      <c r="E152" s="231" t="s">
        <v>5434</v>
      </c>
      <c r="F152" s="232" t="s">
        <v>5435</v>
      </c>
      <c r="G152" s="233" t="s">
        <v>3624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475</v>
      </c>
    </row>
    <row r="153" s="2" customFormat="1" ht="16.5" customHeight="1">
      <c r="A153" s="41"/>
      <c r="B153" s="42"/>
      <c r="C153" s="230" t="s">
        <v>488</v>
      </c>
      <c r="D153" s="230" t="s">
        <v>253</v>
      </c>
      <c r="E153" s="231" t="s">
        <v>5436</v>
      </c>
      <c r="F153" s="232" t="s">
        <v>5437</v>
      </c>
      <c r="G153" s="233" t="s">
        <v>3624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480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W9+QkIym19pCcD0ZGlfxC87PVQ46+ScnjOM3eTqIFZRD/ddbj84fl9IkWi7gp3RX9iqjiJoB/9EuYcuPFOadgw==" hashValue="v3IsZenWNpabo8VorqMX/Q95exvQu7+/wm/6COP8jNndQgIE0/qe+l9M6q1cx4f+mVUaMyCdn0DJhFmzSiWE9A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5438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5439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5440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5441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5442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5443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5444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5445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5445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5446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5447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5444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5445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5448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5449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5450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236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237</v>
      </c>
      <c r="D134" s="205" t="s">
        <v>69</v>
      </c>
      <c r="E134" s="205" t="s">
        <v>65</v>
      </c>
      <c r="F134" s="205" t="s">
        <v>66</v>
      </c>
      <c r="G134" s="205" t="s">
        <v>238</v>
      </c>
      <c r="H134" s="205" t="s">
        <v>239</v>
      </c>
      <c r="I134" s="205" t="s">
        <v>240</v>
      </c>
      <c r="J134" s="206" t="s">
        <v>196</v>
      </c>
      <c r="K134" s="207" t="s">
        <v>241</v>
      </c>
      <c r="L134" s="208"/>
      <c r="M134" s="103" t="s">
        <v>1</v>
      </c>
      <c r="N134" s="104" t="s">
        <v>48</v>
      </c>
      <c r="O134" s="104" t="s">
        <v>242</v>
      </c>
      <c r="P134" s="104" t="s">
        <v>243</v>
      </c>
      <c r="Q134" s="104" t="s">
        <v>244</v>
      </c>
      <c r="R134" s="104" t="s">
        <v>245</v>
      </c>
      <c r="S134" s="104" t="s">
        <v>246</v>
      </c>
      <c r="T134" s="105" t="s">
        <v>247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248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3576</v>
      </c>
      <c r="F136" s="217" t="s">
        <v>5451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251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3578</v>
      </c>
      <c r="F137" s="228" t="s">
        <v>5452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253</v>
      </c>
      <c r="E138" s="231" t="s">
        <v>5453</v>
      </c>
      <c r="F138" s="232" t="s">
        <v>5454</v>
      </c>
      <c r="G138" s="233" t="s">
        <v>3624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253</v>
      </c>
      <c r="E139" s="231" t="s">
        <v>5455</v>
      </c>
      <c r="F139" s="232" t="s">
        <v>5456</v>
      </c>
      <c r="G139" s="233" t="s">
        <v>3624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257</v>
      </c>
    </row>
    <row r="140" s="2" customFormat="1" ht="24.15" customHeight="1">
      <c r="A140" s="41"/>
      <c r="B140" s="42"/>
      <c r="C140" s="230" t="s">
        <v>273</v>
      </c>
      <c r="D140" s="230" t="s">
        <v>253</v>
      </c>
      <c r="E140" s="231" t="s">
        <v>5457</v>
      </c>
      <c r="F140" s="232" t="s">
        <v>5458</v>
      </c>
      <c r="G140" s="233" t="s">
        <v>3624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276</v>
      </c>
    </row>
    <row r="141" s="2" customFormat="1" ht="24.15" customHeight="1">
      <c r="A141" s="41"/>
      <c r="B141" s="42"/>
      <c r="C141" s="230" t="s">
        <v>257</v>
      </c>
      <c r="D141" s="230" t="s">
        <v>253</v>
      </c>
      <c r="E141" s="231" t="s">
        <v>5459</v>
      </c>
      <c r="F141" s="232" t="s">
        <v>5460</v>
      </c>
      <c r="G141" s="233" t="s">
        <v>3624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281</v>
      </c>
    </row>
    <row r="142" s="2" customFormat="1" ht="24.15" customHeight="1">
      <c r="A142" s="41"/>
      <c r="B142" s="42"/>
      <c r="C142" s="230" t="s">
        <v>284</v>
      </c>
      <c r="D142" s="230" t="s">
        <v>253</v>
      </c>
      <c r="E142" s="231" t="s">
        <v>5461</v>
      </c>
      <c r="F142" s="232" t="s">
        <v>5462</v>
      </c>
      <c r="G142" s="233" t="s">
        <v>3624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287</v>
      </c>
    </row>
    <row r="143" s="2" customFormat="1" ht="21.75" customHeight="1">
      <c r="A143" s="41"/>
      <c r="B143" s="42"/>
      <c r="C143" s="230" t="s">
        <v>276</v>
      </c>
      <c r="D143" s="230" t="s">
        <v>253</v>
      </c>
      <c r="E143" s="231" t="s">
        <v>5463</v>
      </c>
      <c r="F143" s="232" t="s">
        <v>5464</v>
      </c>
      <c r="G143" s="233" t="s">
        <v>3624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8</v>
      </c>
    </row>
    <row r="144" s="2" customFormat="1" ht="37.8" customHeight="1">
      <c r="A144" s="41"/>
      <c r="B144" s="42"/>
      <c r="C144" s="230" t="s">
        <v>295</v>
      </c>
      <c r="D144" s="230" t="s">
        <v>253</v>
      </c>
      <c r="E144" s="231" t="s">
        <v>5465</v>
      </c>
      <c r="F144" s="232" t="s">
        <v>5466</v>
      </c>
      <c r="G144" s="233" t="s">
        <v>3624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299</v>
      </c>
    </row>
    <row r="145" s="2" customFormat="1" ht="37.8" customHeight="1">
      <c r="A145" s="41"/>
      <c r="B145" s="42"/>
      <c r="C145" s="230" t="s">
        <v>281</v>
      </c>
      <c r="D145" s="230" t="s">
        <v>253</v>
      </c>
      <c r="E145" s="231" t="s">
        <v>5467</v>
      </c>
      <c r="F145" s="232" t="s">
        <v>5468</v>
      </c>
      <c r="G145" s="233" t="s">
        <v>3624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304</v>
      </c>
    </row>
    <row r="146" s="2" customFormat="1" ht="37.8" customHeight="1">
      <c r="A146" s="41"/>
      <c r="B146" s="42"/>
      <c r="C146" s="230" t="s">
        <v>306</v>
      </c>
      <c r="D146" s="230" t="s">
        <v>253</v>
      </c>
      <c r="E146" s="231" t="s">
        <v>5469</v>
      </c>
      <c r="F146" s="232" t="s">
        <v>5470</v>
      </c>
      <c r="G146" s="233" t="s">
        <v>3624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309</v>
      </c>
    </row>
    <row r="147" s="2" customFormat="1" ht="37.8" customHeight="1">
      <c r="A147" s="41"/>
      <c r="B147" s="42"/>
      <c r="C147" s="230" t="s">
        <v>287</v>
      </c>
      <c r="D147" s="230" t="s">
        <v>253</v>
      </c>
      <c r="E147" s="231" t="s">
        <v>5471</v>
      </c>
      <c r="F147" s="232" t="s">
        <v>5472</v>
      </c>
      <c r="G147" s="233" t="s">
        <v>3624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409</v>
      </c>
    </row>
    <row r="148" s="2" customFormat="1" ht="21.75" customHeight="1">
      <c r="A148" s="41"/>
      <c r="B148" s="42"/>
      <c r="C148" s="230" t="s">
        <v>333</v>
      </c>
      <c r="D148" s="230" t="s">
        <v>253</v>
      </c>
      <c r="E148" s="231" t="s">
        <v>5473</v>
      </c>
      <c r="F148" s="232" t="s">
        <v>5474</v>
      </c>
      <c r="G148" s="233" t="s">
        <v>3624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322</v>
      </c>
    </row>
    <row r="149" s="2" customFormat="1" ht="21.75" customHeight="1">
      <c r="A149" s="41"/>
      <c r="B149" s="42"/>
      <c r="C149" s="230" t="s">
        <v>8</v>
      </c>
      <c r="D149" s="230" t="s">
        <v>253</v>
      </c>
      <c r="E149" s="231" t="s">
        <v>5475</v>
      </c>
      <c r="F149" s="232" t="s">
        <v>5476</v>
      </c>
      <c r="G149" s="233" t="s">
        <v>3624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336</v>
      </c>
    </row>
    <row r="150" s="2" customFormat="1" ht="16.5" customHeight="1">
      <c r="A150" s="41"/>
      <c r="B150" s="42"/>
      <c r="C150" s="230" t="s">
        <v>349</v>
      </c>
      <c r="D150" s="230" t="s">
        <v>253</v>
      </c>
      <c r="E150" s="231" t="s">
        <v>5477</v>
      </c>
      <c r="F150" s="232" t="s">
        <v>5478</v>
      </c>
      <c r="G150" s="233" t="s">
        <v>3624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341</v>
      </c>
    </row>
    <row r="151" s="2" customFormat="1" ht="24.15" customHeight="1">
      <c r="A151" s="41"/>
      <c r="B151" s="42"/>
      <c r="C151" s="230" t="s">
        <v>299</v>
      </c>
      <c r="D151" s="230" t="s">
        <v>253</v>
      </c>
      <c r="E151" s="231" t="s">
        <v>5479</v>
      </c>
      <c r="F151" s="232" t="s">
        <v>5480</v>
      </c>
      <c r="G151" s="233" t="s">
        <v>3624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352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4031</v>
      </c>
      <c r="F152" s="228" t="s">
        <v>5481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251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361</v>
      </c>
      <c r="D153" s="230" t="s">
        <v>253</v>
      </c>
      <c r="E153" s="231" t="s">
        <v>5482</v>
      </c>
      <c r="F153" s="232" t="s">
        <v>5454</v>
      </c>
      <c r="G153" s="233" t="s">
        <v>3624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358</v>
      </c>
    </row>
    <row r="154" s="2" customFormat="1" ht="24.15" customHeight="1">
      <c r="A154" s="41"/>
      <c r="B154" s="42"/>
      <c r="C154" s="230" t="s">
        <v>304</v>
      </c>
      <c r="D154" s="230" t="s">
        <v>253</v>
      </c>
      <c r="E154" s="231" t="s">
        <v>5483</v>
      </c>
      <c r="F154" s="232" t="s">
        <v>5456</v>
      </c>
      <c r="G154" s="233" t="s">
        <v>3624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364</v>
      </c>
    </row>
    <row r="155" s="2" customFormat="1" ht="24.15" customHeight="1">
      <c r="A155" s="41"/>
      <c r="B155" s="42"/>
      <c r="C155" s="230" t="s">
        <v>386</v>
      </c>
      <c r="D155" s="230" t="s">
        <v>253</v>
      </c>
      <c r="E155" s="231" t="s">
        <v>5484</v>
      </c>
      <c r="F155" s="232" t="s">
        <v>5458</v>
      </c>
      <c r="G155" s="233" t="s">
        <v>3624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375</v>
      </c>
    </row>
    <row r="156" s="2" customFormat="1" ht="24.15" customHeight="1">
      <c r="A156" s="41"/>
      <c r="B156" s="42"/>
      <c r="C156" s="230" t="s">
        <v>309</v>
      </c>
      <c r="D156" s="230" t="s">
        <v>253</v>
      </c>
      <c r="E156" s="231" t="s">
        <v>5485</v>
      </c>
      <c r="F156" s="232" t="s">
        <v>5460</v>
      </c>
      <c r="G156" s="233" t="s">
        <v>3624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390</v>
      </c>
    </row>
    <row r="157" s="2" customFormat="1" ht="24.15" customHeight="1">
      <c r="A157" s="41"/>
      <c r="B157" s="42"/>
      <c r="C157" s="230" t="s">
        <v>402</v>
      </c>
      <c r="D157" s="230" t="s">
        <v>253</v>
      </c>
      <c r="E157" s="231" t="s">
        <v>5486</v>
      </c>
      <c r="F157" s="232" t="s">
        <v>5462</v>
      </c>
      <c r="G157" s="233" t="s">
        <v>3624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400</v>
      </c>
    </row>
    <row r="158" s="2" customFormat="1" ht="21.75" customHeight="1">
      <c r="A158" s="41"/>
      <c r="B158" s="42"/>
      <c r="C158" s="230" t="s">
        <v>409</v>
      </c>
      <c r="D158" s="230" t="s">
        <v>253</v>
      </c>
      <c r="E158" s="231" t="s">
        <v>5487</v>
      </c>
      <c r="F158" s="232" t="s">
        <v>5464</v>
      </c>
      <c r="G158" s="233" t="s">
        <v>3624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405</v>
      </c>
    </row>
    <row r="159" s="2" customFormat="1" ht="37.8" customHeight="1">
      <c r="A159" s="41"/>
      <c r="B159" s="42"/>
      <c r="C159" s="230" t="s">
        <v>7</v>
      </c>
      <c r="D159" s="230" t="s">
        <v>253</v>
      </c>
      <c r="E159" s="231" t="s">
        <v>5488</v>
      </c>
      <c r="F159" s="232" t="s">
        <v>5466</v>
      </c>
      <c r="G159" s="233" t="s">
        <v>3624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412</v>
      </c>
    </row>
    <row r="160" s="2" customFormat="1" ht="37.8" customHeight="1">
      <c r="A160" s="41"/>
      <c r="B160" s="42"/>
      <c r="C160" s="230" t="s">
        <v>322</v>
      </c>
      <c r="D160" s="230" t="s">
        <v>253</v>
      </c>
      <c r="E160" s="231" t="s">
        <v>5489</v>
      </c>
      <c r="F160" s="232" t="s">
        <v>5468</v>
      </c>
      <c r="G160" s="233" t="s">
        <v>3624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424</v>
      </c>
    </row>
    <row r="161" s="2" customFormat="1" ht="37.8" customHeight="1">
      <c r="A161" s="41"/>
      <c r="B161" s="42"/>
      <c r="C161" s="230" t="s">
        <v>437</v>
      </c>
      <c r="D161" s="230" t="s">
        <v>253</v>
      </c>
      <c r="E161" s="231" t="s">
        <v>5490</v>
      </c>
      <c r="F161" s="232" t="s">
        <v>5470</v>
      </c>
      <c r="G161" s="233" t="s">
        <v>3624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433</v>
      </c>
    </row>
    <row r="162" s="2" customFormat="1" ht="37.8" customHeight="1">
      <c r="A162" s="41"/>
      <c r="B162" s="42"/>
      <c r="C162" s="230" t="s">
        <v>336</v>
      </c>
      <c r="D162" s="230" t="s">
        <v>253</v>
      </c>
      <c r="E162" s="231" t="s">
        <v>5491</v>
      </c>
      <c r="F162" s="232" t="s">
        <v>5472</v>
      </c>
      <c r="G162" s="233" t="s">
        <v>3624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21.75" customHeight="1">
      <c r="A163" s="41"/>
      <c r="B163" s="42"/>
      <c r="C163" s="230" t="s">
        <v>450</v>
      </c>
      <c r="D163" s="230" t="s">
        <v>253</v>
      </c>
      <c r="E163" s="231" t="s">
        <v>5492</v>
      </c>
      <c r="F163" s="232" t="s">
        <v>5474</v>
      </c>
      <c r="G163" s="233" t="s">
        <v>3624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21.75" customHeight="1">
      <c r="A164" s="41"/>
      <c r="B164" s="42"/>
      <c r="C164" s="230" t="s">
        <v>341</v>
      </c>
      <c r="D164" s="230" t="s">
        <v>253</v>
      </c>
      <c r="E164" s="231" t="s">
        <v>5493</v>
      </c>
      <c r="F164" s="232" t="s">
        <v>5476</v>
      </c>
      <c r="G164" s="233" t="s">
        <v>3624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30" t="s">
        <v>462</v>
      </c>
      <c r="D165" s="230" t="s">
        <v>253</v>
      </c>
      <c r="E165" s="231" t="s">
        <v>5494</v>
      </c>
      <c r="F165" s="232" t="s">
        <v>5478</v>
      </c>
      <c r="G165" s="233" t="s">
        <v>3624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24.15" customHeight="1">
      <c r="A166" s="41"/>
      <c r="B166" s="42"/>
      <c r="C166" s="230" t="s">
        <v>352</v>
      </c>
      <c r="D166" s="230" t="s">
        <v>253</v>
      </c>
      <c r="E166" s="231" t="s">
        <v>5495</v>
      </c>
      <c r="F166" s="232" t="s">
        <v>5480</v>
      </c>
      <c r="G166" s="233" t="s">
        <v>3624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3580</v>
      </c>
      <c r="F167" s="228" t="s">
        <v>5496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472</v>
      </c>
      <c r="D168" s="230" t="s">
        <v>253</v>
      </c>
      <c r="E168" s="231" t="s">
        <v>5497</v>
      </c>
      <c r="F168" s="232" t="s">
        <v>5498</v>
      </c>
      <c r="G168" s="233" t="s">
        <v>3624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470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3647</v>
      </c>
      <c r="F169" s="217" t="s">
        <v>5499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251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3670</v>
      </c>
      <c r="F170" s="228" t="s">
        <v>5500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251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358</v>
      </c>
      <c r="D171" s="230" t="s">
        <v>253</v>
      </c>
      <c r="E171" s="231" t="s">
        <v>5501</v>
      </c>
      <c r="F171" s="232" t="s">
        <v>5502</v>
      </c>
      <c r="G171" s="233" t="s">
        <v>3624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475</v>
      </c>
    </row>
    <row r="172" s="2" customFormat="1" ht="24.15" customHeight="1">
      <c r="A172" s="41"/>
      <c r="B172" s="42"/>
      <c r="C172" s="230" t="s">
        <v>488</v>
      </c>
      <c r="D172" s="230" t="s">
        <v>253</v>
      </c>
      <c r="E172" s="231" t="s">
        <v>5503</v>
      </c>
      <c r="F172" s="232" t="s">
        <v>5504</v>
      </c>
      <c r="G172" s="233" t="s">
        <v>3624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480</v>
      </c>
    </row>
    <row r="173" s="2" customFormat="1" ht="24.15" customHeight="1">
      <c r="A173" s="41"/>
      <c r="B173" s="42"/>
      <c r="C173" s="230" t="s">
        <v>364</v>
      </c>
      <c r="D173" s="230" t="s">
        <v>253</v>
      </c>
      <c r="E173" s="231" t="s">
        <v>5505</v>
      </c>
      <c r="F173" s="232" t="s">
        <v>5506</v>
      </c>
      <c r="G173" s="233" t="s">
        <v>3624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491</v>
      </c>
    </row>
    <row r="174" s="2" customFormat="1" ht="24.15" customHeight="1">
      <c r="A174" s="41"/>
      <c r="B174" s="42"/>
      <c r="C174" s="230" t="s">
        <v>522</v>
      </c>
      <c r="D174" s="230" t="s">
        <v>253</v>
      </c>
      <c r="E174" s="231" t="s">
        <v>5507</v>
      </c>
      <c r="F174" s="232" t="s">
        <v>5508</v>
      </c>
      <c r="G174" s="233" t="s">
        <v>3624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497</v>
      </c>
    </row>
    <row r="175" s="2" customFormat="1" ht="16.5" customHeight="1">
      <c r="A175" s="41"/>
      <c r="B175" s="42"/>
      <c r="C175" s="230" t="s">
        <v>375</v>
      </c>
      <c r="D175" s="230" t="s">
        <v>253</v>
      </c>
      <c r="E175" s="231" t="s">
        <v>5509</v>
      </c>
      <c r="F175" s="232" t="s">
        <v>5510</v>
      </c>
      <c r="G175" s="233" t="s">
        <v>3624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525</v>
      </c>
    </row>
    <row r="176" s="2" customFormat="1" ht="16.5" customHeight="1">
      <c r="A176" s="41"/>
      <c r="B176" s="42"/>
      <c r="C176" s="230" t="s">
        <v>546</v>
      </c>
      <c r="D176" s="230" t="s">
        <v>253</v>
      </c>
      <c r="E176" s="231" t="s">
        <v>5511</v>
      </c>
      <c r="F176" s="232" t="s">
        <v>5512</v>
      </c>
      <c r="G176" s="233" t="s">
        <v>3624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544</v>
      </c>
    </row>
    <row r="177" s="2" customFormat="1" ht="16.5" customHeight="1">
      <c r="A177" s="41"/>
      <c r="B177" s="42"/>
      <c r="C177" s="230" t="s">
        <v>390</v>
      </c>
      <c r="D177" s="230" t="s">
        <v>253</v>
      </c>
      <c r="E177" s="231" t="s">
        <v>5513</v>
      </c>
      <c r="F177" s="232" t="s">
        <v>5514</v>
      </c>
      <c r="G177" s="233" t="s">
        <v>3624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257</v>
      </c>
      <c r="AT177" s="242" t="s">
        <v>253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549</v>
      </c>
    </row>
    <row r="178" s="2" customFormat="1" ht="16.5" customHeight="1">
      <c r="A178" s="41"/>
      <c r="B178" s="42"/>
      <c r="C178" s="230" t="s">
        <v>557</v>
      </c>
      <c r="D178" s="230" t="s">
        <v>253</v>
      </c>
      <c r="E178" s="231" t="s">
        <v>5515</v>
      </c>
      <c r="F178" s="232" t="s">
        <v>5516</v>
      </c>
      <c r="G178" s="233" t="s">
        <v>3624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555</v>
      </c>
    </row>
    <row r="179" s="2" customFormat="1" ht="16.5" customHeight="1">
      <c r="A179" s="41"/>
      <c r="B179" s="42"/>
      <c r="C179" s="230" t="s">
        <v>400</v>
      </c>
      <c r="D179" s="230" t="s">
        <v>253</v>
      </c>
      <c r="E179" s="231" t="s">
        <v>5517</v>
      </c>
      <c r="F179" s="232" t="s">
        <v>5518</v>
      </c>
      <c r="G179" s="233" t="s">
        <v>3624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560</v>
      </c>
    </row>
    <row r="180" s="2" customFormat="1" ht="37.8" customHeight="1">
      <c r="A180" s="41"/>
      <c r="B180" s="42"/>
      <c r="C180" s="230" t="s">
        <v>574</v>
      </c>
      <c r="D180" s="230" t="s">
        <v>253</v>
      </c>
      <c r="E180" s="231" t="s">
        <v>5519</v>
      </c>
      <c r="F180" s="232" t="s">
        <v>5520</v>
      </c>
      <c r="G180" s="233" t="s">
        <v>3624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572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3728</v>
      </c>
      <c r="F181" s="228" t="s">
        <v>5521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251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405</v>
      </c>
      <c r="D182" s="230" t="s">
        <v>253</v>
      </c>
      <c r="E182" s="231" t="s">
        <v>5501</v>
      </c>
      <c r="F182" s="232" t="s">
        <v>5502</v>
      </c>
      <c r="G182" s="233" t="s">
        <v>3624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577</v>
      </c>
    </row>
    <row r="183" s="2" customFormat="1" ht="24.15" customHeight="1">
      <c r="A183" s="41"/>
      <c r="B183" s="42"/>
      <c r="C183" s="230" t="s">
        <v>587</v>
      </c>
      <c r="D183" s="230" t="s">
        <v>253</v>
      </c>
      <c r="E183" s="231" t="s">
        <v>5503</v>
      </c>
      <c r="F183" s="232" t="s">
        <v>5504</v>
      </c>
      <c r="G183" s="233" t="s">
        <v>3624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584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5505</v>
      </c>
      <c r="F184" s="232" t="s">
        <v>5506</v>
      </c>
      <c r="G184" s="233" t="s">
        <v>3624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590</v>
      </c>
    </row>
    <row r="185" s="2" customFormat="1" ht="24.15" customHeight="1">
      <c r="A185" s="41"/>
      <c r="B185" s="42"/>
      <c r="C185" s="230" t="s">
        <v>599</v>
      </c>
      <c r="D185" s="230" t="s">
        <v>253</v>
      </c>
      <c r="E185" s="231" t="s">
        <v>5507</v>
      </c>
      <c r="F185" s="232" t="s">
        <v>5508</v>
      </c>
      <c r="G185" s="233" t="s">
        <v>3624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594</v>
      </c>
    </row>
    <row r="186" s="2" customFormat="1" ht="16.5" customHeight="1">
      <c r="A186" s="41"/>
      <c r="B186" s="42"/>
      <c r="C186" s="230" t="s">
        <v>424</v>
      </c>
      <c r="D186" s="230" t="s">
        <v>253</v>
      </c>
      <c r="E186" s="231" t="s">
        <v>5509</v>
      </c>
      <c r="F186" s="232" t="s">
        <v>5510</v>
      </c>
      <c r="G186" s="233" t="s">
        <v>3624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602</v>
      </c>
    </row>
    <row r="187" s="2" customFormat="1" ht="16.5" customHeight="1">
      <c r="A187" s="41"/>
      <c r="B187" s="42"/>
      <c r="C187" s="230" t="s">
        <v>611</v>
      </c>
      <c r="D187" s="230" t="s">
        <v>253</v>
      </c>
      <c r="E187" s="231" t="s">
        <v>5511</v>
      </c>
      <c r="F187" s="232" t="s">
        <v>5512</v>
      </c>
      <c r="G187" s="233" t="s">
        <v>3624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609</v>
      </c>
    </row>
    <row r="188" s="2" customFormat="1" ht="16.5" customHeight="1">
      <c r="A188" s="41"/>
      <c r="B188" s="42"/>
      <c r="C188" s="230" t="s">
        <v>433</v>
      </c>
      <c r="D188" s="230" t="s">
        <v>253</v>
      </c>
      <c r="E188" s="231" t="s">
        <v>5513</v>
      </c>
      <c r="F188" s="232" t="s">
        <v>5514</v>
      </c>
      <c r="G188" s="233" t="s">
        <v>3624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957</v>
      </c>
    </row>
    <row r="189" s="2" customFormat="1" ht="16.5" customHeight="1">
      <c r="A189" s="41"/>
      <c r="B189" s="42"/>
      <c r="C189" s="230" t="s">
        <v>632</v>
      </c>
      <c r="D189" s="230" t="s">
        <v>253</v>
      </c>
      <c r="E189" s="231" t="s">
        <v>5515</v>
      </c>
      <c r="F189" s="232" t="s">
        <v>5516</v>
      </c>
      <c r="G189" s="233" t="s">
        <v>3624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257</v>
      </c>
      <c r="AT189" s="242" t="s">
        <v>253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974</v>
      </c>
    </row>
    <row r="190" s="2" customFormat="1" ht="16.5" customHeight="1">
      <c r="A190" s="41"/>
      <c r="B190" s="42"/>
      <c r="C190" s="230" t="s">
        <v>440</v>
      </c>
      <c r="D190" s="230" t="s">
        <v>253</v>
      </c>
      <c r="E190" s="231" t="s">
        <v>5517</v>
      </c>
      <c r="F190" s="232" t="s">
        <v>5518</v>
      </c>
      <c r="G190" s="233" t="s">
        <v>3624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989</v>
      </c>
    </row>
    <row r="191" s="2" customFormat="1" ht="37.8" customHeight="1">
      <c r="A191" s="41"/>
      <c r="B191" s="42"/>
      <c r="C191" s="230" t="s">
        <v>642</v>
      </c>
      <c r="D191" s="230" t="s">
        <v>253</v>
      </c>
      <c r="E191" s="231" t="s">
        <v>5519</v>
      </c>
      <c r="F191" s="232" t="s">
        <v>5520</v>
      </c>
      <c r="G191" s="233" t="s">
        <v>3624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1001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3728</v>
      </c>
      <c r="F192" s="228" t="s">
        <v>5521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251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448</v>
      </c>
      <c r="D193" s="230" t="s">
        <v>253</v>
      </c>
      <c r="E193" s="231" t="s">
        <v>5522</v>
      </c>
      <c r="F193" s="232" t="s">
        <v>5523</v>
      </c>
      <c r="G193" s="233" t="s">
        <v>3624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1022</v>
      </c>
    </row>
    <row r="194" s="2" customFormat="1" ht="24.15" customHeight="1">
      <c r="A194" s="41"/>
      <c r="B194" s="42"/>
      <c r="C194" s="230" t="s">
        <v>670</v>
      </c>
      <c r="D194" s="230" t="s">
        <v>253</v>
      </c>
      <c r="E194" s="231" t="s">
        <v>5524</v>
      </c>
      <c r="F194" s="232" t="s">
        <v>5525</v>
      </c>
      <c r="G194" s="233" t="s">
        <v>3624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660</v>
      </c>
    </row>
    <row r="195" s="2" customFormat="1" ht="16.5" customHeight="1">
      <c r="A195" s="41"/>
      <c r="B195" s="42"/>
      <c r="C195" s="230" t="s">
        <v>453</v>
      </c>
      <c r="D195" s="230" t="s">
        <v>253</v>
      </c>
      <c r="E195" s="231" t="s">
        <v>5517</v>
      </c>
      <c r="F195" s="232" t="s">
        <v>5518</v>
      </c>
      <c r="G195" s="233" t="s">
        <v>3624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93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673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4504</v>
      </c>
      <c r="F196" s="217" t="s">
        <v>5526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251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687</v>
      </c>
      <c r="D197" s="230" t="s">
        <v>253</v>
      </c>
      <c r="E197" s="231" t="s">
        <v>5527</v>
      </c>
      <c r="F197" s="232" t="s">
        <v>5528</v>
      </c>
      <c r="G197" s="233" t="s">
        <v>5529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685</v>
      </c>
    </row>
    <row r="198" s="2" customFormat="1" ht="16.5" customHeight="1">
      <c r="A198" s="41"/>
      <c r="B198" s="42"/>
      <c r="C198" s="230" t="s">
        <v>458</v>
      </c>
      <c r="D198" s="230" t="s">
        <v>253</v>
      </c>
      <c r="E198" s="231" t="s">
        <v>5530</v>
      </c>
      <c r="F198" s="232" t="s">
        <v>5531</v>
      </c>
      <c r="G198" s="233" t="s">
        <v>5529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690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4512</v>
      </c>
      <c r="F199" s="217" t="s">
        <v>5532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251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3670</v>
      </c>
      <c r="F200" s="228" t="s">
        <v>5500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251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704</v>
      </c>
      <c r="D201" s="230" t="s">
        <v>253</v>
      </c>
      <c r="E201" s="231" t="s">
        <v>5533</v>
      </c>
      <c r="F201" s="232" t="s">
        <v>5534</v>
      </c>
      <c r="G201" s="233" t="s">
        <v>321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694</v>
      </c>
    </row>
    <row r="202" s="2" customFormat="1" ht="37.8" customHeight="1">
      <c r="A202" s="41"/>
      <c r="B202" s="42"/>
      <c r="C202" s="230" t="s">
        <v>465</v>
      </c>
      <c r="D202" s="230" t="s">
        <v>253</v>
      </c>
      <c r="E202" s="231" t="s">
        <v>5535</v>
      </c>
      <c r="F202" s="232" t="s">
        <v>5536</v>
      </c>
      <c r="G202" s="233" t="s">
        <v>321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707</v>
      </c>
    </row>
    <row r="203" s="2" customFormat="1" ht="16.5" customHeight="1">
      <c r="A203" s="41"/>
      <c r="B203" s="42"/>
      <c r="C203" s="230" t="s">
        <v>720</v>
      </c>
      <c r="D203" s="230" t="s">
        <v>253</v>
      </c>
      <c r="E203" s="231" t="s">
        <v>5537</v>
      </c>
      <c r="F203" s="232" t="s">
        <v>5538</v>
      </c>
      <c r="G203" s="233" t="s">
        <v>321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717</v>
      </c>
    </row>
    <row r="204" s="2" customFormat="1" ht="49.05" customHeight="1">
      <c r="A204" s="41"/>
      <c r="B204" s="42"/>
      <c r="C204" s="230" t="s">
        <v>470</v>
      </c>
      <c r="D204" s="230" t="s">
        <v>253</v>
      </c>
      <c r="E204" s="231" t="s">
        <v>5539</v>
      </c>
      <c r="F204" s="232" t="s">
        <v>5540</v>
      </c>
      <c r="G204" s="233" t="s">
        <v>321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723</v>
      </c>
    </row>
    <row r="205" s="2" customFormat="1" ht="49.05" customHeight="1">
      <c r="A205" s="41"/>
      <c r="B205" s="42"/>
      <c r="C205" s="230" t="s">
        <v>735</v>
      </c>
      <c r="D205" s="230" t="s">
        <v>253</v>
      </c>
      <c r="E205" s="231" t="s">
        <v>5541</v>
      </c>
      <c r="F205" s="232" t="s">
        <v>5542</v>
      </c>
      <c r="G205" s="233" t="s">
        <v>321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93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733</v>
      </c>
    </row>
    <row r="206" s="2" customFormat="1" ht="49.05" customHeight="1">
      <c r="A206" s="41"/>
      <c r="B206" s="42"/>
      <c r="C206" s="230" t="s">
        <v>475</v>
      </c>
      <c r="D206" s="230" t="s">
        <v>253</v>
      </c>
      <c r="E206" s="231" t="s">
        <v>5543</v>
      </c>
      <c r="F206" s="232" t="s">
        <v>5544</v>
      </c>
      <c r="G206" s="233" t="s">
        <v>321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738</v>
      </c>
    </row>
    <row r="207" s="2" customFormat="1" ht="66.75" customHeight="1">
      <c r="A207" s="41"/>
      <c r="B207" s="42"/>
      <c r="C207" s="230" t="s">
        <v>750</v>
      </c>
      <c r="D207" s="230" t="s">
        <v>253</v>
      </c>
      <c r="E207" s="231" t="s">
        <v>5545</v>
      </c>
      <c r="F207" s="232" t="s">
        <v>5546</v>
      </c>
      <c r="G207" s="233" t="s">
        <v>321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257</v>
      </c>
      <c r="AT207" s="242" t="s">
        <v>253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748</v>
      </c>
    </row>
    <row r="208" s="2" customFormat="1" ht="66.75" customHeight="1">
      <c r="A208" s="41"/>
      <c r="B208" s="42"/>
      <c r="C208" s="230" t="s">
        <v>480</v>
      </c>
      <c r="D208" s="230" t="s">
        <v>253</v>
      </c>
      <c r="E208" s="231" t="s">
        <v>5547</v>
      </c>
      <c r="F208" s="232" t="s">
        <v>5548</v>
      </c>
      <c r="G208" s="233" t="s">
        <v>321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753</v>
      </c>
    </row>
    <row r="209" s="2" customFormat="1" ht="24.15" customHeight="1">
      <c r="A209" s="41"/>
      <c r="B209" s="42"/>
      <c r="C209" s="230" t="s">
        <v>759</v>
      </c>
      <c r="D209" s="230" t="s">
        <v>253</v>
      </c>
      <c r="E209" s="231" t="s">
        <v>5549</v>
      </c>
      <c r="F209" s="232" t="s">
        <v>5550</v>
      </c>
      <c r="G209" s="233" t="s">
        <v>321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257</v>
      </c>
      <c r="AT209" s="242" t="s">
        <v>253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757</v>
      </c>
    </row>
    <row r="210" s="2" customFormat="1" ht="24.15" customHeight="1">
      <c r="A210" s="41"/>
      <c r="B210" s="42"/>
      <c r="C210" s="230" t="s">
        <v>491</v>
      </c>
      <c r="D210" s="230" t="s">
        <v>253</v>
      </c>
      <c r="E210" s="231" t="s">
        <v>5551</v>
      </c>
      <c r="F210" s="232" t="s">
        <v>5552</v>
      </c>
      <c r="G210" s="233" t="s">
        <v>321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93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762</v>
      </c>
    </row>
    <row r="211" s="2" customFormat="1" ht="21.75" customHeight="1">
      <c r="A211" s="41"/>
      <c r="B211" s="42"/>
      <c r="C211" s="230" t="s">
        <v>769</v>
      </c>
      <c r="D211" s="230" t="s">
        <v>253</v>
      </c>
      <c r="E211" s="231" t="s">
        <v>5553</v>
      </c>
      <c r="F211" s="232" t="s">
        <v>5554</v>
      </c>
      <c r="G211" s="233" t="s">
        <v>3624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766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3728</v>
      </c>
      <c r="F212" s="228" t="s">
        <v>5521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251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497</v>
      </c>
      <c r="D213" s="230" t="s">
        <v>253</v>
      </c>
      <c r="E213" s="231" t="s">
        <v>5533</v>
      </c>
      <c r="F213" s="232" t="s">
        <v>5534</v>
      </c>
      <c r="G213" s="233" t="s">
        <v>321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1214</v>
      </c>
    </row>
    <row r="214" s="2" customFormat="1" ht="37.8" customHeight="1">
      <c r="A214" s="41"/>
      <c r="B214" s="42"/>
      <c r="C214" s="230" t="s">
        <v>778</v>
      </c>
      <c r="D214" s="230" t="s">
        <v>253</v>
      </c>
      <c r="E214" s="231" t="s">
        <v>5535</v>
      </c>
      <c r="F214" s="232" t="s">
        <v>5536</v>
      </c>
      <c r="G214" s="233" t="s">
        <v>321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257</v>
      </c>
      <c r="AT214" s="242" t="s">
        <v>253</v>
      </c>
      <c r="AU214" s="242" t="s">
        <v>93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1224</v>
      </c>
    </row>
    <row r="215" s="2" customFormat="1" ht="16.5" customHeight="1">
      <c r="A215" s="41"/>
      <c r="B215" s="42"/>
      <c r="C215" s="230" t="s">
        <v>525</v>
      </c>
      <c r="D215" s="230" t="s">
        <v>253</v>
      </c>
      <c r="E215" s="231" t="s">
        <v>5537</v>
      </c>
      <c r="F215" s="232" t="s">
        <v>5538</v>
      </c>
      <c r="G215" s="233" t="s">
        <v>321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3721</v>
      </c>
    </row>
    <row r="216" s="2" customFormat="1" ht="49.05" customHeight="1">
      <c r="A216" s="41"/>
      <c r="B216" s="42"/>
      <c r="C216" s="230" t="s">
        <v>3737</v>
      </c>
      <c r="D216" s="230" t="s">
        <v>253</v>
      </c>
      <c r="E216" s="231" t="s">
        <v>5539</v>
      </c>
      <c r="F216" s="232" t="s">
        <v>5540</v>
      </c>
      <c r="G216" s="233" t="s">
        <v>321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257</v>
      </c>
      <c r="AT216" s="242" t="s">
        <v>253</v>
      </c>
      <c r="AU216" s="242" t="s">
        <v>93</v>
      </c>
      <c r="AY216" s="19" t="s">
        <v>251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257</v>
      </c>
      <c r="BM216" s="242" t="s">
        <v>788</v>
      </c>
    </row>
    <row r="217" s="2" customFormat="1" ht="49.05" customHeight="1">
      <c r="A217" s="41"/>
      <c r="B217" s="42"/>
      <c r="C217" s="230" t="s">
        <v>544</v>
      </c>
      <c r="D217" s="230" t="s">
        <v>253</v>
      </c>
      <c r="E217" s="231" t="s">
        <v>5541</v>
      </c>
      <c r="F217" s="232" t="s">
        <v>5542</v>
      </c>
      <c r="G217" s="233" t="s">
        <v>321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93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793</v>
      </c>
    </row>
    <row r="218" s="2" customFormat="1" ht="49.05" customHeight="1">
      <c r="A218" s="41"/>
      <c r="B218" s="42"/>
      <c r="C218" s="230" t="s">
        <v>790</v>
      </c>
      <c r="D218" s="230" t="s">
        <v>253</v>
      </c>
      <c r="E218" s="231" t="s">
        <v>5543</v>
      </c>
      <c r="F218" s="232" t="s">
        <v>5544</v>
      </c>
      <c r="G218" s="233" t="s">
        <v>321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798</v>
      </c>
    </row>
    <row r="219" s="2" customFormat="1" ht="66.75" customHeight="1">
      <c r="A219" s="41"/>
      <c r="B219" s="42"/>
      <c r="C219" s="230" t="s">
        <v>549</v>
      </c>
      <c r="D219" s="230" t="s">
        <v>253</v>
      </c>
      <c r="E219" s="231" t="s">
        <v>5545</v>
      </c>
      <c r="F219" s="232" t="s">
        <v>5546</v>
      </c>
      <c r="G219" s="233" t="s">
        <v>321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93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809</v>
      </c>
    </row>
    <row r="220" s="2" customFormat="1" ht="66.75" customHeight="1">
      <c r="A220" s="41"/>
      <c r="B220" s="42"/>
      <c r="C220" s="230" t="s">
        <v>806</v>
      </c>
      <c r="D220" s="230" t="s">
        <v>253</v>
      </c>
      <c r="E220" s="231" t="s">
        <v>5547</v>
      </c>
      <c r="F220" s="232" t="s">
        <v>5548</v>
      </c>
      <c r="G220" s="233" t="s">
        <v>321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813</v>
      </c>
    </row>
    <row r="221" s="2" customFormat="1" ht="24.15" customHeight="1">
      <c r="A221" s="41"/>
      <c r="B221" s="42"/>
      <c r="C221" s="230" t="s">
        <v>555</v>
      </c>
      <c r="D221" s="230" t="s">
        <v>253</v>
      </c>
      <c r="E221" s="231" t="s">
        <v>5549</v>
      </c>
      <c r="F221" s="232" t="s">
        <v>5550</v>
      </c>
      <c r="G221" s="233" t="s">
        <v>321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257</v>
      </c>
      <c r="AT221" s="242" t="s">
        <v>253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818</v>
      </c>
    </row>
    <row r="222" s="2" customFormat="1" ht="24.15" customHeight="1">
      <c r="A222" s="41"/>
      <c r="B222" s="42"/>
      <c r="C222" s="230" t="s">
        <v>815</v>
      </c>
      <c r="D222" s="230" t="s">
        <v>253</v>
      </c>
      <c r="E222" s="231" t="s">
        <v>5551</v>
      </c>
      <c r="F222" s="232" t="s">
        <v>5552</v>
      </c>
      <c r="G222" s="233" t="s">
        <v>321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822</v>
      </c>
    </row>
    <row r="223" s="2" customFormat="1" ht="21.75" customHeight="1">
      <c r="A223" s="41"/>
      <c r="B223" s="42"/>
      <c r="C223" s="230" t="s">
        <v>560</v>
      </c>
      <c r="D223" s="230" t="s">
        <v>253</v>
      </c>
      <c r="E223" s="231" t="s">
        <v>5553</v>
      </c>
      <c r="F223" s="232" t="s">
        <v>5554</v>
      </c>
      <c r="G223" s="233" t="s">
        <v>3624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845</v>
      </c>
    </row>
    <row r="224" s="2" customFormat="1" ht="37.8" customHeight="1">
      <c r="A224" s="41"/>
      <c r="B224" s="42"/>
      <c r="C224" s="230" t="s">
        <v>842</v>
      </c>
      <c r="D224" s="230" t="s">
        <v>253</v>
      </c>
      <c r="E224" s="231" t="s">
        <v>5555</v>
      </c>
      <c r="F224" s="232" t="s">
        <v>5556</v>
      </c>
      <c r="G224" s="233" t="s">
        <v>321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849</v>
      </c>
    </row>
    <row r="225" s="2" customFormat="1" ht="49.05" customHeight="1">
      <c r="A225" s="41"/>
      <c r="B225" s="42"/>
      <c r="C225" s="230" t="s">
        <v>572</v>
      </c>
      <c r="D225" s="230" t="s">
        <v>253</v>
      </c>
      <c r="E225" s="231" t="s">
        <v>5557</v>
      </c>
      <c r="F225" s="232" t="s">
        <v>5540</v>
      </c>
      <c r="G225" s="233" t="s">
        <v>321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257</v>
      </c>
      <c r="AT225" s="242" t="s">
        <v>253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855</v>
      </c>
    </row>
    <row r="226" s="2" customFormat="1" ht="49.05" customHeight="1">
      <c r="A226" s="41"/>
      <c r="B226" s="42"/>
      <c r="C226" s="230" t="s">
        <v>852</v>
      </c>
      <c r="D226" s="230" t="s">
        <v>253</v>
      </c>
      <c r="E226" s="231" t="s">
        <v>5558</v>
      </c>
      <c r="F226" s="232" t="s">
        <v>5542</v>
      </c>
      <c r="G226" s="233" t="s">
        <v>321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859</v>
      </c>
    </row>
    <row r="227" s="2" customFormat="1" ht="66.75" customHeight="1">
      <c r="A227" s="41"/>
      <c r="B227" s="42"/>
      <c r="C227" s="230" t="s">
        <v>577</v>
      </c>
      <c r="D227" s="230" t="s">
        <v>253</v>
      </c>
      <c r="E227" s="231" t="s">
        <v>5547</v>
      </c>
      <c r="F227" s="232" t="s">
        <v>5548</v>
      </c>
      <c r="G227" s="233" t="s">
        <v>321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257</v>
      </c>
      <c r="AT227" s="242" t="s">
        <v>253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866</v>
      </c>
    </row>
    <row r="228" s="2" customFormat="1" ht="24.15" customHeight="1">
      <c r="A228" s="41"/>
      <c r="B228" s="42"/>
      <c r="C228" s="230" t="s">
        <v>863</v>
      </c>
      <c r="D228" s="230" t="s">
        <v>253</v>
      </c>
      <c r="E228" s="231" t="s">
        <v>5549</v>
      </c>
      <c r="F228" s="232" t="s">
        <v>5550</v>
      </c>
      <c r="G228" s="233" t="s">
        <v>321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870</v>
      </c>
    </row>
    <row r="229" s="2" customFormat="1" ht="24.15" customHeight="1">
      <c r="A229" s="41"/>
      <c r="B229" s="42"/>
      <c r="C229" s="230" t="s">
        <v>584</v>
      </c>
      <c r="D229" s="230" t="s">
        <v>253</v>
      </c>
      <c r="E229" s="231" t="s">
        <v>5551</v>
      </c>
      <c r="F229" s="232" t="s">
        <v>5552</v>
      </c>
      <c r="G229" s="233" t="s">
        <v>321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888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1032</v>
      </c>
      <c r="F230" s="228" t="s">
        <v>5559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251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885</v>
      </c>
      <c r="D231" s="230" t="s">
        <v>253</v>
      </c>
      <c r="E231" s="231" t="s">
        <v>5535</v>
      </c>
      <c r="F231" s="232" t="s">
        <v>5536</v>
      </c>
      <c r="G231" s="233" t="s">
        <v>321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257</v>
      </c>
      <c r="AT231" s="242" t="s">
        <v>253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894</v>
      </c>
    </row>
    <row r="232" s="2" customFormat="1" ht="37.8" customHeight="1">
      <c r="A232" s="41"/>
      <c r="B232" s="42"/>
      <c r="C232" s="230" t="s">
        <v>590</v>
      </c>
      <c r="D232" s="230" t="s">
        <v>253</v>
      </c>
      <c r="E232" s="231" t="s">
        <v>5555</v>
      </c>
      <c r="F232" s="232" t="s">
        <v>5556</v>
      </c>
      <c r="G232" s="233" t="s">
        <v>321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257</v>
      </c>
      <c r="AT232" s="242" t="s">
        <v>253</v>
      </c>
      <c r="AU232" s="242" t="s">
        <v>93</v>
      </c>
      <c r="AY232" s="19" t="s">
        <v>251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257</v>
      </c>
      <c r="BM232" s="242" t="s">
        <v>899</v>
      </c>
    </row>
    <row r="233" s="2" customFormat="1" ht="66.75" customHeight="1">
      <c r="A233" s="41"/>
      <c r="B233" s="42"/>
      <c r="C233" s="230" t="s">
        <v>896</v>
      </c>
      <c r="D233" s="230" t="s">
        <v>253</v>
      </c>
      <c r="E233" s="231" t="s">
        <v>5545</v>
      </c>
      <c r="F233" s="232" t="s">
        <v>5546</v>
      </c>
      <c r="G233" s="233" t="s">
        <v>321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1466</v>
      </c>
    </row>
    <row r="234" s="2" customFormat="1" ht="24.15" customHeight="1">
      <c r="A234" s="41"/>
      <c r="B234" s="42"/>
      <c r="C234" s="230" t="s">
        <v>594</v>
      </c>
      <c r="D234" s="230" t="s">
        <v>253</v>
      </c>
      <c r="E234" s="231" t="s">
        <v>5549</v>
      </c>
      <c r="F234" s="232" t="s">
        <v>5550</v>
      </c>
      <c r="G234" s="233" t="s">
        <v>321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908</v>
      </c>
    </row>
    <row r="235" s="2" customFormat="1" ht="24.15" customHeight="1">
      <c r="A235" s="41"/>
      <c r="B235" s="42"/>
      <c r="C235" s="230" t="s">
        <v>905</v>
      </c>
      <c r="D235" s="230" t="s">
        <v>253</v>
      </c>
      <c r="E235" s="231" t="s">
        <v>5551</v>
      </c>
      <c r="F235" s="232" t="s">
        <v>5552</v>
      </c>
      <c r="G235" s="233" t="s">
        <v>321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912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3028</v>
      </c>
      <c r="F236" s="217" t="s">
        <v>5560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251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602</v>
      </c>
      <c r="D237" s="230" t="s">
        <v>253</v>
      </c>
      <c r="E237" s="231" t="s">
        <v>5561</v>
      </c>
      <c r="F237" s="232" t="s">
        <v>5562</v>
      </c>
      <c r="G237" s="233" t="s">
        <v>3624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917</v>
      </c>
    </row>
    <row r="238" s="2" customFormat="1" ht="76.35" customHeight="1">
      <c r="A238" s="41"/>
      <c r="B238" s="42"/>
      <c r="C238" s="230" t="s">
        <v>914</v>
      </c>
      <c r="D238" s="230" t="s">
        <v>253</v>
      </c>
      <c r="E238" s="231" t="s">
        <v>5563</v>
      </c>
      <c r="F238" s="232" t="s">
        <v>5564</v>
      </c>
      <c r="G238" s="233" t="s">
        <v>3624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257</v>
      </c>
      <c r="AT238" s="242" t="s">
        <v>253</v>
      </c>
      <c r="AU238" s="242" t="s">
        <v>91</v>
      </c>
      <c r="AY238" s="19" t="s">
        <v>251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257</v>
      </c>
      <c r="BM238" s="242" t="s">
        <v>921</v>
      </c>
    </row>
    <row r="239" s="2" customFormat="1" ht="76.35" customHeight="1">
      <c r="A239" s="41"/>
      <c r="B239" s="42"/>
      <c r="C239" s="230" t="s">
        <v>609</v>
      </c>
      <c r="D239" s="230" t="s">
        <v>253</v>
      </c>
      <c r="E239" s="231" t="s">
        <v>5565</v>
      </c>
      <c r="F239" s="232" t="s">
        <v>5566</v>
      </c>
      <c r="G239" s="233" t="s">
        <v>3624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257</v>
      </c>
      <c r="AT239" s="242" t="s">
        <v>253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935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5567</v>
      </c>
      <c r="F240" s="217" t="s">
        <v>5568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932</v>
      </c>
      <c r="D241" s="230" t="s">
        <v>253</v>
      </c>
      <c r="E241" s="231" t="s">
        <v>5569</v>
      </c>
      <c r="F241" s="232" t="s">
        <v>5570</v>
      </c>
      <c r="G241" s="233" t="s">
        <v>5571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982</v>
      </c>
    </row>
    <row r="242" s="2" customFormat="1" ht="24.15" customHeight="1">
      <c r="A242" s="41"/>
      <c r="B242" s="42"/>
      <c r="C242" s="230" t="s">
        <v>957</v>
      </c>
      <c r="D242" s="230" t="s">
        <v>253</v>
      </c>
      <c r="E242" s="231" t="s">
        <v>5572</v>
      </c>
      <c r="F242" s="232" t="s">
        <v>5573</v>
      </c>
      <c r="G242" s="233" t="s">
        <v>5571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91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992</v>
      </c>
    </row>
    <row r="243" s="2" customFormat="1" ht="16.5" customHeight="1">
      <c r="A243" s="41"/>
      <c r="B243" s="42"/>
      <c r="C243" s="230" t="s">
        <v>969</v>
      </c>
      <c r="D243" s="230" t="s">
        <v>253</v>
      </c>
      <c r="E243" s="231" t="s">
        <v>5574</v>
      </c>
      <c r="F243" s="232" t="s">
        <v>5575</v>
      </c>
      <c r="G243" s="233" t="s">
        <v>5571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1547</v>
      </c>
    </row>
    <row r="244" s="2" customFormat="1" ht="16.5" customHeight="1">
      <c r="A244" s="41"/>
      <c r="B244" s="42"/>
      <c r="C244" s="230" t="s">
        <v>974</v>
      </c>
      <c r="D244" s="230" t="s">
        <v>253</v>
      </c>
      <c r="E244" s="231" t="s">
        <v>5576</v>
      </c>
      <c r="F244" s="232" t="s">
        <v>5577</v>
      </c>
      <c r="G244" s="233" t="s">
        <v>5571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1555</v>
      </c>
    </row>
    <row r="245" s="2" customFormat="1" ht="16.5" customHeight="1">
      <c r="A245" s="41"/>
      <c r="B245" s="42"/>
      <c r="C245" s="230" t="s">
        <v>979</v>
      </c>
      <c r="D245" s="230" t="s">
        <v>253</v>
      </c>
      <c r="E245" s="231" t="s">
        <v>5578</v>
      </c>
      <c r="F245" s="232" t="s">
        <v>5579</v>
      </c>
      <c r="G245" s="233" t="s">
        <v>5571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91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1053</v>
      </c>
    </row>
    <row r="246" s="2" customFormat="1" ht="16.5" customHeight="1">
      <c r="A246" s="41"/>
      <c r="B246" s="42"/>
      <c r="C246" s="230" t="s">
        <v>989</v>
      </c>
      <c r="D246" s="230" t="s">
        <v>253</v>
      </c>
      <c r="E246" s="231" t="s">
        <v>5580</v>
      </c>
      <c r="F246" s="232" t="s">
        <v>5581</v>
      </c>
      <c r="G246" s="233" t="s">
        <v>5571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257</v>
      </c>
      <c r="AT246" s="242" t="s">
        <v>253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1063</v>
      </c>
    </row>
    <row r="247" s="2" customFormat="1" ht="16.5" customHeight="1">
      <c r="A247" s="41"/>
      <c r="B247" s="42"/>
      <c r="C247" s="230" t="s">
        <v>994</v>
      </c>
      <c r="D247" s="230" t="s">
        <v>253</v>
      </c>
      <c r="E247" s="231" t="s">
        <v>5582</v>
      </c>
      <c r="F247" s="232" t="s">
        <v>5583</v>
      </c>
      <c r="G247" s="233" t="s">
        <v>5571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1588</v>
      </c>
    </row>
    <row r="248" s="2" customFormat="1" ht="24.15" customHeight="1">
      <c r="A248" s="41"/>
      <c r="B248" s="42"/>
      <c r="C248" s="230" t="s">
        <v>1001</v>
      </c>
      <c r="D248" s="230" t="s">
        <v>253</v>
      </c>
      <c r="E248" s="231" t="s">
        <v>5584</v>
      </c>
      <c r="F248" s="232" t="s">
        <v>5585</v>
      </c>
      <c r="G248" s="233" t="s">
        <v>5571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257</v>
      </c>
      <c r="AT248" s="242" t="s">
        <v>253</v>
      </c>
      <c r="AU248" s="242" t="s">
        <v>91</v>
      </c>
      <c r="AY248" s="19" t="s">
        <v>251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257</v>
      </c>
      <c r="BM248" s="242" t="s">
        <v>1600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xwTBXKunYMVf2zUKkzad7DEexWPiDOBjZxhNCshpCaoagMJBhMy1Wn727iebMyI3HXqyKEDtC3eyOopCdEPJ0g==" hashValue="xdi3NpAd/AkZkG3Cv0STV8LMqHHTUpAEQuXR0aDoSMHE8uwrs91DRVCbqPMeFhhZqVaiDaEEln7RA250ajmDKQ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5586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ROUND((SUM(BE142:BE381)),  2)</f>
        <v>0</v>
      </c>
      <c r="G33" s="41"/>
      <c r="H33" s="41"/>
      <c r="I33" s="167">
        <v>0.20999999999999999</v>
      </c>
      <c r="J33" s="166">
        <f>ROUND(((SUM(BE142:BE381))*I33),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ROUND((SUM(BF142:BF381)),  2)</f>
        <v>0</v>
      </c>
      <c r="G34" s="41"/>
      <c r="H34" s="41"/>
      <c r="I34" s="167">
        <v>0.12</v>
      </c>
      <c r="J34" s="166">
        <f>ROUND(((SUM(BF142:BF381))*I34),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5587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5588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5589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5590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5591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5592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5593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5594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5595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5596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5597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5598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5599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5600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5601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5602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5603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5604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5605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5606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5607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5608</v>
      </c>
      <c r="E118" s="194"/>
      <c r="F118" s="194"/>
      <c r="G118" s="194"/>
      <c r="H118" s="194"/>
      <c r="I118" s="194"/>
      <c r="J118" s="195">
        <f>J336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5609</v>
      </c>
      <c r="E119" s="194"/>
      <c r="F119" s="194"/>
      <c r="G119" s="194"/>
      <c r="H119" s="194"/>
      <c r="I119" s="194"/>
      <c r="J119" s="195">
        <f>J341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5610</v>
      </c>
      <c r="E120" s="194"/>
      <c r="F120" s="194"/>
      <c r="G120" s="194"/>
      <c r="H120" s="194"/>
      <c r="I120" s="194"/>
      <c r="J120" s="195">
        <f>J358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5611</v>
      </c>
      <c r="E121" s="194"/>
      <c r="F121" s="194"/>
      <c r="G121" s="194"/>
      <c r="H121" s="194"/>
      <c r="I121" s="194"/>
      <c r="J121" s="195">
        <f>J360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5612</v>
      </c>
      <c r="E122" s="194"/>
      <c r="F122" s="194"/>
      <c r="G122" s="194"/>
      <c r="H122" s="194"/>
      <c r="I122" s="194"/>
      <c r="J122" s="195">
        <f>J370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236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237</v>
      </c>
      <c r="D141" s="205" t="s">
        <v>69</v>
      </c>
      <c r="E141" s="205" t="s">
        <v>65</v>
      </c>
      <c r="F141" s="205" t="s">
        <v>66</v>
      </c>
      <c r="G141" s="205" t="s">
        <v>238</v>
      </c>
      <c r="H141" s="205" t="s">
        <v>239</v>
      </c>
      <c r="I141" s="205" t="s">
        <v>240</v>
      </c>
      <c r="J141" s="206" t="s">
        <v>196</v>
      </c>
      <c r="K141" s="207" t="s">
        <v>241</v>
      </c>
      <c r="L141" s="208"/>
      <c r="M141" s="103" t="s">
        <v>1</v>
      </c>
      <c r="N141" s="104" t="s">
        <v>48</v>
      </c>
      <c r="O141" s="104" t="s">
        <v>242</v>
      </c>
      <c r="P141" s="104" t="s">
        <v>243</v>
      </c>
      <c r="Q141" s="104" t="s">
        <v>244</v>
      </c>
      <c r="R141" s="104" t="s">
        <v>245</v>
      </c>
      <c r="S141" s="104" t="s">
        <v>246</v>
      </c>
      <c r="T141" s="105" t="s">
        <v>247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248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P143+P159+P168+P178+P180+P185+P190+P200+P209+P216+P225+P232+P240+P248+P256+P262+P267+P286+P289+P301+P315+P336+P341+P358+P360+P370</f>
        <v>0</v>
      </c>
      <c r="Q142" s="107"/>
      <c r="R142" s="211">
        <f>R143+R159+R168+R178+R180+R185+R190+R200+R209+R216+R225+R232+R240+R248+R256+R262+R267+R286+R289+R301+R315+R336+R341+R358+R360+R370</f>
        <v>26.311582400000002</v>
      </c>
      <c r="S142" s="107"/>
      <c r="T142" s="212">
        <f>T143+T159+T168+T178+T180+T185+T190+T200+T209+T216+T225+T232+T240+T248+T256+T262+T267+T286+T289+T301+T315+T336+T341+T358+T360+T370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BK143+BK159+BK168+BK178+BK180+BK185+BK190+BK200+BK209+BK216+BK225+BK232+BK240+BK248+BK256+BK262+BK267+BK286+BK289+BK301+BK315+BK336+BK341+BK358+BK360+BK370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333</v>
      </c>
      <c r="F143" s="217" t="s">
        <v>5613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253</v>
      </c>
      <c r="E144" s="231" t="s">
        <v>5614</v>
      </c>
      <c r="F144" s="232" t="s">
        <v>5615</v>
      </c>
      <c r="G144" s="233" t="s">
        <v>389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91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253</v>
      </c>
      <c r="E145" s="231" t="s">
        <v>5616</v>
      </c>
      <c r="F145" s="232" t="s">
        <v>5617</v>
      </c>
      <c r="G145" s="233" t="s">
        <v>571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91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257</v>
      </c>
    </row>
    <row r="146" s="2" customFormat="1" ht="24.15" customHeight="1">
      <c r="A146" s="41"/>
      <c r="B146" s="42"/>
      <c r="C146" s="230" t="s">
        <v>273</v>
      </c>
      <c r="D146" s="230" t="s">
        <v>253</v>
      </c>
      <c r="E146" s="231" t="s">
        <v>5618</v>
      </c>
      <c r="F146" s="232" t="s">
        <v>5619</v>
      </c>
      <c r="G146" s="233" t="s">
        <v>571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91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24.15" customHeight="1">
      <c r="A147" s="41"/>
      <c r="B147" s="42"/>
      <c r="C147" s="230" t="s">
        <v>257</v>
      </c>
      <c r="D147" s="230" t="s">
        <v>253</v>
      </c>
      <c r="E147" s="231" t="s">
        <v>5620</v>
      </c>
      <c r="F147" s="232" t="s">
        <v>5621</v>
      </c>
      <c r="G147" s="233" t="s">
        <v>389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91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33" customHeight="1">
      <c r="A148" s="41"/>
      <c r="B148" s="42"/>
      <c r="C148" s="230" t="s">
        <v>284</v>
      </c>
      <c r="D148" s="230" t="s">
        <v>253</v>
      </c>
      <c r="E148" s="231" t="s">
        <v>5622</v>
      </c>
      <c r="F148" s="232" t="s">
        <v>5623</v>
      </c>
      <c r="G148" s="233" t="s">
        <v>389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91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24.15" customHeight="1">
      <c r="A149" s="41"/>
      <c r="B149" s="42"/>
      <c r="C149" s="230" t="s">
        <v>276</v>
      </c>
      <c r="D149" s="230" t="s">
        <v>253</v>
      </c>
      <c r="E149" s="231" t="s">
        <v>5624</v>
      </c>
      <c r="F149" s="232" t="s">
        <v>5625</v>
      </c>
      <c r="G149" s="233" t="s">
        <v>389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91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24.15" customHeight="1">
      <c r="A150" s="41"/>
      <c r="B150" s="42"/>
      <c r="C150" s="230" t="s">
        <v>295</v>
      </c>
      <c r="D150" s="230" t="s">
        <v>253</v>
      </c>
      <c r="E150" s="231" t="s">
        <v>5626</v>
      </c>
      <c r="F150" s="232" t="s">
        <v>5627</v>
      </c>
      <c r="G150" s="233" t="s">
        <v>389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91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24.15" customHeight="1">
      <c r="A151" s="41"/>
      <c r="B151" s="42"/>
      <c r="C151" s="230" t="s">
        <v>281</v>
      </c>
      <c r="D151" s="230" t="s">
        <v>253</v>
      </c>
      <c r="E151" s="231" t="s">
        <v>5628</v>
      </c>
      <c r="F151" s="232" t="s">
        <v>5629</v>
      </c>
      <c r="G151" s="233" t="s">
        <v>389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91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2" customFormat="1" ht="16.5" customHeight="1">
      <c r="A152" s="41"/>
      <c r="B152" s="42"/>
      <c r="C152" s="230" t="s">
        <v>306</v>
      </c>
      <c r="D152" s="230" t="s">
        <v>253</v>
      </c>
      <c r="E152" s="231" t="s">
        <v>5630</v>
      </c>
      <c r="F152" s="232" t="s">
        <v>5631</v>
      </c>
      <c r="G152" s="233" t="s">
        <v>321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309</v>
      </c>
    </row>
    <row r="153" s="2" customFormat="1" ht="24.15" customHeight="1">
      <c r="A153" s="41"/>
      <c r="B153" s="42"/>
      <c r="C153" s="230" t="s">
        <v>287</v>
      </c>
      <c r="D153" s="230" t="s">
        <v>253</v>
      </c>
      <c r="E153" s="231" t="s">
        <v>5632</v>
      </c>
      <c r="F153" s="232" t="s">
        <v>5633</v>
      </c>
      <c r="G153" s="233" t="s">
        <v>265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409</v>
      </c>
    </row>
    <row r="154" s="13" customFormat="1">
      <c r="A154" s="13"/>
      <c r="B154" s="249"/>
      <c r="C154" s="250"/>
      <c r="D154" s="251" t="s">
        <v>260</v>
      </c>
      <c r="E154" s="252" t="s">
        <v>1</v>
      </c>
      <c r="F154" s="253" t="s">
        <v>5634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260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251</v>
      </c>
    </row>
    <row r="155" s="2" customFormat="1" ht="24.15" customHeight="1">
      <c r="A155" s="41"/>
      <c r="B155" s="42"/>
      <c r="C155" s="294" t="s">
        <v>333</v>
      </c>
      <c r="D155" s="294" t="s">
        <v>338</v>
      </c>
      <c r="E155" s="295" t="s">
        <v>5635</v>
      </c>
      <c r="F155" s="296" t="s">
        <v>5636</v>
      </c>
      <c r="G155" s="297" t="s">
        <v>298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322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5637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21.75" customHeight="1">
      <c r="A157" s="41"/>
      <c r="B157" s="42"/>
      <c r="C157" s="230" t="s">
        <v>8</v>
      </c>
      <c r="D157" s="230" t="s">
        <v>253</v>
      </c>
      <c r="E157" s="231" t="s">
        <v>5638</v>
      </c>
      <c r="F157" s="232" t="s">
        <v>5639</v>
      </c>
      <c r="G157" s="233" t="s">
        <v>321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336</v>
      </c>
    </row>
    <row r="158" s="2" customFormat="1" ht="24.15" customHeight="1">
      <c r="A158" s="41"/>
      <c r="B158" s="42"/>
      <c r="C158" s="230" t="s">
        <v>349</v>
      </c>
      <c r="D158" s="230" t="s">
        <v>253</v>
      </c>
      <c r="E158" s="231" t="s">
        <v>5640</v>
      </c>
      <c r="F158" s="232" t="s">
        <v>5641</v>
      </c>
      <c r="G158" s="233" t="s">
        <v>321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341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5642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251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299</v>
      </c>
      <c r="D160" s="230" t="s">
        <v>253</v>
      </c>
      <c r="E160" s="231" t="s">
        <v>5643</v>
      </c>
      <c r="F160" s="232" t="s">
        <v>5644</v>
      </c>
      <c r="G160" s="233" t="s">
        <v>389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352</v>
      </c>
    </row>
    <row r="161" s="13" customFormat="1">
      <c r="A161" s="13"/>
      <c r="B161" s="249"/>
      <c r="C161" s="250"/>
      <c r="D161" s="251" t="s">
        <v>260</v>
      </c>
      <c r="E161" s="252" t="s">
        <v>1</v>
      </c>
      <c r="F161" s="253" t="s">
        <v>5645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260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251</v>
      </c>
    </row>
    <row r="162" s="2" customFormat="1" ht="24.15" customHeight="1">
      <c r="A162" s="41"/>
      <c r="B162" s="42"/>
      <c r="C162" s="230" t="s">
        <v>361</v>
      </c>
      <c r="D162" s="230" t="s">
        <v>253</v>
      </c>
      <c r="E162" s="231" t="s">
        <v>5646</v>
      </c>
      <c r="F162" s="232" t="s">
        <v>5647</v>
      </c>
      <c r="G162" s="233" t="s">
        <v>265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91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358</v>
      </c>
    </row>
    <row r="163" s="2" customFormat="1" ht="24.15" customHeight="1">
      <c r="A163" s="41"/>
      <c r="B163" s="42"/>
      <c r="C163" s="294" t="s">
        <v>304</v>
      </c>
      <c r="D163" s="294" t="s">
        <v>338</v>
      </c>
      <c r="E163" s="295" t="s">
        <v>5648</v>
      </c>
      <c r="F163" s="296" t="s">
        <v>5649</v>
      </c>
      <c r="G163" s="297" t="s">
        <v>298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91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364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5650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2" customFormat="1" ht="33" customHeight="1">
      <c r="A165" s="41"/>
      <c r="B165" s="42"/>
      <c r="C165" s="230" t="s">
        <v>386</v>
      </c>
      <c r="D165" s="230" t="s">
        <v>253</v>
      </c>
      <c r="E165" s="231" t="s">
        <v>5651</v>
      </c>
      <c r="F165" s="232" t="s">
        <v>5652</v>
      </c>
      <c r="G165" s="233" t="s">
        <v>265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375</v>
      </c>
    </row>
    <row r="166" s="2" customFormat="1" ht="33" customHeight="1">
      <c r="A166" s="41"/>
      <c r="B166" s="42"/>
      <c r="C166" s="230" t="s">
        <v>309</v>
      </c>
      <c r="D166" s="230" t="s">
        <v>253</v>
      </c>
      <c r="E166" s="231" t="s">
        <v>5653</v>
      </c>
      <c r="F166" s="232" t="s">
        <v>5654</v>
      </c>
      <c r="G166" s="233" t="s">
        <v>265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390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5655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304</v>
      </c>
      <c r="F168" s="217" t="s">
        <v>5656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251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402</v>
      </c>
      <c r="D169" s="230" t="s">
        <v>253</v>
      </c>
      <c r="E169" s="231" t="s">
        <v>291</v>
      </c>
      <c r="F169" s="232" t="s">
        <v>5657</v>
      </c>
      <c r="G169" s="233" t="s">
        <v>265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400</v>
      </c>
    </row>
    <row r="170" s="13" customFormat="1">
      <c r="A170" s="13"/>
      <c r="B170" s="249"/>
      <c r="C170" s="250"/>
      <c r="D170" s="251" t="s">
        <v>260</v>
      </c>
      <c r="E170" s="252" t="s">
        <v>1</v>
      </c>
      <c r="F170" s="253" t="s">
        <v>5658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260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251</v>
      </c>
    </row>
    <row r="171" s="2" customFormat="1" ht="33" customHeight="1">
      <c r="A171" s="41"/>
      <c r="B171" s="42"/>
      <c r="C171" s="230" t="s">
        <v>409</v>
      </c>
      <c r="D171" s="230" t="s">
        <v>253</v>
      </c>
      <c r="E171" s="231" t="s">
        <v>274</v>
      </c>
      <c r="F171" s="232" t="s">
        <v>5659</v>
      </c>
      <c r="G171" s="233" t="s">
        <v>265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91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405</v>
      </c>
    </row>
    <row r="172" s="13" customFormat="1">
      <c r="A172" s="13"/>
      <c r="B172" s="249"/>
      <c r="C172" s="250"/>
      <c r="D172" s="251" t="s">
        <v>260</v>
      </c>
      <c r="E172" s="252" t="s">
        <v>1</v>
      </c>
      <c r="F172" s="253" t="s">
        <v>5660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260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251</v>
      </c>
    </row>
    <row r="173" s="2" customFormat="1" ht="33" customHeight="1">
      <c r="A173" s="41"/>
      <c r="B173" s="42"/>
      <c r="C173" s="230" t="s">
        <v>7</v>
      </c>
      <c r="D173" s="230" t="s">
        <v>253</v>
      </c>
      <c r="E173" s="231" t="s">
        <v>5661</v>
      </c>
      <c r="F173" s="232" t="s">
        <v>5662</v>
      </c>
      <c r="G173" s="233" t="s">
        <v>265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91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412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5663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91</v>
      </c>
    </row>
    <row r="175" s="2" customFormat="1" ht="16.5" customHeight="1">
      <c r="A175" s="41"/>
      <c r="B175" s="42"/>
      <c r="C175" s="230" t="s">
        <v>322</v>
      </c>
      <c r="D175" s="230" t="s">
        <v>253</v>
      </c>
      <c r="E175" s="231" t="s">
        <v>302</v>
      </c>
      <c r="F175" s="232" t="s">
        <v>5664</v>
      </c>
      <c r="G175" s="233" t="s">
        <v>265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91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424</v>
      </c>
    </row>
    <row r="176" s="2" customFormat="1" ht="24.15" customHeight="1">
      <c r="A176" s="41"/>
      <c r="B176" s="42"/>
      <c r="C176" s="230" t="s">
        <v>437</v>
      </c>
      <c r="D176" s="230" t="s">
        <v>253</v>
      </c>
      <c r="E176" s="231" t="s">
        <v>5665</v>
      </c>
      <c r="F176" s="232" t="s">
        <v>5666</v>
      </c>
      <c r="G176" s="233" t="s">
        <v>265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91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433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5667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309</v>
      </c>
      <c r="F178" s="217" t="s">
        <v>5668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251</v>
      </c>
      <c r="BK178" s="227">
        <f>BK179</f>
        <v>0</v>
      </c>
    </row>
    <row r="179" s="2" customFormat="1" ht="24.15" customHeight="1">
      <c r="A179" s="41"/>
      <c r="B179" s="42"/>
      <c r="C179" s="230" t="s">
        <v>336</v>
      </c>
      <c r="D179" s="230" t="s">
        <v>253</v>
      </c>
      <c r="E179" s="231" t="s">
        <v>5669</v>
      </c>
      <c r="F179" s="232" t="s">
        <v>5670</v>
      </c>
      <c r="G179" s="233" t="s">
        <v>389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257</v>
      </c>
      <c r="AT179" s="242" t="s">
        <v>253</v>
      </c>
      <c r="AU179" s="242" t="s">
        <v>91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440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5671</v>
      </c>
      <c r="F180" s="217" t="s">
        <v>5672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251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450</v>
      </c>
      <c r="D181" s="230" t="s">
        <v>253</v>
      </c>
      <c r="E181" s="231" t="s">
        <v>5673</v>
      </c>
      <c r="F181" s="232" t="s">
        <v>5674</v>
      </c>
      <c r="G181" s="233" t="s">
        <v>321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91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448</v>
      </c>
    </row>
    <row r="182" s="2" customFormat="1" ht="24.15" customHeight="1">
      <c r="A182" s="41"/>
      <c r="B182" s="42"/>
      <c r="C182" s="230" t="s">
        <v>341</v>
      </c>
      <c r="D182" s="230" t="s">
        <v>253</v>
      </c>
      <c r="E182" s="231" t="s">
        <v>5675</v>
      </c>
      <c r="F182" s="232" t="s">
        <v>5676</v>
      </c>
      <c r="G182" s="233" t="s">
        <v>265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91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453</v>
      </c>
    </row>
    <row r="183" s="2" customFormat="1" ht="24.15" customHeight="1">
      <c r="A183" s="41"/>
      <c r="B183" s="42"/>
      <c r="C183" s="230" t="s">
        <v>462</v>
      </c>
      <c r="D183" s="230" t="s">
        <v>253</v>
      </c>
      <c r="E183" s="231" t="s">
        <v>5677</v>
      </c>
      <c r="F183" s="232" t="s">
        <v>5678</v>
      </c>
      <c r="G183" s="233" t="s">
        <v>389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91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458</v>
      </c>
    </row>
    <row r="184" s="2" customFormat="1" ht="24.15" customHeight="1">
      <c r="A184" s="41"/>
      <c r="B184" s="42"/>
      <c r="C184" s="294" t="s">
        <v>352</v>
      </c>
      <c r="D184" s="294" t="s">
        <v>338</v>
      </c>
      <c r="E184" s="295" t="s">
        <v>5679</v>
      </c>
      <c r="F184" s="296" t="s">
        <v>5680</v>
      </c>
      <c r="G184" s="297" t="s">
        <v>389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91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465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5681</v>
      </c>
      <c r="F185" s="217" t="s">
        <v>5682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251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472</v>
      </c>
      <c r="D186" s="230" t="s">
        <v>253</v>
      </c>
      <c r="E186" s="231" t="s">
        <v>5683</v>
      </c>
      <c r="F186" s="232" t="s">
        <v>5684</v>
      </c>
      <c r="G186" s="233" t="s">
        <v>321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91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470</v>
      </c>
    </row>
    <row r="187" s="2" customFormat="1" ht="24.15" customHeight="1">
      <c r="A187" s="41"/>
      <c r="B187" s="42"/>
      <c r="C187" s="230" t="s">
        <v>358</v>
      </c>
      <c r="D187" s="230" t="s">
        <v>253</v>
      </c>
      <c r="E187" s="231" t="s">
        <v>5685</v>
      </c>
      <c r="F187" s="232" t="s">
        <v>5686</v>
      </c>
      <c r="G187" s="233" t="s">
        <v>265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91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475</v>
      </c>
    </row>
    <row r="188" s="2" customFormat="1" ht="24.15" customHeight="1">
      <c r="A188" s="41"/>
      <c r="B188" s="42"/>
      <c r="C188" s="230" t="s">
        <v>488</v>
      </c>
      <c r="D188" s="230" t="s">
        <v>253</v>
      </c>
      <c r="E188" s="231" t="s">
        <v>5677</v>
      </c>
      <c r="F188" s="232" t="s">
        <v>5678</v>
      </c>
      <c r="G188" s="233" t="s">
        <v>389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257</v>
      </c>
      <c r="AT188" s="242" t="s">
        <v>253</v>
      </c>
      <c r="AU188" s="242" t="s">
        <v>91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480</v>
      </c>
    </row>
    <row r="189" s="2" customFormat="1" ht="24.15" customHeight="1">
      <c r="A189" s="41"/>
      <c r="B189" s="42"/>
      <c r="C189" s="294" t="s">
        <v>364</v>
      </c>
      <c r="D189" s="294" t="s">
        <v>338</v>
      </c>
      <c r="E189" s="295" t="s">
        <v>5687</v>
      </c>
      <c r="F189" s="296" t="s">
        <v>5688</v>
      </c>
      <c r="G189" s="297" t="s">
        <v>389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91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491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5689</v>
      </c>
      <c r="F190" s="217" t="s">
        <v>5690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251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522</v>
      </c>
      <c r="D191" s="230" t="s">
        <v>253</v>
      </c>
      <c r="E191" s="231" t="s">
        <v>5691</v>
      </c>
      <c r="F191" s="232" t="s">
        <v>5692</v>
      </c>
      <c r="G191" s="233" t="s">
        <v>389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91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497</v>
      </c>
    </row>
    <row r="192" s="13" customFormat="1">
      <c r="A192" s="13"/>
      <c r="B192" s="249"/>
      <c r="C192" s="250"/>
      <c r="D192" s="251" t="s">
        <v>260</v>
      </c>
      <c r="E192" s="252" t="s">
        <v>1</v>
      </c>
      <c r="F192" s="253" t="s">
        <v>5693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260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251</v>
      </c>
    </row>
    <row r="193" s="2" customFormat="1" ht="24.15" customHeight="1">
      <c r="A193" s="41"/>
      <c r="B193" s="42"/>
      <c r="C193" s="230" t="s">
        <v>375</v>
      </c>
      <c r="D193" s="230" t="s">
        <v>253</v>
      </c>
      <c r="E193" s="231" t="s">
        <v>5694</v>
      </c>
      <c r="F193" s="232" t="s">
        <v>5695</v>
      </c>
      <c r="G193" s="233" t="s">
        <v>389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91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525</v>
      </c>
    </row>
    <row r="194" s="2" customFormat="1" ht="24.15" customHeight="1">
      <c r="A194" s="41"/>
      <c r="B194" s="42"/>
      <c r="C194" s="230" t="s">
        <v>546</v>
      </c>
      <c r="D194" s="230" t="s">
        <v>253</v>
      </c>
      <c r="E194" s="231" t="s">
        <v>5696</v>
      </c>
      <c r="F194" s="232" t="s">
        <v>5697</v>
      </c>
      <c r="G194" s="233" t="s">
        <v>389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91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544</v>
      </c>
    </row>
    <row r="195" s="2" customFormat="1" ht="24.15" customHeight="1">
      <c r="A195" s="41"/>
      <c r="B195" s="42"/>
      <c r="C195" s="230" t="s">
        <v>390</v>
      </c>
      <c r="D195" s="230" t="s">
        <v>253</v>
      </c>
      <c r="E195" s="231" t="s">
        <v>5698</v>
      </c>
      <c r="F195" s="232" t="s">
        <v>5699</v>
      </c>
      <c r="G195" s="233" t="s">
        <v>389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257</v>
      </c>
      <c r="AT195" s="242" t="s">
        <v>253</v>
      </c>
      <c r="AU195" s="242" t="s">
        <v>91</v>
      </c>
      <c r="AY195" s="19" t="s">
        <v>251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257</v>
      </c>
      <c r="BM195" s="242" t="s">
        <v>549</v>
      </c>
    </row>
    <row r="196" s="2" customFormat="1" ht="21.75" customHeight="1">
      <c r="A196" s="41"/>
      <c r="B196" s="42"/>
      <c r="C196" s="230" t="s">
        <v>557</v>
      </c>
      <c r="D196" s="230" t="s">
        <v>253</v>
      </c>
      <c r="E196" s="231" t="s">
        <v>5700</v>
      </c>
      <c r="F196" s="232" t="s">
        <v>5701</v>
      </c>
      <c r="G196" s="233" t="s">
        <v>389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257</v>
      </c>
      <c r="AT196" s="242" t="s">
        <v>253</v>
      </c>
      <c r="AU196" s="242" t="s">
        <v>91</v>
      </c>
      <c r="AY196" s="19" t="s">
        <v>251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257</v>
      </c>
      <c r="BM196" s="242" t="s">
        <v>555</v>
      </c>
    </row>
    <row r="197" s="2" customFormat="1" ht="24.15" customHeight="1">
      <c r="A197" s="41"/>
      <c r="B197" s="42"/>
      <c r="C197" s="230" t="s">
        <v>400</v>
      </c>
      <c r="D197" s="230" t="s">
        <v>253</v>
      </c>
      <c r="E197" s="231" t="s">
        <v>5702</v>
      </c>
      <c r="F197" s="232" t="s">
        <v>5703</v>
      </c>
      <c r="G197" s="233" t="s">
        <v>389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91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560</v>
      </c>
    </row>
    <row r="198" s="2" customFormat="1" ht="24.15" customHeight="1">
      <c r="A198" s="41"/>
      <c r="B198" s="42"/>
      <c r="C198" s="230" t="s">
        <v>574</v>
      </c>
      <c r="D198" s="230" t="s">
        <v>253</v>
      </c>
      <c r="E198" s="231" t="s">
        <v>5704</v>
      </c>
      <c r="F198" s="232" t="s">
        <v>5705</v>
      </c>
      <c r="G198" s="233" t="s">
        <v>321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257</v>
      </c>
      <c r="AT198" s="242" t="s">
        <v>253</v>
      </c>
      <c r="AU198" s="242" t="s">
        <v>91</v>
      </c>
      <c r="AY198" s="19" t="s">
        <v>251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257</v>
      </c>
      <c r="BM198" s="242" t="s">
        <v>572</v>
      </c>
    </row>
    <row r="199" s="2" customFormat="1" ht="24.15" customHeight="1">
      <c r="A199" s="41"/>
      <c r="B199" s="42"/>
      <c r="C199" s="230" t="s">
        <v>405</v>
      </c>
      <c r="D199" s="230" t="s">
        <v>253</v>
      </c>
      <c r="E199" s="231" t="s">
        <v>5706</v>
      </c>
      <c r="F199" s="232" t="s">
        <v>5707</v>
      </c>
      <c r="G199" s="233" t="s">
        <v>321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91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577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5708</v>
      </c>
      <c r="F200" s="217" t="s">
        <v>5709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251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587</v>
      </c>
      <c r="D201" s="230" t="s">
        <v>253</v>
      </c>
      <c r="E201" s="231" t="s">
        <v>5691</v>
      </c>
      <c r="F201" s="232" t="s">
        <v>5692</v>
      </c>
      <c r="G201" s="233" t="s">
        <v>389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91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584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5710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251</v>
      </c>
    </row>
    <row r="203" s="2" customFormat="1" ht="24.15" customHeight="1">
      <c r="A203" s="41"/>
      <c r="B203" s="42"/>
      <c r="C203" s="230" t="s">
        <v>412</v>
      </c>
      <c r="D203" s="230" t="s">
        <v>253</v>
      </c>
      <c r="E203" s="231" t="s">
        <v>5694</v>
      </c>
      <c r="F203" s="232" t="s">
        <v>5695</v>
      </c>
      <c r="G203" s="233" t="s">
        <v>389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91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590</v>
      </c>
    </row>
    <row r="204" s="2" customFormat="1" ht="24.15" customHeight="1">
      <c r="A204" s="41"/>
      <c r="B204" s="42"/>
      <c r="C204" s="230" t="s">
        <v>599</v>
      </c>
      <c r="D204" s="230" t="s">
        <v>253</v>
      </c>
      <c r="E204" s="231" t="s">
        <v>5711</v>
      </c>
      <c r="F204" s="232" t="s">
        <v>5712</v>
      </c>
      <c r="G204" s="233" t="s">
        <v>389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91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594</v>
      </c>
    </row>
    <row r="205" s="2" customFormat="1" ht="21.75" customHeight="1">
      <c r="A205" s="41"/>
      <c r="B205" s="42"/>
      <c r="C205" s="230" t="s">
        <v>424</v>
      </c>
      <c r="D205" s="230" t="s">
        <v>253</v>
      </c>
      <c r="E205" s="231" t="s">
        <v>5713</v>
      </c>
      <c r="F205" s="232" t="s">
        <v>5714</v>
      </c>
      <c r="G205" s="233" t="s">
        <v>389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257</v>
      </c>
      <c r="AT205" s="242" t="s">
        <v>253</v>
      </c>
      <c r="AU205" s="242" t="s">
        <v>91</v>
      </c>
      <c r="AY205" s="19" t="s">
        <v>251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257</v>
      </c>
      <c r="BM205" s="242" t="s">
        <v>602</v>
      </c>
    </row>
    <row r="206" s="2" customFormat="1" ht="21.75" customHeight="1">
      <c r="A206" s="41"/>
      <c r="B206" s="42"/>
      <c r="C206" s="294" t="s">
        <v>611</v>
      </c>
      <c r="D206" s="294" t="s">
        <v>338</v>
      </c>
      <c r="E206" s="295" t="s">
        <v>5715</v>
      </c>
      <c r="F206" s="296" t="s">
        <v>5716</v>
      </c>
      <c r="G206" s="297" t="s">
        <v>389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281</v>
      </c>
      <c r="AT206" s="242" t="s">
        <v>338</v>
      </c>
      <c r="AU206" s="242" t="s">
        <v>91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609</v>
      </c>
    </row>
    <row r="207" s="2" customFormat="1">
      <c r="A207" s="41"/>
      <c r="B207" s="42"/>
      <c r="C207" s="43"/>
      <c r="D207" s="251" t="s">
        <v>289</v>
      </c>
      <c r="E207" s="43"/>
      <c r="F207" s="282" t="s">
        <v>5717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289</v>
      </c>
      <c r="AU207" s="19" t="s">
        <v>91</v>
      </c>
    </row>
    <row r="208" s="2" customFormat="1" ht="24.15" customHeight="1">
      <c r="A208" s="41"/>
      <c r="B208" s="42"/>
      <c r="C208" s="294" t="s">
        <v>433</v>
      </c>
      <c r="D208" s="294" t="s">
        <v>338</v>
      </c>
      <c r="E208" s="295" t="s">
        <v>5718</v>
      </c>
      <c r="F208" s="296" t="s">
        <v>5719</v>
      </c>
      <c r="G208" s="297" t="s">
        <v>389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281</v>
      </c>
      <c r="AT208" s="242" t="s">
        <v>338</v>
      </c>
      <c r="AU208" s="242" t="s">
        <v>91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957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5720</v>
      </c>
      <c r="F209" s="217" t="s">
        <v>5721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251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632</v>
      </c>
      <c r="D210" s="230" t="s">
        <v>253</v>
      </c>
      <c r="E210" s="231" t="s">
        <v>5722</v>
      </c>
      <c r="F210" s="232" t="s">
        <v>5723</v>
      </c>
      <c r="G210" s="233" t="s">
        <v>389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257</v>
      </c>
      <c r="AT210" s="242" t="s">
        <v>253</v>
      </c>
      <c r="AU210" s="242" t="s">
        <v>91</v>
      </c>
      <c r="AY210" s="19" t="s">
        <v>251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257</v>
      </c>
      <c r="BM210" s="242" t="s">
        <v>974</v>
      </c>
    </row>
    <row r="211" s="13" customFormat="1">
      <c r="A211" s="13"/>
      <c r="B211" s="249"/>
      <c r="C211" s="250"/>
      <c r="D211" s="251" t="s">
        <v>260</v>
      </c>
      <c r="E211" s="252" t="s">
        <v>1</v>
      </c>
      <c r="F211" s="253" t="s">
        <v>5724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260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251</v>
      </c>
    </row>
    <row r="212" s="2" customFormat="1" ht="24.15" customHeight="1">
      <c r="A212" s="41"/>
      <c r="B212" s="42"/>
      <c r="C212" s="230" t="s">
        <v>440</v>
      </c>
      <c r="D212" s="230" t="s">
        <v>253</v>
      </c>
      <c r="E212" s="231" t="s">
        <v>5694</v>
      </c>
      <c r="F212" s="232" t="s">
        <v>5695</v>
      </c>
      <c r="G212" s="233" t="s">
        <v>389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257</v>
      </c>
      <c r="AT212" s="242" t="s">
        <v>253</v>
      </c>
      <c r="AU212" s="242" t="s">
        <v>91</v>
      </c>
      <c r="AY212" s="19" t="s">
        <v>251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257</v>
      </c>
      <c r="BM212" s="242" t="s">
        <v>989</v>
      </c>
    </row>
    <row r="213" s="2" customFormat="1" ht="24.15" customHeight="1">
      <c r="A213" s="41"/>
      <c r="B213" s="42"/>
      <c r="C213" s="230" t="s">
        <v>642</v>
      </c>
      <c r="D213" s="230" t="s">
        <v>253</v>
      </c>
      <c r="E213" s="231" t="s">
        <v>5725</v>
      </c>
      <c r="F213" s="232" t="s">
        <v>5726</v>
      </c>
      <c r="G213" s="233" t="s">
        <v>389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91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1001</v>
      </c>
    </row>
    <row r="214" s="2" customFormat="1" ht="21.75" customHeight="1">
      <c r="A214" s="41"/>
      <c r="B214" s="42"/>
      <c r="C214" s="294" t="s">
        <v>448</v>
      </c>
      <c r="D214" s="294" t="s">
        <v>338</v>
      </c>
      <c r="E214" s="295" t="s">
        <v>5727</v>
      </c>
      <c r="F214" s="296" t="s">
        <v>5728</v>
      </c>
      <c r="G214" s="297" t="s">
        <v>389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281</v>
      </c>
      <c r="AT214" s="242" t="s">
        <v>338</v>
      </c>
      <c r="AU214" s="242" t="s">
        <v>91</v>
      </c>
      <c r="AY214" s="19" t="s">
        <v>251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257</v>
      </c>
      <c r="BM214" s="242" t="s">
        <v>1022</v>
      </c>
    </row>
    <row r="215" s="2" customFormat="1">
      <c r="A215" s="41"/>
      <c r="B215" s="42"/>
      <c r="C215" s="43"/>
      <c r="D215" s="251" t="s">
        <v>289</v>
      </c>
      <c r="E215" s="43"/>
      <c r="F215" s="282" t="s">
        <v>5729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289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5730</v>
      </c>
      <c r="F216" s="217" t="s">
        <v>5731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251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670</v>
      </c>
      <c r="D217" s="230" t="s">
        <v>253</v>
      </c>
      <c r="E217" s="231" t="s">
        <v>5722</v>
      </c>
      <c r="F217" s="232" t="s">
        <v>5723</v>
      </c>
      <c r="G217" s="233" t="s">
        <v>389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257</v>
      </c>
      <c r="AT217" s="242" t="s">
        <v>253</v>
      </c>
      <c r="AU217" s="242" t="s">
        <v>91</v>
      </c>
      <c r="AY217" s="19" t="s">
        <v>251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257</v>
      </c>
      <c r="BM217" s="242" t="s">
        <v>660</v>
      </c>
    </row>
    <row r="218" s="13" customFormat="1">
      <c r="A218" s="13"/>
      <c r="B218" s="249"/>
      <c r="C218" s="250"/>
      <c r="D218" s="251" t="s">
        <v>260</v>
      </c>
      <c r="E218" s="252" t="s">
        <v>1</v>
      </c>
      <c r="F218" s="253" t="s">
        <v>5732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260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251</v>
      </c>
    </row>
    <row r="219" s="2" customFormat="1" ht="33" customHeight="1">
      <c r="A219" s="41"/>
      <c r="B219" s="42"/>
      <c r="C219" s="230" t="s">
        <v>453</v>
      </c>
      <c r="D219" s="230" t="s">
        <v>253</v>
      </c>
      <c r="E219" s="231" t="s">
        <v>5733</v>
      </c>
      <c r="F219" s="232" t="s">
        <v>5734</v>
      </c>
      <c r="G219" s="233" t="s">
        <v>389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257</v>
      </c>
      <c r="AT219" s="242" t="s">
        <v>253</v>
      </c>
      <c r="AU219" s="242" t="s">
        <v>91</v>
      </c>
      <c r="AY219" s="19" t="s">
        <v>251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257</v>
      </c>
      <c r="BM219" s="242" t="s">
        <v>673</v>
      </c>
    </row>
    <row r="220" s="2" customFormat="1" ht="24.15" customHeight="1">
      <c r="A220" s="41"/>
      <c r="B220" s="42"/>
      <c r="C220" s="294" t="s">
        <v>687</v>
      </c>
      <c r="D220" s="294" t="s">
        <v>338</v>
      </c>
      <c r="E220" s="295" t="s">
        <v>5735</v>
      </c>
      <c r="F220" s="296" t="s">
        <v>5736</v>
      </c>
      <c r="G220" s="297" t="s">
        <v>389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281</v>
      </c>
      <c r="AT220" s="242" t="s">
        <v>338</v>
      </c>
      <c r="AU220" s="242" t="s">
        <v>91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685</v>
      </c>
    </row>
    <row r="221" s="2" customFormat="1" ht="24.15" customHeight="1">
      <c r="A221" s="41"/>
      <c r="B221" s="42"/>
      <c r="C221" s="294" t="s">
        <v>458</v>
      </c>
      <c r="D221" s="294" t="s">
        <v>338</v>
      </c>
      <c r="E221" s="295" t="s">
        <v>5737</v>
      </c>
      <c r="F221" s="296" t="s">
        <v>5738</v>
      </c>
      <c r="G221" s="297" t="s">
        <v>571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91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690</v>
      </c>
    </row>
    <row r="222" s="2" customFormat="1">
      <c r="A222" s="41"/>
      <c r="B222" s="42"/>
      <c r="C222" s="43"/>
      <c r="D222" s="251" t="s">
        <v>289</v>
      </c>
      <c r="E222" s="43"/>
      <c r="F222" s="282" t="s">
        <v>5717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289</v>
      </c>
      <c r="AU222" s="19" t="s">
        <v>91</v>
      </c>
    </row>
    <row r="223" s="2" customFormat="1" ht="16.5" customHeight="1">
      <c r="A223" s="41"/>
      <c r="B223" s="42"/>
      <c r="C223" s="230" t="s">
        <v>704</v>
      </c>
      <c r="D223" s="230" t="s">
        <v>253</v>
      </c>
      <c r="E223" s="231" t="s">
        <v>5739</v>
      </c>
      <c r="F223" s="232" t="s">
        <v>5740</v>
      </c>
      <c r="G223" s="233" t="s">
        <v>389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91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694</v>
      </c>
    </row>
    <row r="224" s="2" customFormat="1">
      <c r="A224" s="41"/>
      <c r="B224" s="42"/>
      <c r="C224" s="43"/>
      <c r="D224" s="251" t="s">
        <v>289</v>
      </c>
      <c r="E224" s="43"/>
      <c r="F224" s="282" t="s">
        <v>5741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289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5742</v>
      </c>
      <c r="F225" s="217" t="s">
        <v>5743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251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465</v>
      </c>
      <c r="D226" s="230" t="s">
        <v>253</v>
      </c>
      <c r="E226" s="231" t="s">
        <v>5744</v>
      </c>
      <c r="F226" s="232" t="s">
        <v>5745</v>
      </c>
      <c r="G226" s="233" t="s">
        <v>389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91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707</v>
      </c>
    </row>
    <row r="227" s="13" customFormat="1">
      <c r="A227" s="13"/>
      <c r="B227" s="249"/>
      <c r="C227" s="250"/>
      <c r="D227" s="251" t="s">
        <v>260</v>
      </c>
      <c r="E227" s="252" t="s">
        <v>1</v>
      </c>
      <c r="F227" s="253" t="s">
        <v>5746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260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251</v>
      </c>
    </row>
    <row r="228" s="2" customFormat="1" ht="24.15" customHeight="1">
      <c r="A228" s="41"/>
      <c r="B228" s="42"/>
      <c r="C228" s="230" t="s">
        <v>720</v>
      </c>
      <c r="D228" s="230" t="s">
        <v>253</v>
      </c>
      <c r="E228" s="231" t="s">
        <v>5694</v>
      </c>
      <c r="F228" s="232" t="s">
        <v>5695</v>
      </c>
      <c r="G228" s="233" t="s">
        <v>389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257</v>
      </c>
      <c r="AT228" s="242" t="s">
        <v>253</v>
      </c>
      <c r="AU228" s="242" t="s">
        <v>91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717</v>
      </c>
    </row>
    <row r="229" s="2" customFormat="1" ht="24.15" customHeight="1">
      <c r="A229" s="41"/>
      <c r="B229" s="42"/>
      <c r="C229" s="230" t="s">
        <v>470</v>
      </c>
      <c r="D229" s="230" t="s">
        <v>253</v>
      </c>
      <c r="E229" s="231" t="s">
        <v>5725</v>
      </c>
      <c r="F229" s="232" t="s">
        <v>5726</v>
      </c>
      <c r="G229" s="233" t="s">
        <v>389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91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723</v>
      </c>
    </row>
    <row r="230" s="2" customFormat="1" ht="21.75" customHeight="1">
      <c r="A230" s="41"/>
      <c r="B230" s="42"/>
      <c r="C230" s="294" t="s">
        <v>735</v>
      </c>
      <c r="D230" s="294" t="s">
        <v>338</v>
      </c>
      <c r="E230" s="295" t="s">
        <v>5727</v>
      </c>
      <c r="F230" s="296" t="s">
        <v>5728</v>
      </c>
      <c r="G230" s="297" t="s">
        <v>389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281</v>
      </c>
      <c r="AT230" s="242" t="s">
        <v>338</v>
      </c>
      <c r="AU230" s="242" t="s">
        <v>91</v>
      </c>
      <c r="AY230" s="19" t="s">
        <v>251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257</v>
      </c>
      <c r="BM230" s="242" t="s">
        <v>733</v>
      </c>
    </row>
    <row r="231" s="2" customFormat="1">
      <c r="A231" s="41"/>
      <c r="B231" s="42"/>
      <c r="C231" s="43"/>
      <c r="D231" s="251" t="s">
        <v>289</v>
      </c>
      <c r="E231" s="43"/>
      <c r="F231" s="282" t="s">
        <v>5729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289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5747</v>
      </c>
      <c r="F232" s="217" t="s">
        <v>5748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251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475</v>
      </c>
      <c r="D233" s="230" t="s">
        <v>253</v>
      </c>
      <c r="E233" s="231" t="s">
        <v>5722</v>
      </c>
      <c r="F233" s="232" t="s">
        <v>5723</v>
      </c>
      <c r="G233" s="233" t="s">
        <v>389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91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738</v>
      </c>
    </row>
    <row r="234" s="13" customFormat="1">
      <c r="A234" s="13"/>
      <c r="B234" s="249"/>
      <c r="C234" s="250"/>
      <c r="D234" s="251" t="s">
        <v>260</v>
      </c>
      <c r="E234" s="252" t="s">
        <v>1</v>
      </c>
      <c r="F234" s="253" t="s">
        <v>5749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260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251</v>
      </c>
    </row>
    <row r="235" s="2" customFormat="1" ht="24.15" customHeight="1">
      <c r="A235" s="41"/>
      <c r="B235" s="42"/>
      <c r="C235" s="230" t="s">
        <v>750</v>
      </c>
      <c r="D235" s="230" t="s">
        <v>253</v>
      </c>
      <c r="E235" s="231" t="s">
        <v>786</v>
      </c>
      <c r="F235" s="232" t="s">
        <v>5750</v>
      </c>
      <c r="G235" s="233" t="s">
        <v>389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91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748</v>
      </c>
    </row>
    <row r="236" s="2" customFormat="1" ht="21.75" customHeight="1">
      <c r="A236" s="41"/>
      <c r="B236" s="42"/>
      <c r="C236" s="230" t="s">
        <v>480</v>
      </c>
      <c r="D236" s="230" t="s">
        <v>253</v>
      </c>
      <c r="E236" s="231" t="s">
        <v>5751</v>
      </c>
      <c r="F236" s="232" t="s">
        <v>5752</v>
      </c>
      <c r="G236" s="233" t="s">
        <v>389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257</v>
      </c>
      <c r="AT236" s="242" t="s">
        <v>253</v>
      </c>
      <c r="AU236" s="242" t="s">
        <v>91</v>
      </c>
      <c r="AY236" s="19" t="s">
        <v>251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257</v>
      </c>
      <c r="BM236" s="242" t="s">
        <v>753</v>
      </c>
    </row>
    <row r="237" s="2" customFormat="1" ht="21.75" customHeight="1">
      <c r="A237" s="41"/>
      <c r="B237" s="42"/>
      <c r="C237" s="294" t="s">
        <v>759</v>
      </c>
      <c r="D237" s="294" t="s">
        <v>338</v>
      </c>
      <c r="E237" s="295" t="s">
        <v>5753</v>
      </c>
      <c r="F237" s="296" t="s">
        <v>5754</v>
      </c>
      <c r="G237" s="297" t="s">
        <v>389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281</v>
      </c>
      <c r="AT237" s="242" t="s">
        <v>338</v>
      </c>
      <c r="AU237" s="242" t="s">
        <v>91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757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5717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91</v>
      </c>
    </row>
    <row r="239" s="2" customFormat="1" ht="24.15" customHeight="1">
      <c r="A239" s="41"/>
      <c r="B239" s="42"/>
      <c r="C239" s="294" t="s">
        <v>491</v>
      </c>
      <c r="D239" s="294" t="s">
        <v>338</v>
      </c>
      <c r="E239" s="295" t="s">
        <v>5755</v>
      </c>
      <c r="F239" s="296" t="s">
        <v>5756</v>
      </c>
      <c r="G239" s="297" t="s">
        <v>389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281</v>
      </c>
      <c r="AT239" s="242" t="s">
        <v>338</v>
      </c>
      <c r="AU239" s="242" t="s">
        <v>91</v>
      </c>
      <c r="AY239" s="19" t="s">
        <v>251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257</v>
      </c>
      <c r="BM239" s="242" t="s">
        <v>762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5757</v>
      </c>
      <c r="F240" s="217" t="s">
        <v>5758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251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769</v>
      </c>
      <c r="D241" s="230" t="s">
        <v>253</v>
      </c>
      <c r="E241" s="231" t="s">
        <v>5722</v>
      </c>
      <c r="F241" s="232" t="s">
        <v>5723</v>
      </c>
      <c r="G241" s="233" t="s">
        <v>389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257</v>
      </c>
      <c r="AT241" s="242" t="s">
        <v>253</v>
      </c>
      <c r="AU241" s="242" t="s">
        <v>91</v>
      </c>
      <c r="AY241" s="19" t="s">
        <v>251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257</v>
      </c>
      <c r="BM241" s="242" t="s">
        <v>766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5759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24.15" customHeight="1">
      <c r="A243" s="41"/>
      <c r="B243" s="42"/>
      <c r="C243" s="230" t="s">
        <v>497</v>
      </c>
      <c r="D243" s="230" t="s">
        <v>253</v>
      </c>
      <c r="E243" s="231" t="s">
        <v>5760</v>
      </c>
      <c r="F243" s="232" t="s">
        <v>5761</v>
      </c>
      <c r="G243" s="233" t="s">
        <v>389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91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1214</v>
      </c>
    </row>
    <row r="244" s="2" customFormat="1" ht="21.75" customHeight="1">
      <c r="A244" s="41"/>
      <c r="B244" s="42"/>
      <c r="C244" s="294" t="s">
        <v>778</v>
      </c>
      <c r="D244" s="294" t="s">
        <v>338</v>
      </c>
      <c r="E244" s="295" t="s">
        <v>5762</v>
      </c>
      <c r="F244" s="296" t="s">
        <v>5763</v>
      </c>
      <c r="G244" s="297" t="s">
        <v>389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281</v>
      </c>
      <c r="AT244" s="242" t="s">
        <v>338</v>
      </c>
      <c r="AU244" s="242" t="s">
        <v>91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1224</v>
      </c>
    </row>
    <row r="245" s="2" customFormat="1">
      <c r="A245" s="41"/>
      <c r="B245" s="42"/>
      <c r="C245" s="43"/>
      <c r="D245" s="251" t="s">
        <v>289</v>
      </c>
      <c r="E245" s="43"/>
      <c r="F245" s="282" t="s">
        <v>5717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289</v>
      </c>
      <c r="AU245" s="19" t="s">
        <v>91</v>
      </c>
    </row>
    <row r="246" s="2" customFormat="1" ht="16.5" customHeight="1">
      <c r="A246" s="41"/>
      <c r="B246" s="42"/>
      <c r="C246" s="294" t="s">
        <v>525</v>
      </c>
      <c r="D246" s="294" t="s">
        <v>338</v>
      </c>
      <c r="E246" s="295" t="s">
        <v>5764</v>
      </c>
      <c r="F246" s="296" t="s">
        <v>5765</v>
      </c>
      <c r="G246" s="297" t="s">
        <v>389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281</v>
      </c>
      <c r="AT246" s="242" t="s">
        <v>338</v>
      </c>
      <c r="AU246" s="242" t="s">
        <v>91</v>
      </c>
      <c r="AY246" s="19" t="s">
        <v>251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257</v>
      </c>
      <c r="BM246" s="242" t="s">
        <v>3721</v>
      </c>
    </row>
    <row r="247" s="2" customFormat="1" ht="16.5" customHeight="1">
      <c r="A247" s="41"/>
      <c r="B247" s="42"/>
      <c r="C247" s="294" t="s">
        <v>3737</v>
      </c>
      <c r="D247" s="294" t="s">
        <v>338</v>
      </c>
      <c r="E247" s="295" t="s">
        <v>5766</v>
      </c>
      <c r="F247" s="296" t="s">
        <v>5767</v>
      </c>
      <c r="G247" s="297" t="s">
        <v>389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281</v>
      </c>
      <c r="AT247" s="242" t="s">
        <v>338</v>
      </c>
      <c r="AU247" s="242" t="s">
        <v>91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788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5768</v>
      </c>
      <c r="F248" s="217" t="s">
        <v>5769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251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544</v>
      </c>
      <c r="D249" s="230" t="s">
        <v>253</v>
      </c>
      <c r="E249" s="231" t="s">
        <v>5722</v>
      </c>
      <c r="F249" s="232" t="s">
        <v>5723</v>
      </c>
      <c r="G249" s="233" t="s">
        <v>389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91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793</v>
      </c>
    </row>
    <row r="250" s="13" customFormat="1">
      <c r="A250" s="13"/>
      <c r="B250" s="249"/>
      <c r="C250" s="250"/>
      <c r="D250" s="251" t="s">
        <v>260</v>
      </c>
      <c r="E250" s="252" t="s">
        <v>1</v>
      </c>
      <c r="F250" s="253" t="s">
        <v>5770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260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251</v>
      </c>
    </row>
    <row r="251" s="2" customFormat="1" ht="37.8" customHeight="1">
      <c r="A251" s="41"/>
      <c r="B251" s="42"/>
      <c r="C251" s="230" t="s">
        <v>790</v>
      </c>
      <c r="D251" s="230" t="s">
        <v>253</v>
      </c>
      <c r="E251" s="231" t="s">
        <v>5771</v>
      </c>
      <c r="F251" s="232" t="s">
        <v>5772</v>
      </c>
      <c r="G251" s="233" t="s">
        <v>389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257</v>
      </c>
      <c r="AT251" s="242" t="s">
        <v>253</v>
      </c>
      <c r="AU251" s="242" t="s">
        <v>91</v>
      </c>
      <c r="AY251" s="19" t="s">
        <v>251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257</v>
      </c>
      <c r="BM251" s="242" t="s">
        <v>798</v>
      </c>
    </row>
    <row r="252" s="2" customFormat="1" ht="21.75" customHeight="1">
      <c r="A252" s="41"/>
      <c r="B252" s="42"/>
      <c r="C252" s="294" t="s">
        <v>549</v>
      </c>
      <c r="D252" s="294" t="s">
        <v>338</v>
      </c>
      <c r="E252" s="295" t="s">
        <v>5773</v>
      </c>
      <c r="F252" s="296" t="s">
        <v>5774</v>
      </c>
      <c r="G252" s="297" t="s">
        <v>389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281</v>
      </c>
      <c r="AT252" s="242" t="s">
        <v>338</v>
      </c>
      <c r="AU252" s="242" t="s">
        <v>91</v>
      </c>
      <c r="AY252" s="19" t="s">
        <v>251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257</v>
      </c>
      <c r="BM252" s="242" t="s">
        <v>809</v>
      </c>
    </row>
    <row r="253" s="2" customFormat="1">
      <c r="A253" s="41"/>
      <c r="B253" s="42"/>
      <c r="C253" s="43"/>
      <c r="D253" s="251" t="s">
        <v>289</v>
      </c>
      <c r="E253" s="43"/>
      <c r="F253" s="282" t="s">
        <v>5717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289</v>
      </c>
      <c r="AU253" s="19" t="s">
        <v>91</v>
      </c>
    </row>
    <row r="254" s="2" customFormat="1" ht="24.15" customHeight="1">
      <c r="A254" s="41"/>
      <c r="B254" s="42"/>
      <c r="C254" s="294" t="s">
        <v>806</v>
      </c>
      <c r="D254" s="294" t="s">
        <v>338</v>
      </c>
      <c r="E254" s="295" t="s">
        <v>5755</v>
      </c>
      <c r="F254" s="296" t="s">
        <v>5756</v>
      </c>
      <c r="G254" s="297" t="s">
        <v>389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281</v>
      </c>
      <c r="AT254" s="242" t="s">
        <v>338</v>
      </c>
      <c r="AU254" s="242" t="s">
        <v>91</v>
      </c>
      <c r="AY254" s="19" t="s">
        <v>251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257</v>
      </c>
      <c r="BM254" s="242" t="s">
        <v>813</v>
      </c>
    </row>
    <row r="255" s="2" customFormat="1" ht="16.5" customHeight="1">
      <c r="A255" s="41"/>
      <c r="B255" s="42"/>
      <c r="C255" s="230" t="s">
        <v>555</v>
      </c>
      <c r="D255" s="230" t="s">
        <v>253</v>
      </c>
      <c r="E255" s="231" t="s">
        <v>5775</v>
      </c>
      <c r="F255" s="232" t="s">
        <v>5776</v>
      </c>
      <c r="G255" s="233" t="s">
        <v>321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257</v>
      </c>
      <c r="AT255" s="242" t="s">
        <v>253</v>
      </c>
      <c r="AU255" s="242" t="s">
        <v>91</v>
      </c>
      <c r="AY255" s="19" t="s">
        <v>251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257</v>
      </c>
      <c r="BM255" s="242" t="s">
        <v>818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5777</v>
      </c>
      <c r="F256" s="217" t="s">
        <v>5778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251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815</v>
      </c>
      <c r="D257" s="230" t="s">
        <v>253</v>
      </c>
      <c r="E257" s="231" t="s">
        <v>5779</v>
      </c>
      <c r="F257" s="232" t="s">
        <v>5780</v>
      </c>
      <c r="G257" s="233" t="s">
        <v>389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257</v>
      </c>
      <c r="AT257" s="242" t="s">
        <v>253</v>
      </c>
      <c r="AU257" s="242" t="s">
        <v>91</v>
      </c>
      <c r="AY257" s="19" t="s">
        <v>251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257</v>
      </c>
      <c r="BM257" s="242" t="s">
        <v>822</v>
      </c>
    </row>
    <row r="258" s="13" customFormat="1">
      <c r="A258" s="13"/>
      <c r="B258" s="249"/>
      <c r="C258" s="250"/>
      <c r="D258" s="251" t="s">
        <v>260</v>
      </c>
      <c r="E258" s="252" t="s">
        <v>1</v>
      </c>
      <c r="F258" s="253" t="s">
        <v>5781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260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251</v>
      </c>
    </row>
    <row r="259" s="2" customFormat="1" ht="24.15" customHeight="1">
      <c r="A259" s="41"/>
      <c r="B259" s="42"/>
      <c r="C259" s="230" t="s">
        <v>560</v>
      </c>
      <c r="D259" s="230" t="s">
        <v>253</v>
      </c>
      <c r="E259" s="231" t="s">
        <v>5779</v>
      </c>
      <c r="F259" s="232" t="s">
        <v>5780</v>
      </c>
      <c r="G259" s="233" t="s">
        <v>389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257</v>
      </c>
      <c r="AT259" s="242" t="s">
        <v>253</v>
      </c>
      <c r="AU259" s="242" t="s">
        <v>91</v>
      </c>
      <c r="AY259" s="19" t="s">
        <v>251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257</v>
      </c>
      <c r="BM259" s="242" t="s">
        <v>845</v>
      </c>
    </row>
    <row r="260" s="13" customFormat="1">
      <c r="A260" s="13"/>
      <c r="B260" s="249"/>
      <c r="C260" s="250"/>
      <c r="D260" s="251" t="s">
        <v>260</v>
      </c>
      <c r="E260" s="252" t="s">
        <v>1</v>
      </c>
      <c r="F260" s="253" t="s">
        <v>5782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260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251</v>
      </c>
    </row>
    <row r="261" s="2" customFormat="1" ht="24.15" customHeight="1">
      <c r="A261" s="41"/>
      <c r="B261" s="42"/>
      <c r="C261" s="230" t="s">
        <v>842</v>
      </c>
      <c r="D261" s="230" t="s">
        <v>253</v>
      </c>
      <c r="E261" s="231" t="s">
        <v>5783</v>
      </c>
      <c r="F261" s="232" t="s">
        <v>5784</v>
      </c>
      <c r="G261" s="233" t="s">
        <v>389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257</v>
      </c>
      <c r="AT261" s="242" t="s">
        <v>253</v>
      </c>
      <c r="AU261" s="242" t="s">
        <v>91</v>
      </c>
      <c r="AY261" s="19" t="s">
        <v>251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257</v>
      </c>
      <c r="BM261" s="242" t="s">
        <v>849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5785</v>
      </c>
      <c r="F262" s="217" t="s">
        <v>5786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251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572</v>
      </c>
      <c r="D263" s="230" t="s">
        <v>253</v>
      </c>
      <c r="E263" s="231" t="s">
        <v>5787</v>
      </c>
      <c r="F263" s="232" t="s">
        <v>5788</v>
      </c>
      <c r="G263" s="233" t="s">
        <v>389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257</v>
      </c>
      <c r="AT263" s="242" t="s">
        <v>253</v>
      </c>
      <c r="AU263" s="242" t="s">
        <v>91</v>
      </c>
      <c r="AY263" s="19" t="s">
        <v>251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257</v>
      </c>
      <c r="BM263" s="242" t="s">
        <v>5789</v>
      </c>
    </row>
    <row r="264" s="2" customFormat="1" ht="24.15" customHeight="1">
      <c r="A264" s="41"/>
      <c r="B264" s="42"/>
      <c r="C264" s="230" t="s">
        <v>852</v>
      </c>
      <c r="D264" s="230" t="s">
        <v>253</v>
      </c>
      <c r="E264" s="231" t="s">
        <v>5725</v>
      </c>
      <c r="F264" s="232" t="s">
        <v>5726</v>
      </c>
      <c r="G264" s="233" t="s">
        <v>389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257</v>
      </c>
      <c r="AT264" s="242" t="s">
        <v>253</v>
      </c>
      <c r="AU264" s="242" t="s">
        <v>91</v>
      </c>
      <c r="AY264" s="19" t="s">
        <v>251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257</v>
      </c>
      <c r="BM264" s="242" t="s">
        <v>5790</v>
      </c>
    </row>
    <row r="265" s="2" customFormat="1" ht="16.5" customHeight="1">
      <c r="A265" s="41"/>
      <c r="B265" s="42"/>
      <c r="C265" s="294" t="s">
        <v>577</v>
      </c>
      <c r="D265" s="294" t="s">
        <v>338</v>
      </c>
      <c r="E265" s="295" t="s">
        <v>5791</v>
      </c>
      <c r="F265" s="296" t="s">
        <v>5792</v>
      </c>
      <c r="G265" s="297" t="s">
        <v>389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281</v>
      </c>
      <c r="AT265" s="242" t="s">
        <v>338</v>
      </c>
      <c r="AU265" s="242" t="s">
        <v>91</v>
      </c>
      <c r="AY265" s="19" t="s">
        <v>251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257</v>
      </c>
      <c r="BM265" s="242" t="s">
        <v>5793</v>
      </c>
    </row>
    <row r="266" s="13" customFormat="1">
      <c r="A266" s="13"/>
      <c r="B266" s="249"/>
      <c r="C266" s="250"/>
      <c r="D266" s="251" t="s">
        <v>260</v>
      </c>
      <c r="E266" s="250"/>
      <c r="F266" s="253" t="s">
        <v>5794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260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251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5795</v>
      </c>
      <c r="F267" s="217" t="s">
        <v>5796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251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863</v>
      </c>
      <c r="D268" s="230" t="s">
        <v>253</v>
      </c>
      <c r="E268" s="231" t="s">
        <v>5797</v>
      </c>
      <c r="F268" s="232" t="s">
        <v>5798</v>
      </c>
      <c r="G268" s="233" t="s">
        <v>389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257</v>
      </c>
      <c r="AT268" s="242" t="s">
        <v>253</v>
      </c>
      <c r="AU268" s="242" t="s">
        <v>91</v>
      </c>
      <c r="AY268" s="19" t="s">
        <v>251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257</v>
      </c>
      <c r="BM268" s="242" t="s">
        <v>5799</v>
      </c>
    </row>
    <row r="269" s="2" customFormat="1">
      <c r="A269" s="41"/>
      <c r="B269" s="42"/>
      <c r="C269" s="43"/>
      <c r="D269" s="244" t="s">
        <v>258</v>
      </c>
      <c r="E269" s="43"/>
      <c r="F269" s="245" t="s">
        <v>5800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258</v>
      </c>
      <c r="AU269" s="19" t="s">
        <v>91</v>
      </c>
    </row>
    <row r="270" s="2" customFormat="1" ht="24.15" customHeight="1">
      <c r="A270" s="41"/>
      <c r="B270" s="42"/>
      <c r="C270" s="230" t="s">
        <v>584</v>
      </c>
      <c r="D270" s="230" t="s">
        <v>253</v>
      </c>
      <c r="E270" s="231" t="s">
        <v>5801</v>
      </c>
      <c r="F270" s="232" t="s">
        <v>5802</v>
      </c>
      <c r="G270" s="233" t="s">
        <v>389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257</v>
      </c>
      <c r="AT270" s="242" t="s">
        <v>253</v>
      </c>
      <c r="AU270" s="242" t="s">
        <v>91</v>
      </c>
      <c r="AY270" s="19" t="s">
        <v>251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257</v>
      </c>
      <c r="BM270" s="242" t="s">
        <v>5803</v>
      </c>
    </row>
    <row r="271" s="2" customFormat="1">
      <c r="A271" s="41"/>
      <c r="B271" s="42"/>
      <c r="C271" s="43"/>
      <c r="D271" s="244" t="s">
        <v>258</v>
      </c>
      <c r="E271" s="43"/>
      <c r="F271" s="245" t="s">
        <v>5804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258</v>
      </c>
      <c r="AU271" s="19" t="s">
        <v>91</v>
      </c>
    </row>
    <row r="272" s="2" customFormat="1" ht="24.15" customHeight="1">
      <c r="A272" s="41"/>
      <c r="B272" s="42"/>
      <c r="C272" s="230" t="s">
        <v>885</v>
      </c>
      <c r="D272" s="230" t="s">
        <v>253</v>
      </c>
      <c r="E272" s="231" t="s">
        <v>1114</v>
      </c>
      <c r="F272" s="232" t="s">
        <v>1115</v>
      </c>
      <c r="G272" s="233" t="s">
        <v>389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257</v>
      </c>
      <c r="AT272" s="242" t="s">
        <v>253</v>
      </c>
      <c r="AU272" s="242" t="s">
        <v>91</v>
      </c>
      <c r="AY272" s="19" t="s">
        <v>251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257</v>
      </c>
      <c r="BM272" s="242" t="s">
        <v>5805</v>
      </c>
    </row>
    <row r="273" s="2" customFormat="1">
      <c r="A273" s="41"/>
      <c r="B273" s="42"/>
      <c r="C273" s="43"/>
      <c r="D273" s="244" t="s">
        <v>258</v>
      </c>
      <c r="E273" s="43"/>
      <c r="F273" s="245" t="s">
        <v>5806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258</v>
      </c>
      <c r="AU273" s="19" t="s">
        <v>91</v>
      </c>
    </row>
    <row r="274" s="2" customFormat="1" ht="37.8" customHeight="1">
      <c r="A274" s="41"/>
      <c r="B274" s="42"/>
      <c r="C274" s="230" t="s">
        <v>590</v>
      </c>
      <c r="D274" s="230" t="s">
        <v>253</v>
      </c>
      <c r="E274" s="231" t="s">
        <v>5807</v>
      </c>
      <c r="F274" s="232" t="s">
        <v>5808</v>
      </c>
      <c r="G274" s="233" t="s">
        <v>389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257</v>
      </c>
      <c r="AT274" s="242" t="s">
        <v>253</v>
      </c>
      <c r="AU274" s="242" t="s">
        <v>91</v>
      </c>
      <c r="AY274" s="19" t="s">
        <v>251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257</v>
      </c>
      <c r="BM274" s="242" t="s">
        <v>5809</v>
      </c>
    </row>
    <row r="275" s="2" customFormat="1">
      <c r="A275" s="41"/>
      <c r="B275" s="42"/>
      <c r="C275" s="43"/>
      <c r="D275" s="244" t="s">
        <v>258</v>
      </c>
      <c r="E275" s="43"/>
      <c r="F275" s="245" t="s">
        <v>5810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258</v>
      </c>
      <c r="AU275" s="19" t="s">
        <v>91</v>
      </c>
    </row>
    <row r="276" s="2" customFormat="1" ht="24.15" customHeight="1">
      <c r="A276" s="41"/>
      <c r="B276" s="42"/>
      <c r="C276" s="294" t="s">
        <v>896</v>
      </c>
      <c r="D276" s="294" t="s">
        <v>338</v>
      </c>
      <c r="E276" s="295" t="s">
        <v>5811</v>
      </c>
      <c r="F276" s="296" t="s">
        <v>5812</v>
      </c>
      <c r="G276" s="297" t="s">
        <v>389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281</v>
      </c>
      <c r="AT276" s="242" t="s">
        <v>338</v>
      </c>
      <c r="AU276" s="242" t="s">
        <v>91</v>
      </c>
      <c r="AY276" s="19" t="s">
        <v>251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257</v>
      </c>
      <c r="BM276" s="242" t="s">
        <v>5813</v>
      </c>
    </row>
    <row r="277" s="13" customFormat="1">
      <c r="A277" s="13"/>
      <c r="B277" s="249"/>
      <c r="C277" s="250"/>
      <c r="D277" s="251" t="s">
        <v>260</v>
      </c>
      <c r="E277" s="250"/>
      <c r="F277" s="253" t="s">
        <v>5814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260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251</v>
      </c>
    </row>
    <row r="278" s="2" customFormat="1" ht="37.8" customHeight="1">
      <c r="A278" s="41"/>
      <c r="B278" s="42"/>
      <c r="C278" s="230" t="s">
        <v>594</v>
      </c>
      <c r="D278" s="230" t="s">
        <v>253</v>
      </c>
      <c r="E278" s="231" t="s">
        <v>5815</v>
      </c>
      <c r="F278" s="232" t="s">
        <v>5816</v>
      </c>
      <c r="G278" s="233" t="s">
        <v>389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257</v>
      </c>
      <c r="AT278" s="242" t="s">
        <v>253</v>
      </c>
      <c r="AU278" s="242" t="s">
        <v>91</v>
      </c>
      <c r="AY278" s="19" t="s">
        <v>251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257</v>
      </c>
      <c r="BM278" s="242" t="s">
        <v>5817</v>
      </c>
    </row>
    <row r="279" s="2" customFormat="1">
      <c r="A279" s="41"/>
      <c r="B279" s="42"/>
      <c r="C279" s="43"/>
      <c r="D279" s="244" t="s">
        <v>258</v>
      </c>
      <c r="E279" s="43"/>
      <c r="F279" s="245" t="s">
        <v>5818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258</v>
      </c>
      <c r="AU279" s="19" t="s">
        <v>91</v>
      </c>
    </row>
    <row r="280" s="2" customFormat="1" ht="24.15" customHeight="1">
      <c r="A280" s="41"/>
      <c r="B280" s="42"/>
      <c r="C280" s="294" t="s">
        <v>905</v>
      </c>
      <c r="D280" s="294" t="s">
        <v>338</v>
      </c>
      <c r="E280" s="295" t="s">
        <v>5819</v>
      </c>
      <c r="F280" s="296" t="s">
        <v>5820</v>
      </c>
      <c r="G280" s="297" t="s">
        <v>321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281</v>
      </c>
      <c r="AT280" s="242" t="s">
        <v>338</v>
      </c>
      <c r="AU280" s="242" t="s">
        <v>91</v>
      </c>
      <c r="AY280" s="19" t="s">
        <v>251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257</v>
      </c>
      <c r="BM280" s="242" t="s">
        <v>5821</v>
      </c>
    </row>
    <row r="281" s="13" customFormat="1">
      <c r="A281" s="13"/>
      <c r="B281" s="249"/>
      <c r="C281" s="250"/>
      <c r="D281" s="251" t="s">
        <v>260</v>
      </c>
      <c r="E281" s="250"/>
      <c r="F281" s="253" t="s">
        <v>5822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260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251</v>
      </c>
    </row>
    <row r="282" s="2" customFormat="1" ht="33" customHeight="1">
      <c r="A282" s="41"/>
      <c r="B282" s="42"/>
      <c r="C282" s="230" t="s">
        <v>602</v>
      </c>
      <c r="D282" s="230" t="s">
        <v>253</v>
      </c>
      <c r="E282" s="231" t="s">
        <v>5823</v>
      </c>
      <c r="F282" s="232" t="s">
        <v>5824</v>
      </c>
      <c r="G282" s="233" t="s">
        <v>389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257</v>
      </c>
      <c r="AT282" s="242" t="s">
        <v>253</v>
      </c>
      <c r="AU282" s="242" t="s">
        <v>91</v>
      </c>
      <c r="AY282" s="19" t="s">
        <v>251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257</v>
      </c>
      <c r="BM282" s="242" t="s">
        <v>5825</v>
      </c>
    </row>
    <row r="283" s="2" customFormat="1">
      <c r="A283" s="41"/>
      <c r="B283" s="42"/>
      <c r="C283" s="43"/>
      <c r="D283" s="251" t="s">
        <v>289</v>
      </c>
      <c r="E283" s="43"/>
      <c r="F283" s="282" t="s">
        <v>5826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289</v>
      </c>
      <c r="AU283" s="19" t="s">
        <v>91</v>
      </c>
    </row>
    <row r="284" s="2" customFormat="1" ht="21.75" customHeight="1">
      <c r="A284" s="41"/>
      <c r="B284" s="42"/>
      <c r="C284" s="294" t="s">
        <v>914</v>
      </c>
      <c r="D284" s="294" t="s">
        <v>338</v>
      </c>
      <c r="E284" s="295" t="s">
        <v>5827</v>
      </c>
      <c r="F284" s="296" t="s">
        <v>5828</v>
      </c>
      <c r="G284" s="297" t="s">
        <v>321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281</v>
      </c>
      <c r="AT284" s="242" t="s">
        <v>338</v>
      </c>
      <c r="AU284" s="242" t="s">
        <v>91</v>
      </c>
      <c r="AY284" s="19" t="s">
        <v>251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257</v>
      </c>
      <c r="BM284" s="242" t="s">
        <v>5829</v>
      </c>
    </row>
    <row r="285" s="13" customFormat="1">
      <c r="A285" s="13"/>
      <c r="B285" s="249"/>
      <c r="C285" s="250"/>
      <c r="D285" s="251" t="s">
        <v>260</v>
      </c>
      <c r="E285" s="250"/>
      <c r="F285" s="253" t="s">
        <v>5830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260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251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5831</v>
      </c>
      <c r="F286" s="217" t="s">
        <v>5832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251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609</v>
      </c>
      <c r="D287" s="230" t="s">
        <v>253</v>
      </c>
      <c r="E287" s="231" t="s">
        <v>5833</v>
      </c>
      <c r="F287" s="232" t="s">
        <v>5834</v>
      </c>
      <c r="G287" s="233" t="s">
        <v>389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257</v>
      </c>
      <c r="AT287" s="242" t="s">
        <v>253</v>
      </c>
      <c r="AU287" s="242" t="s">
        <v>91</v>
      </c>
      <c r="AY287" s="19" t="s">
        <v>251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257</v>
      </c>
      <c r="BM287" s="242" t="s">
        <v>855</v>
      </c>
    </row>
    <row r="288" s="13" customFormat="1">
      <c r="A288" s="13"/>
      <c r="B288" s="249"/>
      <c r="C288" s="250"/>
      <c r="D288" s="251" t="s">
        <v>260</v>
      </c>
      <c r="E288" s="252" t="s">
        <v>1</v>
      </c>
      <c r="F288" s="253" t="s">
        <v>5835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260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251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5836</v>
      </c>
      <c r="F289" s="217" t="s">
        <v>5837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251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932</v>
      </c>
      <c r="D290" s="230" t="s">
        <v>253</v>
      </c>
      <c r="E290" s="231" t="s">
        <v>5838</v>
      </c>
      <c r="F290" s="232" t="s">
        <v>5839</v>
      </c>
      <c r="G290" s="233" t="s">
        <v>321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257</v>
      </c>
      <c r="AT290" s="242" t="s">
        <v>253</v>
      </c>
      <c r="AU290" s="242" t="s">
        <v>91</v>
      </c>
      <c r="AY290" s="19" t="s">
        <v>251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257</v>
      </c>
      <c r="BM290" s="242" t="s">
        <v>859</v>
      </c>
    </row>
    <row r="291" s="2" customFormat="1" ht="21.75" customHeight="1">
      <c r="A291" s="41"/>
      <c r="B291" s="42"/>
      <c r="C291" s="294" t="s">
        <v>957</v>
      </c>
      <c r="D291" s="294" t="s">
        <v>338</v>
      </c>
      <c r="E291" s="295" t="s">
        <v>5840</v>
      </c>
      <c r="F291" s="296" t="s">
        <v>5841</v>
      </c>
      <c r="G291" s="297" t="s">
        <v>571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281</v>
      </c>
      <c r="AT291" s="242" t="s">
        <v>338</v>
      </c>
      <c r="AU291" s="242" t="s">
        <v>91</v>
      </c>
      <c r="AY291" s="19" t="s">
        <v>251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257</v>
      </c>
      <c r="BM291" s="242" t="s">
        <v>866</v>
      </c>
    </row>
    <row r="292" s="2" customFormat="1" ht="33" customHeight="1">
      <c r="A292" s="41"/>
      <c r="B292" s="42"/>
      <c r="C292" s="230" t="s">
        <v>969</v>
      </c>
      <c r="D292" s="230" t="s">
        <v>253</v>
      </c>
      <c r="E292" s="231" t="s">
        <v>5842</v>
      </c>
      <c r="F292" s="232" t="s">
        <v>5843</v>
      </c>
      <c r="G292" s="233" t="s">
        <v>321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257</v>
      </c>
      <c r="AT292" s="242" t="s">
        <v>253</v>
      </c>
      <c r="AU292" s="242" t="s">
        <v>91</v>
      </c>
      <c r="AY292" s="19" t="s">
        <v>251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257</v>
      </c>
      <c r="BM292" s="242" t="s">
        <v>870</v>
      </c>
    </row>
    <row r="293" s="2" customFormat="1" ht="21.75" customHeight="1">
      <c r="A293" s="41"/>
      <c r="B293" s="42"/>
      <c r="C293" s="294" t="s">
        <v>974</v>
      </c>
      <c r="D293" s="294" t="s">
        <v>338</v>
      </c>
      <c r="E293" s="295" t="s">
        <v>5844</v>
      </c>
      <c r="F293" s="296" t="s">
        <v>5845</v>
      </c>
      <c r="G293" s="297" t="s">
        <v>321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281</v>
      </c>
      <c r="AT293" s="242" t="s">
        <v>338</v>
      </c>
      <c r="AU293" s="242" t="s">
        <v>91</v>
      </c>
      <c r="AY293" s="19" t="s">
        <v>251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257</v>
      </c>
      <c r="BM293" s="242" t="s">
        <v>888</v>
      </c>
    </row>
    <row r="294" s="2" customFormat="1">
      <c r="A294" s="41"/>
      <c r="B294" s="42"/>
      <c r="C294" s="43"/>
      <c r="D294" s="251" t="s">
        <v>289</v>
      </c>
      <c r="E294" s="43"/>
      <c r="F294" s="282" t="s">
        <v>5717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289</v>
      </c>
      <c r="AU294" s="19" t="s">
        <v>91</v>
      </c>
    </row>
    <row r="295" s="2" customFormat="1" ht="21.75" customHeight="1">
      <c r="A295" s="41"/>
      <c r="B295" s="42"/>
      <c r="C295" s="294" t="s">
        <v>979</v>
      </c>
      <c r="D295" s="294" t="s">
        <v>338</v>
      </c>
      <c r="E295" s="295" t="s">
        <v>5846</v>
      </c>
      <c r="F295" s="296" t="s">
        <v>5847</v>
      </c>
      <c r="G295" s="297" t="s">
        <v>321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281</v>
      </c>
      <c r="AT295" s="242" t="s">
        <v>338</v>
      </c>
      <c r="AU295" s="242" t="s">
        <v>91</v>
      </c>
      <c r="AY295" s="19" t="s">
        <v>251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257</v>
      </c>
      <c r="BM295" s="242" t="s">
        <v>894</v>
      </c>
    </row>
    <row r="296" s="2" customFormat="1" ht="24.15" customHeight="1">
      <c r="A296" s="41"/>
      <c r="B296" s="42"/>
      <c r="C296" s="230" t="s">
        <v>989</v>
      </c>
      <c r="D296" s="230" t="s">
        <v>253</v>
      </c>
      <c r="E296" s="231" t="s">
        <v>1104</v>
      </c>
      <c r="F296" s="232" t="s">
        <v>5848</v>
      </c>
      <c r="G296" s="233" t="s">
        <v>321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257</v>
      </c>
      <c r="AT296" s="242" t="s">
        <v>253</v>
      </c>
      <c r="AU296" s="242" t="s">
        <v>91</v>
      </c>
      <c r="AY296" s="19" t="s">
        <v>251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257</v>
      </c>
      <c r="BM296" s="242" t="s">
        <v>899</v>
      </c>
    </row>
    <row r="297" s="2" customFormat="1" ht="24.15" customHeight="1">
      <c r="A297" s="41"/>
      <c r="B297" s="42"/>
      <c r="C297" s="294" t="s">
        <v>994</v>
      </c>
      <c r="D297" s="294" t="s">
        <v>338</v>
      </c>
      <c r="E297" s="295" t="s">
        <v>5849</v>
      </c>
      <c r="F297" s="296" t="s">
        <v>5850</v>
      </c>
      <c r="G297" s="297" t="s">
        <v>321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281</v>
      </c>
      <c r="AT297" s="242" t="s">
        <v>338</v>
      </c>
      <c r="AU297" s="242" t="s">
        <v>91</v>
      </c>
      <c r="AY297" s="19" t="s">
        <v>251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257</v>
      </c>
      <c r="BM297" s="242" t="s">
        <v>1466</v>
      </c>
    </row>
    <row r="298" s="2" customFormat="1" ht="21.75" customHeight="1">
      <c r="A298" s="41"/>
      <c r="B298" s="42"/>
      <c r="C298" s="230" t="s">
        <v>1001</v>
      </c>
      <c r="D298" s="230" t="s">
        <v>253</v>
      </c>
      <c r="E298" s="231" t="s">
        <v>5851</v>
      </c>
      <c r="F298" s="232" t="s">
        <v>5852</v>
      </c>
      <c r="G298" s="233" t="s">
        <v>389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257</v>
      </c>
      <c r="AT298" s="242" t="s">
        <v>253</v>
      </c>
      <c r="AU298" s="242" t="s">
        <v>91</v>
      </c>
      <c r="AY298" s="19" t="s">
        <v>251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257</v>
      </c>
      <c r="BM298" s="242" t="s">
        <v>908</v>
      </c>
    </row>
    <row r="299" s="13" customFormat="1">
      <c r="A299" s="13"/>
      <c r="B299" s="249"/>
      <c r="C299" s="250"/>
      <c r="D299" s="251" t="s">
        <v>260</v>
      </c>
      <c r="E299" s="252" t="s">
        <v>1</v>
      </c>
      <c r="F299" s="253" t="s">
        <v>5853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260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251</v>
      </c>
    </row>
    <row r="300" s="2" customFormat="1" ht="16.5" customHeight="1">
      <c r="A300" s="41"/>
      <c r="B300" s="42"/>
      <c r="C300" s="294" t="s">
        <v>1016</v>
      </c>
      <c r="D300" s="294" t="s">
        <v>338</v>
      </c>
      <c r="E300" s="295" t="s">
        <v>5854</v>
      </c>
      <c r="F300" s="296" t="s">
        <v>5855</v>
      </c>
      <c r="G300" s="297" t="s">
        <v>389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281</v>
      </c>
      <c r="AT300" s="242" t="s">
        <v>338</v>
      </c>
      <c r="AU300" s="242" t="s">
        <v>91</v>
      </c>
      <c r="AY300" s="19" t="s">
        <v>251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257</v>
      </c>
      <c r="BM300" s="242" t="s">
        <v>912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281</v>
      </c>
      <c r="F301" s="217" t="s">
        <v>5856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251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1022</v>
      </c>
      <c r="D302" s="230" t="s">
        <v>253</v>
      </c>
      <c r="E302" s="231" t="s">
        <v>5857</v>
      </c>
      <c r="F302" s="232" t="s">
        <v>5858</v>
      </c>
      <c r="G302" s="233" t="s">
        <v>571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257</v>
      </c>
      <c r="AT302" s="242" t="s">
        <v>253</v>
      </c>
      <c r="AU302" s="242" t="s">
        <v>91</v>
      </c>
      <c r="AY302" s="19" t="s">
        <v>251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257</v>
      </c>
      <c r="BM302" s="242" t="s">
        <v>917</v>
      </c>
    </row>
    <row r="303" s="2" customFormat="1">
      <c r="A303" s="41"/>
      <c r="B303" s="42"/>
      <c r="C303" s="43"/>
      <c r="D303" s="251" t="s">
        <v>289</v>
      </c>
      <c r="E303" s="43"/>
      <c r="F303" s="282" t="s">
        <v>5859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289</v>
      </c>
      <c r="AU303" s="19" t="s">
        <v>91</v>
      </c>
    </row>
    <row r="304" s="2" customFormat="1" ht="24.15" customHeight="1">
      <c r="A304" s="41"/>
      <c r="B304" s="42"/>
      <c r="C304" s="230" t="s">
        <v>1034</v>
      </c>
      <c r="D304" s="230" t="s">
        <v>253</v>
      </c>
      <c r="E304" s="231" t="s">
        <v>5860</v>
      </c>
      <c r="F304" s="232" t="s">
        <v>5861</v>
      </c>
      <c r="G304" s="233" t="s">
        <v>571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257</v>
      </c>
      <c r="AT304" s="242" t="s">
        <v>253</v>
      </c>
      <c r="AU304" s="242" t="s">
        <v>91</v>
      </c>
      <c r="AY304" s="19" t="s">
        <v>251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257</v>
      </c>
      <c r="BM304" s="242" t="s">
        <v>921</v>
      </c>
    </row>
    <row r="305" s="2" customFormat="1" ht="24.15" customHeight="1">
      <c r="A305" s="41"/>
      <c r="B305" s="42"/>
      <c r="C305" s="230" t="s">
        <v>660</v>
      </c>
      <c r="D305" s="230" t="s">
        <v>253</v>
      </c>
      <c r="E305" s="231" t="s">
        <v>5862</v>
      </c>
      <c r="F305" s="232" t="s">
        <v>5863</v>
      </c>
      <c r="G305" s="233" t="s">
        <v>571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257</v>
      </c>
      <c r="AT305" s="242" t="s">
        <v>253</v>
      </c>
      <c r="AU305" s="242" t="s">
        <v>91</v>
      </c>
      <c r="AY305" s="19" t="s">
        <v>251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257</v>
      </c>
      <c r="BM305" s="242" t="s">
        <v>935</v>
      </c>
    </row>
    <row r="306" s="2" customFormat="1" ht="24.15" customHeight="1">
      <c r="A306" s="41"/>
      <c r="B306" s="42"/>
      <c r="C306" s="294" t="s">
        <v>1041</v>
      </c>
      <c r="D306" s="294" t="s">
        <v>338</v>
      </c>
      <c r="E306" s="295" t="s">
        <v>5864</v>
      </c>
      <c r="F306" s="296" t="s">
        <v>5865</v>
      </c>
      <c r="G306" s="297" t="s">
        <v>571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281</v>
      </c>
      <c r="AT306" s="242" t="s">
        <v>338</v>
      </c>
      <c r="AU306" s="242" t="s">
        <v>91</v>
      </c>
      <c r="AY306" s="19" t="s">
        <v>251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257</v>
      </c>
      <c r="BM306" s="242" t="s">
        <v>982</v>
      </c>
    </row>
    <row r="307" s="2" customFormat="1" ht="24.15" customHeight="1">
      <c r="A307" s="41"/>
      <c r="B307" s="42"/>
      <c r="C307" s="294" t="s">
        <v>673</v>
      </c>
      <c r="D307" s="294" t="s">
        <v>338</v>
      </c>
      <c r="E307" s="295" t="s">
        <v>5866</v>
      </c>
      <c r="F307" s="296" t="s">
        <v>5867</v>
      </c>
      <c r="G307" s="297" t="s">
        <v>571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281</v>
      </c>
      <c r="AT307" s="242" t="s">
        <v>338</v>
      </c>
      <c r="AU307" s="242" t="s">
        <v>91</v>
      </c>
      <c r="AY307" s="19" t="s">
        <v>251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257</v>
      </c>
      <c r="BM307" s="242" t="s">
        <v>992</v>
      </c>
    </row>
    <row r="308" s="2" customFormat="1" ht="24.15" customHeight="1">
      <c r="A308" s="41"/>
      <c r="B308" s="42"/>
      <c r="C308" s="294" t="s">
        <v>1050</v>
      </c>
      <c r="D308" s="294" t="s">
        <v>338</v>
      </c>
      <c r="E308" s="295" t="s">
        <v>5868</v>
      </c>
      <c r="F308" s="296" t="s">
        <v>5869</v>
      </c>
      <c r="G308" s="297" t="s">
        <v>571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281</v>
      </c>
      <c r="AT308" s="242" t="s">
        <v>338</v>
      </c>
      <c r="AU308" s="242" t="s">
        <v>91</v>
      </c>
      <c r="AY308" s="19" t="s">
        <v>251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257</v>
      </c>
      <c r="BM308" s="242" t="s">
        <v>1547</v>
      </c>
    </row>
    <row r="309" s="2" customFormat="1" ht="24.15" customHeight="1">
      <c r="A309" s="41"/>
      <c r="B309" s="42"/>
      <c r="C309" s="294" t="s">
        <v>685</v>
      </c>
      <c r="D309" s="294" t="s">
        <v>338</v>
      </c>
      <c r="E309" s="295" t="s">
        <v>5870</v>
      </c>
      <c r="F309" s="296" t="s">
        <v>5871</v>
      </c>
      <c r="G309" s="297" t="s">
        <v>571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281</v>
      </c>
      <c r="AT309" s="242" t="s">
        <v>338</v>
      </c>
      <c r="AU309" s="242" t="s">
        <v>91</v>
      </c>
      <c r="AY309" s="19" t="s">
        <v>251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257</v>
      </c>
      <c r="BM309" s="242" t="s">
        <v>1555</v>
      </c>
    </row>
    <row r="310" s="2" customFormat="1" ht="21.75" customHeight="1">
      <c r="A310" s="41"/>
      <c r="B310" s="42"/>
      <c r="C310" s="294" t="s">
        <v>1065</v>
      </c>
      <c r="D310" s="294" t="s">
        <v>338</v>
      </c>
      <c r="E310" s="295" t="s">
        <v>5872</v>
      </c>
      <c r="F310" s="296" t="s">
        <v>5873</v>
      </c>
      <c r="G310" s="297" t="s">
        <v>571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281</v>
      </c>
      <c r="AT310" s="242" t="s">
        <v>338</v>
      </c>
      <c r="AU310" s="242" t="s">
        <v>91</v>
      </c>
      <c r="AY310" s="19" t="s">
        <v>251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257</v>
      </c>
      <c r="BM310" s="242" t="s">
        <v>1053</v>
      </c>
    </row>
    <row r="311" s="2" customFormat="1" ht="24.15" customHeight="1">
      <c r="A311" s="41"/>
      <c r="B311" s="42"/>
      <c r="C311" s="230" t="s">
        <v>690</v>
      </c>
      <c r="D311" s="230" t="s">
        <v>253</v>
      </c>
      <c r="E311" s="231" t="s">
        <v>5874</v>
      </c>
      <c r="F311" s="232" t="s">
        <v>5875</v>
      </c>
      <c r="G311" s="233" t="s">
        <v>571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257</v>
      </c>
      <c r="AT311" s="242" t="s">
        <v>253</v>
      </c>
      <c r="AU311" s="242" t="s">
        <v>91</v>
      </c>
      <c r="AY311" s="19" t="s">
        <v>251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257</v>
      </c>
      <c r="BM311" s="242" t="s">
        <v>1063</v>
      </c>
    </row>
    <row r="312" s="2" customFormat="1" ht="16.5" customHeight="1">
      <c r="A312" s="41"/>
      <c r="B312" s="42"/>
      <c r="C312" s="294" t="s">
        <v>1074</v>
      </c>
      <c r="D312" s="294" t="s">
        <v>338</v>
      </c>
      <c r="E312" s="295" t="s">
        <v>5876</v>
      </c>
      <c r="F312" s="296" t="s">
        <v>5877</v>
      </c>
      <c r="G312" s="297" t="s">
        <v>571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281</v>
      </c>
      <c r="AT312" s="242" t="s">
        <v>338</v>
      </c>
      <c r="AU312" s="242" t="s">
        <v>91</v>
      </c>
      <c r="AY312" s="19" t="s">
        <v>251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257</v>
      </c>
      <c r="BM312" s="242" t="s">
        <v>1588</v>
      </c>
    </row>
    <row r="313" s="2" customFormat="1" ht="24.15" customHeight="1">
      <c r="A313" s="41"/>
      <c r="B313" s="42"/>
      <c r="C313" s="230" t="s">
        <v>694</v>
      </c>
      <c r="D313" s="230" t="s">
        <v>253</v>
      </c>
      <c r="E313" s="231" t="s">
        <v>5878</v>
      </c>
      <c r="F313" s="232" t="s">
        <v>5879</v>
      </c>
      <c r="G313" s="233" t="s">
        <v>571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257</v>
      </c>
      <c r="AT313" s="242" t="s">
        <v>253</v>
      </c>
      <c r="AU313" s="242" t="s">
        <v>91</v>
      </c>
      <c r="AY313" s="19" t="s">
        <v>251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257</v>
      </c>
      <c r="BM313" s="242" t="s">
        <v>1600</v>
      </c>
    </row>
    <row r="314" s="2" customFormat="1" ht="24.15" customHeight="1">
      <c r="A314" s="41"/>
      <c r="B314" s="42"/>
      <c r="C314" s="230" t="s">
        <v>1083</v>
      </c>
      <c r="D314" s="230" t="s">
        <v>253</v>
      </c>
      <c r="E314" s="231" t="s">
        <v>5880</v>
      </c>
      <c r="F314" s="232" t="s">
        <v>5881</v>
      </c>
      <c r="G314" s="233" t="s">
        <v>571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257</v>
      </c>
      <c r="AT314" s="242" t="s">
        <v>253</v>
      </c>
      <c r="AU314" s="242" t="s">
        <v>91</v>
      </c>
      <c r="AY314" s="19" t="s">
        <v>251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257</v>
      </c>
      <c r="BM314" s="242" t="s">
        <v>1624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5882</v>
      </c>
      <c r="F315" s="217" t="s">
        <v>5883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SUM(P316:P335)</f>
        <v>0</v>
      </c>
      <c r="Q315" s="222"/>
      <c r="R315" s="223">
        <f>SUM(R316:R335)</f>
        <v>0.28799999999999998</v>
      </c>
      <c r="S315" s="222"/>
      <c r="T315" s="224">
        <f>SUM(T316:T335)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251</v>
      </c>
      <c r="BK315" s="227">
        <f>SUM(BK316:BK335)</f>
        <v>0</v>
      </c>
    </row>
    <row r="316" s="2" customFormat="1" ht="24.15" customHeight="1">
      <c r="A316" s="41"/>
      <c r="B316" s="42"/>
      <c r="C316" s="230" t="s">
        <v>707</v>
      </c>
      <c r="D316" s="230" t="s">
        <v>253</v>
      </c>
      <c r="E316" s="231" t="s">
        <v>5884</v>
      </c>
      <c r="F316" s="232" t="s">
        <v>5885</v>
      </c>
      <c r="G316" s="233" t="s">
        <v>571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257</v>
      </c>
      <c r="AT316" s="242" t="s">
        <v>253</v>
      </c>
      <c r="AU316" s="242" t="s">
        <v>91</v>
      </c>
      <c r="AY316" s="19" t="s">
        <v>251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257</v>
      </c>
      <c r="BM316" s="242" t="s">
        <v>1068</v>
      </c>
    </row>
    <row r="317" s="2" customFormat="1" ht="16.5" customHeight="1">
      <c r="A317" s="41"/>
      <c r="B317" s="42"/>
      <c r="C317" s="294" t="s">
        <v>1098</v>
      </c>
      <c r="D317" s="294" t="s">
        <v>338</v>
      </c>
      <c r="E317" s="295" t="s">
        <v>5886</v>
      </c>
      <c r="F317" s="296" t="s">
        <v>5887</v>
      </c>
      <c r="G317" s="297" t="s">
        <v>571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281</v>
      </c>
      <c r="AT317" s="242" t="s">
        <v>338</v>
      </c>
      <c r="AU317" s="242" t="s">
        <v>91</v>
      </c>
      <c r="AY317" s="19" t="s">
        <v>251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257</v>
      </c>
      <c r="BM317" s="242" t="s">
        <v>1072</v>
      </c>
    </row>
    <row r="318" s="2" customFormat="1" ht="16.5" customHeight="1">
      <c r="A318" s="41"/>
      <c r="B318" s="42"/>
      <c r="C318" s="294" t="s">
        <v>717</v>
      </c>
      <c r="D318" s="294" t="s">
        <v>338</v>
      </c>
      <c r="E318" s="295" t="s">
        <v>5888</v>
      </c>
      <c r="F318" s="296" t="s">
        <v>5889</v>
      </c>
      <c r="G318" s="297" t="s">
        <v>571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281</v>
      </c>
      <c r="AT318" s="242" t="s">
        <v>338</v>
      </c>
      <c r="AU318" s="242" t="s">
        <v>91</v>
      </c>
      <c r="AY318" s="19" t="s">
        <v>251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257</v>
      </c>
      <c r="BM318" s="242" t="s">
        <v>1077</v>
      </c>
    </row>
    <row r="319" s="2" customFormat="1" ht="16.5" customHeight="1">
      <c r="A319" s="41"/>
      <c r="B319" s="42"/>
      <c r="C319" s="294" t="s">
        <v>1109</v>
      </c>
      <c r="D319" s="294" t="s">
        <v>338</v>
      </c>
      <c r="E319" s="295" t="s">
        <v>5890</v>
      </c>
      <c r="F319" s="296" t="s">
        <v>5891</v>
      </c>
      <c r="G319" s="297" t="s">
        <v>571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281</v>
      </c>
      <c r="AT319" s="242" t="s">
        <v>338</v>
      </c>
      <c r="AU319" s="242" t="s">
        <v>91</v>
      </c>
      <c r="AY319" s="19" t="s">
        <v>251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257</v>
      </c>
      <c r="BM319" s="242" t="s">
        <v>1082</v>
      </c>
    </row>
    <row r="320" s="2" customFormat="1" ht="24.15" customHeight="1">
      <c r="A320" s="41"/>
      <c r="B320" s="42"/>
      <c r="C320" s="230" t="s">
        <v>723</v>
      </c>
      <c r="D320" s="230" t="s">
        <v>253</v>
      </c>
      <c r="E320" s="231" t="s">
        <v>5892</v>
      </c>
      <c r="F320" s="232" t="s">
        <v>5893</v>
      </c>
      <c r="G320" s="233" t="s">
        <v>571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257</v>
      </c>
      <c r="AT320" s="242" t="s">
        <v>253</v>
      </c>
      <c r="AU320" s="242" t="s">
        <v>91</v>
      </c>
      <c r="AY320" s="19" t="s">
        <v>251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257</v>
      </c>
      <c r="BM320" s="242" t="s">
        <v>1086</v>
      </c>
    </row>
    <row r="321" s="2" customFormat="1" ht="16.5" customHeight="1">
      <c r="A321" s="41"/>
      <c r="B321" s="42"/>
      <c r="C321" s="294" t="s">
        <v>1118</v>
      </c>
      <c r="D321" s="294" t="s">
        <v>338</v>
      </c>
      <c r="E321" s="295" t="s">
        <v>5894</v>
      </c>
      <c r="F321" s="296" t="s">
        <v>5895</v>
      </c>
      <c r="G321" s="297" t="s">
        <v>571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281</v>
      </c>
      <c r="AT321" s="242" t="s">
        <v>338</v>
      </c>
      <c r="AU321" s="242" t="s">
        <v>91</v>
      </c>
      <c r="AY321" s="19" t="s">
        <v>251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257</v>
      </c>
      <c r="BM321" s="242" t="s">
        <v>1090</v>
      </c>
    </row>
    <row r="322" s="2" customFormat="1" ht="16.5" customHeight="1">
      <c r="A322" s="41"/>
      <c r="B322" s="42"/>
      <c r="C322" s="294" t="s">
        <v>733</v>
      </c>
      <c r="D322" s="294" t="s">
        <v>338</v>
      </c>
      <c r="E322" s="295" t="s">
        <v>5896</v>
      </c>
      <c r="F322" s="296" t="s">
        <v>5897</v>
      </c>
      <c r="G322" s="297" t="s">
        <v>571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281</v>
      </c>
      <c r="AT322" s="242" t="s">
        <v>338</v>
      </c>
      <c r="AU322" s="242" t="s">
        <v>91</v>
      </c>
      <c r="AY322" s="19" t="s">
        <v>251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257</v>
      </c>
      <c r="BM322" s="242" t="s">
        <v>1099</v>
      </c>
    </row>
    <row r="323" s="2" customFormat="1" ht="24.15" customHeight="1">
      <c r="A323" s="41"/>
      <c r="B323" s="42"/>
      <c r="C323" s="230" t="s">
        <v>1137</v>
      </c>
      <c r="D323" s="230" t="s">
        <v>253</v>
      </c>
      <c r="E323" s="231" t="s">
        <v>5898</v>
      </c>
      <c r="F323" s="232" t="s">
        <v>5899</v>
      </c>
      <c r="G323" s="233" t="s">
        <v>321</v>
      </c>
      <c r="H323" s="234">
        <v>20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257</v>
      </c>
      <c r="AT323" s="242" t="s">
        <v>253</v>
      </c>
      <c r="AU323" s="242" t="s">
        <v>91</v>
      </c>
      <c r="AY323" s="19" t="s">
        <v>251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257</v>
      </c>
      <c r="BM323" s="242" t="s">
        <v>1726</v>
      </c>
    </row>
    <row r="324" s="2" customFormat="1" ht="24.15" customHeight="1">
      <c r="A324" s="41"/>
      <c r="B324" s="42"/>
      <c r="C324" s="230" t="s">
        <v>748</v>
      </c>
      <c r="D324" s="230" t="s">
        <v>253</v>
      </c>
      <c r="E324" s="231" t="s">
        <v>5900</v>
      </c>
      <c r="F324" s="232" t="s">
        <v>5901</v>
      </c>
      <c r="G324" s="233" t="s">
        <v>571</v>
      </c>
      <c r="H324" s="234">
        <v>3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257</v>
      </c>
      <c r="AT324" s="242" t="s">
        <v>253</v>
      </c>
      <c r="AU324" s="242" t="s">
        <v>91</v>
      </c>
      <c r="AY324" s="19" t="s">
        <v>251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257</v>
      </c>
      <c r="BM324" s="242" t="s">
        <v>1737</v>
      </c>
    </row>
    <row r="325" s="2" customFormat="1" ht="16.5" customHeight="1">
      <c r="A325" s="41"/>
      <c r="B325" s="42"/>
      <c r="C325" s="230" t="s">
        <v>1147</v>
      </c>
      <c r="D325" s="230" t="s">
        <v>253</v>
      </c>
      <c r="E325" s="231" t="s">
        <v>5902</v>
      </c>
      <c r="F325" s="232" t="s">
        <v>5903</v>
      </c>
      <c r="G325" s="233" t="s">
        <v>321</v>
      </c>
      <c r="H325" s="234">
        <v>20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257</v>
      </c>
      <c r="AT325" s="242" t="s">
        <v>253</v>
      </c>
      <c r="AU325" s="242" t="s">
        <v>91</v>
      </c>
      <c r="AY325" s="19" t="s">
        <v>251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257</v>
      </c>
      <c r="BM325" s="242" t="s">
        <v>1748</v>
      </c>
    </row>
    <row r="326" s="2" customFormat="1" ht="24.15" customHeight="1">
      <c r="A326" s="41"/>
      <c r="B326" s="42"/>
      <c r="C326" s="230" t="s">
        <v>753</v>
      </c>
      <c r="D326" s="230" t="s">
        <v>253</v>
      </c>
      <c r="E326" s="231" t="s">
        <v>5904</v>
      </c>
      <c r="F326" s="232" t="s">
        <v>5905</v>
      </c>
      <c r="G326" s="233" t="s">
        <v>321</v>
      </c>
      <c r="H326" s="234">
        <v>148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257</v>
      </c>
      <c r="AT326" s="242" t="s">
        <v>253</v>
      </c>
      <c r="AU326" s="242" t="s">
        <v>91</v>
      </c>
      <c r="AY326" s="19" t="s">
        <v>251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257</v>
      </c>
      <c r="BM326" s="242" t="s">
        <v>1756</v>
      </c>
    </row>
    <row r="327" s="13" customFormat="1">
      <c r="A327" s="13"/>
      <c r="B327" s="249"/>
      <c r="C327" s="250"/>
      <c r="D327" s="251" t="s">
        <v>260</v>
      </c>
      <c r="E327" s="252" t="s">
        <v>1</v>
      </c>
      <c r="F327" s="253" t="s">
        <v>5906</v>
      </c>
      <c r="G327" s="250"/>
      <c r="H327" s="254">
        <v>148</v>
      </c>
      <c r="I327" s="255"/>
      <c r="J327" s="250"/>
      <c r="K327" s="250"/>
      <c r="L327" s="256"/>
      <c r="M327" s="257"/>
      <c r="N327" s="258"/>
      <c r="O327" s="258"/>
      <c r="P327" s="258"/>
      <c r="Q327" s="258"/>
      <c r="R327" s="258"/>
      <c r="S327" s="258"/>
      <c r="T327" s="25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0" t="s">
        <v>260</v>
      </c>
      <c r="AU327" s="260" t="s">
        <v>91</v>
      </c>
      <c r="AV327" s="13" t="s">
        <v>93</v>
      </c>
      <c r="AW327" s="13" t="s">
        <v>40</v>
      </c>
      <c r="AX327" s="13" t="s">
        <v>91</v>
      </c>
      <c r="AY327" s="260" t="s">
        <v>251</v>
      </c>
    </row>
    <row r="328" s="2" customFormat="1" ht="33" customHeight="1">
      <c r="A328" s="41"/>
      <c r="B328" s="42"/>
      <c r="C328" s="230" t="s">
        <v>1156</v>
      </c>
      <c r="D328" s="230" t="s">
        <v>253</v>
      </c>
      <c r="E328" s="231" t="s">
        <v>5907</v>
      </c>
      <c r="F328" s="232" t="s">
        <v>5908</v>
      </c>
      <c r="G328" s="233" t="s">
        <v>321</v>
      </c>
      <c r="H328" s="234">
        <v>118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257</v>
      </c>
      <c r="AT328" s="242" t="s">
        <v>253</v>
      </c>
      <c r="AU328" s="242" t="s">
        <v>91</v>
      </c>
      <c r="AY328" s="19" t="s">
        <v>251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257</v>
      </c>
      <c r="BM328" s="242" t="s">
        <v>1765</v>
      </c>
    </row>
    <row r="329" s="2" customFormat="1">
      <c r="A329" s="41"/>
      <c r="B329" s="42"/>
      <c r="C329" s="43"/>
      <c r="D329" s="251" t="s">
        <v>289</v>
      </c>
      <c r="E329" s="43"/>
      <c r="F329" s="282" t="s">
        <v>5909</v>
      </c>
      <c r="G329" s="43"/>
      <c r="H329" s="43"/>
      <c r="I329" s="246"/>
      <c r="J329" s="43"/>
      <c r="K329" s="43"/>
      <c r="L329" s="47"/>
      <c r="M329" s="247"/>
      <c r="N329" s="248"/>
      <c r="O329" s="94"/>
      <c r="P329" s="94"/>
      <c r="Q329" s="94"/>
      <c r="R329" s="94"/>
      <c r="S329" s="94"/>
      <c r="T329" s="95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289</v>
      </c>
      <c r="AU329" s="19" t="s">
        <v>91</v>
      </c>
    </row>
    <row r="330" s="2" customFormat="1" ht="33" customHeight="1">
      <c r="A330" s="41"/>
      <c r="B330" s="42"/>
      <c r="C330" s="230" t="s">
        <v>757</v>
      </c>
      <c r="D330" s="230" t="s">
        <v>253</v>
      </c>
      <c r="E330" s="231" t="s">
        <v>5910</v>
      </c>
      <c r="F330" s="232" t="s">
        <v>5911</v>
      </c>
      <c r="G330" s="233" t="s">
        <v>321</v>
      </c>
      <c r="H330" s="234">
        <v>30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257</v>
      </c>
      <c r="AT330" s="242" t="s">
        <v>253</v>
      </c>
      <c r="AU330" s="242" t="s">
        <v>91</v>
      </c>
      <c r="AY330" s="19" t="s">
        <v>251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257</v>
      </c>
      <c r="BM330" s="242" t="s">
        <v>1783</v>
      </c>
    </row>
    <row r="331" s="2" customFormat="1">
      <c r="A331" s="41"/>
      <c r="B331" s="42"/>
      <c r="C331" s="43"/>
      <c r="D331" s="251" t="s">
        <v>289</v>
      </c>
      <c r="E331" s="43"/>
      <c r="F331" s="282" t="s">
        <v>5912</v>
      </c>
      <c r="G331" s="43"/>
      <c r="H331" s="43"/>
      <c r="I331" s="246"/>
      <c r="J331" s="43"/>
      <c r="K331" s="43"/>
      <c r="L331" s="47"/>
      <c r="M331" s="247"/>
      <c r="N331" s="248"/>
      <c r="O331" s="94"/>
      <c r="P331" s="94"/>
      <c r="Q331" s="94"/>
      <c r="R331" s="94"/>
      <c r="S331" s="94"/>
      <c r="T331" s="95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19" t="s">
        <v>289</v>
      </c>
      <c r="AU331" s="19" t="s">
        <v>91</v>
      </c>
    </row>
    <row r="332" s="2" customFormat="1" ht="33" customHeight="1">
      <c r="A332" s="41"/>
      <c r="B332" s="42"/>
      <c r="C332" s="230" t="s">
        <v>1165</v>
      </c>
      <c r="D332" s="230" t="s">
        <v>253</v>
      </c>
      <c r="E332" s="231" t="s">
        <v>5913</v>
      </c>
      <c r="F332" s="232" t="s">
        <v>5914</v>
      </c>
      <c r="G332" s="233" t="s">
        <v>571</v>
      </c>
      <c r="H332" s="234">
        <v>5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0.001</v>
      </c>
      <c r="R332" s="240">
        <f>Q332*H332</f>
        <v>0.0050000000000000001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257</v>
      </c>
      <c r="AT332" s="242" t="s">
        <v>253</v>
      </c>
      <c r="AU332" s="242" t="s">
        <v>91</v>
      </c>
      <c r="AY332" s="19" t="s">
        <v>251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257</v>
      </c>
      <c r="BM332" s="242" t="s">
        <v>5915</v>
      </c>
    </row>
    <row r="333" s="13" customFormat="1">
      <c r="A333" s="13"/>
      <c r="B333" s="249"/>
      <c r="C333" s="250"/>
      <c r="D333" s="251" t="s">
        <v>260</v>
      </c>
      <c r="E333" s="252" t="s">
        <v>1</v>
      </c>
      <c r="F333" s="253" t="s">
        <v>5916</v>
      </c>
      <c r="G333" s="250"/>
      <c r="H333" s="254">
        <v>5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260</v>
      </c>
      <c r="AU333" s="260" t="s">
        <v>91</v>
      </c>
      <c r="AV333" s="13" t="s">
        <v>93</v>
      </c>
      <c r="AW333" s="13" t="s">
        <v>40</v>
      </c>
      <c r="AX333" s="13" t="s">
        <v>91</v>
      </c>
      <c r="AY333" s="260" t="s">
        <v>251</v>
      </c>
    </row>
    <row r="334" s="2" customFormat="1" ht="49.05" customHeight="1">
      <c r="A334" s="41"/>
      <c r="B334" s="42"/>
      <c r="C334" s="294" t="s">
        <v>762</v>
      </c>
      <c r="D334" s="294" t="s">
        <v>338</v>
      </c>
      <c r="E334" s="295" t="s">
        <v>5917</v>
      </c>
      <c r="F334" s="296" t="s">
        <v>5918</v>
      </c>
      <c r="G334" s="297" t="s">
        <v>571</v>
      </c>
      <c r="H334" s="298">
        <v>5</v>
      </c>
      <c r="I334" s="299"/>
      <c r="J334" s="300">
        <f>ROUND(I334*H334,2)</f>
        <v>0</v>
      </c>
      <c r="K334" s="301"/>
      <c r="L334" s="302"/>
      <c r="M334" s="303" t="s">
        <v>1</v>
      </c>
      <c r="N334" s="304" t="s">
        <v>49</v>
      </c>
      <c r="O334" s="94"/>
      <c r="P334" s="240">
        <f>O334*H334</f>
        <v>0</v>
      </c>
      <c r="Q334" s="240">
        <v>0.056599999999999998</v>
      </c>
      <c r="R334" s="240">
        <f>Q334*H334</f>
        <v>0.28299999999999997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281</v>
      </c>
      <c r="AT334" s="242" t="s">
        <v>338</v>
      </c>
      <c r="AU334" s="242" t="s">
        <v>91</v>
      </c>
      <c r="AY334" s="19" t="s">
        <v>251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257</v>
      </c>
      <c r="BM334" s="242" t="s">
        <v>5919</v>
      </c>
    </row>
    <row r="335" s="13" customFormat="1">
      <c r="A335" s="13"/>
      <c r="B335" s="249"/>
      <c r="C335" s="250"/>
      <c r="D335" s="251" t="s">
        <v>260</v>
      </c>
      <c r="E335" s="252" t="s">
        <v>1</v>
      </c>
      <c r="F335" s="253" t="s">
        <v>5916</v>
      </c>
      <c r="G335" s="250"/>
      <c r="H335" s="254">
        <v>5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260</v>
      </c>
      <c r="AU335" s="260" t="s">
        <v>91</v>
      </c>
      <c r="AV335" s="13" t="s">
        <v>93</v>
      </c>
      <c r="AW335" s="13" t="s">
        <v>40</v>
      </c>
      <c r="AX335" s="13" t="s">
        <v>91</v>
      </c>
      <c r="AY335" s="260" t="s">
        <v>251</v>
      </c>
    </row>
    <row r="336" s="12" customFormat="1" ht="25.92" customHeight="1">
      <c r="A336" s="12"/>
      <c r="B336" s="214"/>
      <c r="C336" s="215"/>
      <c r="D336" s="216" t="s">
        <v>83</v>
      </c>
      <c r="E336" s="217" t="s">
        <v>5920</v>
      </c>
      <c r="F336" s="217" t="s">
        <v>5921</v>
      </c>
      <c r="G336" s="215"/>
      <c r="H336" s="215"/>
      <c r="I336" s="218"/>
      <c r="J336" s="219">
        <f>BK336</f>
        <v>0</v>
      </c>
      <c r="K336" s="215"/>
      <c r="L336" s="220"/>
      <c r="M336" s="221"/>
      <c r="N336" s="222"/>
      <c r="O336" s="222"/>
      <c r="P336" s="223">
        <f>SUM(P337:P340)</f>
        <v>0</v>
      </c>
      <c r="Q336" s="222"/>
      <c r="R336" s="223">
        <f>SUM(R337:R340)</f>
        <v>0</v>
      </c>
      <c r="S336" s="222"/>
      <c r="T336" s="224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5" t="s">
        <v>91</v>
      </c>
      <c r="AT336" s="226" t="s">
        <v>83</v>
      </c>
      <c r="AU336" s="226" t="s">
        <v>84</v>
      </c>
      <c r="AY336" s="225" t="s">
        <v>251</v>
      </c>
      <c r="BK336" s="227">
        <f>SUM(BK337:BK340)</f>
        <v>0</v>
      </c>
    </row>
    <row r="337" s="2" customFormat="1" ht="24.15" customHeight="1">
      <c r="A337" s="41"/>
      <c r="B337" s="42"/>
      <c r="C337" s="230" t="s">
        <v>1174</v>
      </c>
      <c r="D337" s="230" t="s">
        <v>253</v>
      </c>
      <c r="E337" s="231" t="s">
        <v>5922</v>
      </c>
      <c r="F337" s="232" t="s">
        <v>5923</v>
      </c>
      <c r="G337" s="233" t="s">
        <v>571</v>
      </c>
      <c r="H337" s="234">
        <v>20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257</v>
      </c>
      <c r="AT337" s="242" t="s">
        <v>253</v>
      </c>
      <c r="AU337" s="242" t="s">
        <v>91</v>
      </c>
      <c r="AY337" s="19" t="s">
        <v>251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257</v>
      </c>
      <c r="BM337" s="242" t="s">
        <v>1106</v>
      </c>
    </row>
    <row r="338" s="13" customFormat="1">
      <c r="A338" s="13"/>
      <c r="B338" s="249"/>
      <c r="C338" s="250"/>
      <c r="D338" s="251" t="s">
        <v>260</v>
      </c>
      <c r="E338" s="252" t="s">
        <v>1</v>
      </c>
      <c r="F338" s="253" t="s">
        <v>5924</v>
      </c>
      <c r="G338" s="250"/>
      <c r="H338" s="254">
        <v>20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260</v>
      </c>
      <c r="AU338" s="260" t="s">
        <v>91</v>
      </c>
      <c r="AV338" s="13" t="s">
        <v>93</v>
      </c>
      <c r="AW338" s="13" t="s">
        <v>40</v>
      </c>
      <c r="AX338" s="13" t="s">
        <v>91</v>
      </c>
      <c r="AY338" s="260" t="s">
        <v>251</v>
      </c>
    </row>
    <row r="339" s="2" customFormat="1" ht="24.15" customHeight="1">
      <c r="A339" s="41"/>
      <c r="B339" s="42"/>
      <c r="C339" s="294" t="s">
        <v>766</v>
      </c>
      <c r="D339" s="294" t="s">
        <v>338</v>
      </c>
      <c r="E339" s="295" t="s">
        <v>5925</v>
      </c>
      <c r="F339" s="296" t="s">
        <v>5926</v>
      </c>
      <c r="G339" s="297" t="s">
        <v>571</v>
      </c>
      <c r="H339" s="298">
        <v>4000</v>
      </c>
      <c r="I339" s="299"/>
      <c r="J339" s="300">
        <f>ROUND(I339*H339,2)</f>
        <v>0</v>
      </c>
      <c r="K339" s="301"/>
      <c r="L339" s="302"/>
      <c r="M339" s="303" t="s">
        <v>1</v>
      </c>
      <c r="N339" s="304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281</v>
      </c>
      <c r="AT339" s="242" t="s">
        <v>338</v>
      </c>
      <c r="AU339" s="242" t="s">
        <v>91</v>
      </c>
      <c r="AY339" s="19" t="s">
        <v>251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257</v>
      </c>
      <c r="BM339" s="242" t="s">
        <v>1112</v>
      </c>
    </row>
    <row r="340" s="13" customFormat="1">
      <c r="A340" s="13"/>
      <c r="B340" s="249"/>
      <c r="C340" s="250"/>
      <c r="D340" s="251" t="s">
        <v>260</v>
      </c>
      <c r="E340" s="252" t="s">
        <v>1</v>
      </c>
      <c r="F340" s="253" t="s">
        <v>5927</v>
      </c>
      <c r="G340" s="250"/>
      <c r="H340" s="254">
        <v>4000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260</v>
      </c>
      <c r="AU340" s="260" t="s">
        <v>91</v>
      </c>
      <c r="AV340" s="13" t="s">
        <v>93</v>
      </c>
      <c r="AW340" s="13" t="s">
        <v>40</v>
      </c>
      <c r="AX340" s="13" t="s">
        <v>91</v>
      </c>
      <c r="AY340" s="260" t="s">
        <v>251</v>
      </c>
    </row>
    <row r="341" s="12" customFormat="1" ht="25.92" customHeight="1">
      <c r="A341" s="12"/>
      <c r="B341" s="214"/>
      <c r="C341" s="215"/>
      <c r="D341" s="216" t="s">
        <v>83</v>
      </c>
      <c r="E341" s="217" t="s">
        <v>5928</v>
      </c>
      <c r="F341" s="217" t="s">
        <v>5929</v>
      </c>
      <c r="G341" s="215"/>
      <c r="H341" s="215"/>
      <c r="I341" s="218"/>
      <c r="J341" s="219">
        <f>BK341</f>
        <v>0</v>
      </c>
      <c r="K341" s="215"/>
      <c r="L341" s="220"/>
      <c r="M341" s="221"/>
      <c r="N341" s="222"/>
      <c r="O341" s="222"/>
      <c r="P341" s="223">
        <f>SUM(P342:P357)</f>
        <v>0</v>
      </c>
      <c r="Q341" s="222"/>
      <c r="R341" s="223">
        <f>SUM(R342:R357)</f>
        <v>0</v>
      </c>
      <c r="S341" s="222"/>
      <c r="T341" s="224">
        <f>SUM(T342:T357)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25" t="s">
        <v>91</v>
      </c>
      <c r="AT341" s="226" t="s">
        <v>83</v>
      </c>
      <c r="AU341" s="226" t="s">
        <v>84</v>
      </c>
      <c r="AY341" s="225" t="s">
        <v>251</v>
      </c>
      <c r="BK341" s="227">
        <f>SUM(BK342:BK357)</f>
        <v>0</v>
      </c>
    </row>
    <row r="342" s="2" customFormat="1" ht="24.15" customHeight="1">
      <c r="A342" s="41"/>
      <c r="B342" s="42"/>
      <c r="C342" s="230" t="s">
        <v>1209</v>
      </c>
      <c r="D342" s="230" t="s">
        <v>253</v>
      </c>
      <c r="E342" s="231" t="s">
        <v>5930</v>
      </c>
      <c r="F342" s="232" t="s">
        <v>5931</v>
      </c>
      <c r="G342" s="233" t="s">
        <v>298</v>
      </c>
      <c r="H342" s="234">
        <v>3486.9380000000001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257</v>
      </c>
      <c r="AT342" s="242" t="s">
        <v>253</v>
      </c>
      <c r="AU342" s="242" t="s">
        <v>91</v>
      </c>
      <c r="AY342" s="19" t="s">
        <v>251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257</v>
      </c>
      <c r="BM342" s="242" t="s">
        <v>1116</v>
      </c>
    </row>
    <row r="343" s="13" customFormat="1">
      <c r="A343" s="13"/>
      <c r="B343" s="249"/>
      <c r="C343" s="250"/>
      <c r="D343" s="251" t="s">
        <v>260</v>
      </c>
      <c r="E343" s="252" t="s">
        <v>1</v>
      </c>
      <c r="F343" s="253" t="s">
        <v>5932</v>
      </c>
      <c r="G343" s="250"/>
      <c r="H343" s="254">
        <v>34.079999999999998</v>
      </c>
      <c r="I343" s="255"/>
      <c r="J343" s="250"/>
      <c r="K343" s="250"/>
      <c r="L343" s="256"/>
      <c r="M343" s="257"/>
      <c r="N343" s="258"/>
      <c r="O343" s="258"/>
      <c r="P343" s="258"/>
      <c r="Q343" s="258"/>
      <c r="R343" s="258"/>
      <c r="S343" s="258"/>
      <c r="T343" s="25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0" t="s">
        <v>260</v>
      </c>
      <c r="AU343" s="260" t="s">
        <v>91</v>
      </c>
      <c r="AV343" s="13" t="s">
        <v>93</v>
      </c>
      <c r="AW343" s="13" t="s">
        <v>40</v>
      </c>
      <c r="AX343" s="13" t="s">
        <v>84</v>
      </c>
      <c r="AY343" s="260" t="s">
        <v>251</v>
      </c>
    </row>
    <row r="344" s="13" customFormat="1">
      <c r="A344" s="13"/>
      <c r="B344" s="249"/>
      <c r="C344" s="250"/>
      <c r="D344" s="251" t="s">
        <v>260</v>
      </c>
      <c r="E344" s="252" t="s">
        <v>1</v>
      </c>
      <c r="F344" s="253" t="s">
        <v>5933</v>
      </c>
      <c r="G344" s="250"/>
      <c r="H344" s="254">
        <v>2808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260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251</v>
      </c>
    </row>
    <row r="345" s="13" customFormat="1">
      <c r="A345" s="13"/>
      <c r="B345" s="249"/>
      <c r="C345" s="250"/>
      <c r="D345" s="251" t="s">
        <v>260</v>
      </c>
      <c r="E345" s="252" t="s">
        <v>1</v>
      </c>
      <c r="F345" s="253" t="s">
        <v>5934</v>
      </c>
      <c r="G345" s="250"/>
      <c r="H345" s="254">
        <v>635.85799999999995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260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251</v>
      </c>
    </row>
    <row r="346" s="13" customFormat="1">
      <c r="A346" s="13"/>
      <c r="B346" s="249"/>
      <c r="C346" s="250"/>
      <c r="D346" s="251" t="s">
        <v>260</v>
      </c>
      <c r="E346" s="252" t="s">
        <v>1</v>
      </c>
      <c r="F346" s="253" t="s">
        <v>5935</v>
      </c>
      <c r="G346" s="250"/>
      <c r="H346" s="254">
        <v>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260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251</v>
      </c>
    </row>
    <row r="347" s="14" customFormat="1">
      <c r="A347" s="14"/>
      <c r="B347" s="261"/>
      <c r="C347" s="262"/>
      <c r="D347" s="251" t="s">
        <v>260</v>
      </c>
      <c r="E347" s="263" t="s">
        <v>1</v>
      </c>
      <c r="F347" s="264" t="s">
        <v>262</v>
      </c>
      <c r="G347" s="262"/>
      <c r="H347" s="265">
        <v>3486.9380000000001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260</v>
      </c>
      <c r="AU347" s="271" t="s">
        <v>91</v>
      </c>
      <c r="AV347" s="14" t="s">
        <v>257</v>
      </c>
      <c r="AW347" s="14" t="s">
        <v>40</v>
      </c>
      <c r="AX347" s="14" t="s">
        <v>91</v>
      </c>
      <c r="AY347" s="271" t="s">
        <v>251</v>
      </c>
    </row>
    <row r="348" s="2" customFormat="1" ht="21.75" customHeight="1">
      <c r="A348" s="41"/>
      <c r="B348" s="42"/>
      <c r="C348" s="230" t="s">
        <v>1214</v>
      </c>
      <c r="D348" s="230" t="s">
        <v>253</v>
      </c>
      <c r="E348" s="231" t="s">
        <v>5936</v>
      </c>
      <c r="F348" s="232" t="s">
        <v>5937</v>
      </c>
      <c r="G348" s="233" t="s">
        <v>298</v>
      </c>
      <c r="H348" s="234">
        <v>2808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257</v>
      </c>
      <c r="AT348" s="242" t="s">
        <v>253</v>
      </c>
      <c r="AU348" s="242" t="s">
        <v>91</v>
      </c>
      <c r="AY348" s="19" t="s">
        <v>251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257</v>
      </c>
      <c r="BM348" s="242" t="s">
        <v>1135</v>
      </c>
    </row>
    <row r="349" s="2" customFormat="1" ht="24.15" customHeight="1">
      <c r="A349" s="41"/>
      <c r="B349" s="42"/>
      <c r="C349" s="230" t="s">
        <v>1219</v>
      </c>
      <c r="D349" s="230" t="s">
        <v>253</v>
      </c>
      <c r="E349" s="231" t="s">
        <v>5938</v>
      </c>
      <c r="F349" s="232" t="s">
        <v>5939</v>
      </c>
      <c r="G349" s="233" t="s">
        <v>298</v>
      </c>
      <c r="H349" s="234">
        <v>43352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257</v>
      </c>
      <c r="AT349" s="242" t="s">
        <v>253</v>
      </c>
      <c r="AU349" s="242" t="s">
        <v>91</v>
      </c>
      <c r="AY349" s="19" t="s">
        <v>251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257</v>
      </c>
      <c r="BM349" s="242" t="s">
        <v>1140</v>
      </c>
    </row>
    <row r="350" s="2" customFormat="1" ht="21.75" customHeight="1">
      <c r="A350" s="41"/>
      <c r="B350" s="42"/>
      <c r="C350" s="230" t="s">
        <v>1224</v>
      </c>
      <c r="D350" s="230" t="s">
        <v>253</v>
      </c>
      <c r="E350" s="231" t="s">
        <v>5940</v>
      </c>
      <c r="F350" s="232" t="s">
        <v>5941</v>
      </c>
      <c r="G350" s="233" t="s">
        <v>298</v>
      </c>
      <c r="H350" s="234">
        <v>661.40999999999997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257</v>
      </c>
      <c r="AT350" s="242" t="s">
        <v>253</v>
      </c>
      <c r="AU350" s="242" t="s">
        <v>91</v>
      </c>
      <c r="AY350" s="19" t="s">
        <v>251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257</v>
      </c>
      <c r="BM350" s="242" t="s">
        <v>1145</v>
      </c>
    </row>
    <row r="351" s="2" customFormat="1" ht="24.15" customHeight="1">
      <c r="A351" s="41"/>
      <c r="B351" s="42"/>
      <c r="C351" s="230" t="s">
        <v>1229</v>
      </c>
      <c r="D351" s="230" t="s">
        <v>253</v>
      </c>
      <c r="E351" s="231" t="s">
        <v>5942</v>
      </c>
      <c r="F351" s="232" t="s">
        <v>5943</v>
      </c>
      <c r="G351" s="233" t="s">
        <v>298</v>
      </c>
      <c r="H351" s="234">
        <v>12566.790000000001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257</v>
      </c>
      <c r="AT351" s="242" t="s">
        <v>253</v>
      </c>
      <c r="AU351" s="242" t="s">
        <v>91</v>
      </c>
      <c r="AY351" s="19" t="s">
        <v>251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257</v>
      </c>
      <c r="BM351" s="242" t="s">
        <v>1159</v>
      </c>
    </row>
    <row r="352" s="2" customFormat="1" ht="37.8" customHeight="1">
      <c r="A352" s="41"/>
      <c r="B352" s="42"/>
      <c r="C352" s="230" t="s">
        <v>3721</v>
      </c>
      <c r="D352" s="230" t="s">
        <v>253</v>
      </c>
      <c r="E352" s="231" t="s">
        <v>5944</v>
      </c>
      <c r="F352" s="232" t="s">
        <v>5945</v>
      </c>
      <c r="G352" s="233" t="s">
        <v>298</v>
      </c>
      <c r="H352" s="234">
        <v>9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257</v>
      </c>
      <c r="AT352" s="242" t="s">
        <v>253</v>
      </c>
      <c r="AU352" s="242" t="s">
        <v>91</v>
      </c>
      <c r="AY352" s="19" t="s">
        <v>251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257</v>
      </c>
      <c r="BM352" s="242" t="s">
        <v>1164</v>
      </c>
    </row>
    <row r="353" s="2" customFormat="1" ht="37.8" customHeight="1">
      <c r="A353" s="41"/>
      <c r="B353" s="42"/>
      <c r="C353" s="230" t="s">
        <v>1235</v>
      </c>
      <c r="D353" s="230" t="s">
        <v>253</v>
      </c>
      <c r="E353" s="231" t="s">
        <v>5946</v>
      </c>
      <c r="F353" s="232" t="s">
        <v>5947</v>
      </c>
      <c r="G353" s="233" t="s">
        <v>298</v>
      </c>
      <c r="H353" s="234">
        <v>635.85000000000002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257</v>
      </c>
      <c r="AT353" s="242" t="s">
        <v>253</v>
      </c>
      <c r="AU353" s="242" t="s">
        <v>91</v>
      </c>
      <c r="AY353" s="19" t="s">
        <v>251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257</v>
      </c>
      <c r="BM353" s="242" t="s">
        <v>1168</v>
      </c>
    </row>
    <row r="354" s="2" customFormat="1" ht="37.8" customHeight="1">
      <c r="A354" s="41"/>
      <c r="B354" s="42"/>
      <c r="C354" s="230" t="s">
        <v>788</v>
      </c>
      <c r="D354" s="230" t="s">
        <v>253</v>
      </c>
      <c r="E354" s="231" t="s">
        <v>5948</v>
      </c>
      <c r="F354" s="232" t="s">
        <v>5949</v>
      </c>
      <c r="G354" s="233" t="s">
        <v>298</v>
      </c>
      <c r="H354" s="234">
        <v>2808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257</v>
      </c>
      <c r="AT354" s="242" t="s">
        <v>253</v>
      </c>
      <c r="AU354" s="242" t="s">
        <v>91</v>
      </c>
      <c r="AY354" s="19" t="s">
        <v>251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257</v>
      </c>
      <c r="BM354" s="242" t="s">
        <v>1172</v>
      </c>
    </row>
    <row r="355" s="2" customFormat="1" ht="37.8" customHeight="1">
      <c r="A355" s="41"/>
      <c r="B355" s="42"/>
      <c r="C355" s="230" t="s">
        <v>1283</v>
      </c>
      <c r="D355" s="230" t="s">
        <v>253</v>
      </c>
      <c r="E355" s="231" t="s">
        <v>5950</v>
      </c>
      <c r="F355" s="232" t="s">
        <v>5951</v>
      </c>
      <c r="G355" s="233" t="s">
        <v>298</v>
      </c>
      <c r="H355" s="234">
        <v>34.079999999999998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257</v>
      </c>
      <c r="AT355" s="242" t="s">
        <v>253</v>
      </c>
      <c r="AU355" s="242" t="s">
        <v>91</v>
      </c>
      <c r="AY355" s="19" t="s">
        <v>251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257</v>
      </c>
      <c r="BM355" s="242" t="s">
        <v>1883</v>
      </c>
    </row>
    <row r="356" s="2" customFormat="1" ht="24.15" customHeight="1">
      <c r="A356" s="41"/>
      <c r="B356" s="42"/>
      <c r="C356" s="230" t="s">
        <v>793</v>
      </c>
      <c r="D356" s="230" t="s">
        <v>253</v>
      </c>
      <c r="E356" s="231" t="s">
        <v>5952</v>
      </c>
      <c r="F356" s="232" t="s">
        <v>5953</v>
      </c>
      <c r="G356" s="233" t="s">
        <v>298</v>
      </c>
      <c r="H356" s="234">
        <v>2045.24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257</v>
      </c>
      <c r="AT356" s="242" t="s">
        <v>253</v>
      </c>
      <c r="AU356" s="242" t="s">
        <v>91</v>
      </c>
      <c r="AY356" s="19" t="s">
        <v>251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257</v>
      </c>
      <c r="BM356" s="242" t="s">
        <v>1891</v>
      </c>
    </row>
    <row r="357" s="2" customFormat="1" ht="33" customHeight="1">
      <c r="A357" s="41"/>
      <c r="B357" s="42"/>
      <c r="C357" s="230" t="s">
        <v>1296</v>
      </c>
      <c r="D357" s="230" t="s">
        <v>253</v>
      </c>
      <c r="E357" s="231" t="s">
        <v>5954</v>
      </c>
      <c r="F357" s="232" t="s">
        <v>5955</v>
      </c>
      <c r="G357" s="233" t="s">
        <v>298</v>
      </c>
      <c r="H357" s="234">
        <v>85.900000000000006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257</v>
      </c>
      <c r="AT357" s="242" t="s">
        <v>253</v>
      </c>
      <c r="AU357" s="242" t="s">
        <v>91</v>
      </c>
      <c r="AY357" s="19" t="s">
        <v>251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257</v>
      </c>
      <c r="BM357" s="242" t="s">
        <v>5103</v>
      </c>
    </row>
    <row r="358" s="12" customFormat="1" ht="25.92" customHeight="1">
      <c r="A358" s="12"/>
      <c r="B358" s="214"/>
      <c r="C358" s="215"/>
      <c r="D358" s="216" t="s">
        <v>83</v>
      </c>
      <c r="E358" s="217" t="s">
        <v>5956</v>
      </c>
      <c r="F358" s="217" t="s">
        <v>5957</v>
      </c>
      <c r="G358" s="215"/>
      <c r="H358" s="215"/>
      <c r="I358" s="218"/>
      <c r="J358" s="219">
        <f>BK358</f>
        <v>0</v>
      </c>
      <c r="K358" s="215"/>
      <c r="L358" s="220"/>
      <c r="M358" s="221"/>
      <c r="N358" s="222"/>
      <c r="O358" s="222"/>
      <c r="P358" s="223">
        <f>P359</f>
        <v>0</v>
      </c>
      <c r="Q358" s="222"/>
      <c r="R358" s="223">
        <f>R359</f>
        <v>0</v>
      </c>
      <c r="S358" s="222"/>
      <c r="T358" s="224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91</v>
      </c>
      <c r="AT358" s="226" t="s">
        <v>83</v>
      </c>
      <c r="AU358" s="226" t="s">
        <v>84</v>
      </c>
      <c r="AY358" s="225" t="s">
        <v>251</v>
      </c>
      <c r="BK358" s="227">
        <f>BK359</f>
        <v>0</v>
      </c>
    </row>
    <row r="359" s="2" customFormat="1" ht="24.15" customHeight="1">
      <c r="A359" s="41"/>
      <c r="B359" s="42"/>
      <c r="C359" s="230" t="s">
        <v>798</v>
      </c>
      <c r="D359" s="230" t="s">
        <v>253</v>
      </c>
      <c r="E359" s="231" t="s">
        <v>5958</v>
      </c>
      <c r="F359" s="232" t="s">
        <v>5959</v>
      </c>
      <c r="G359" s="233" t="s">
        <v>321</v>
      </c>
      <c r="H359" s="234">
        <v>368</v>
      </c>
      <c r="I359" s="235"/>
      <c r="J359" s="236">
        <f>ROUND(I359*H359,2)</f>
        <v>0</v>
      </c>
      <c r="K359" s="237"/>
      <c r="L359" s="47"/>
      <c r="M359" s="238" t="s">
        <v>1</v>
      </c>
      <c r="N359" s="239" t="s">
        <v>49</v>
      </c>
      <c r="O359" s="94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42" t="s">
        <v>257</v>
      </c>
      <c r="AT359" s="242" t="s">
        <v>253</v>
      </c>
      <c r="AU359" s="242" t="s">
        <v>91</v>
      </c>
      <c r="AY359" s="19" t="s">
        <v>251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9" t="s">
        <v>91</v>
      </c>
      <c r="BK359" s="243">
        <f>ROUND(I359*H359,2)</f>
        <v>0</v>
      </c>
      <c r="BL359" s="19" t="s">
        <v>257</v>
      </c>
      <c r="BM359" s="242" t="s">
        <v>1899</v>
      </c>
    </row>
    <row r="360" s="12" customFormat="1" ht="25.92" customHeight="1">
      <c r="A360" s="12"/>
      <c r="B360" s="214"/>
      <c r="C360" s="215"/>
      <c r="D360" s="216" t="s">
        <v>83</v>
      </c>
      <c r="E360" s="217" t="s">
        <v>5960</v>
      </c>
      <c r="F360" s="217" t="s">
        <v>5961</v>
      </c>
      <c r="G360" s="215"/>
      <c r="H360" s="215"/>
      <c r="I360" s="218"/>
      <c r="J360" s="219">
        <f>BK360</f>
        <v>0</v>
      </c>
      <c r="K360" s="215"/>
      <c r="L360" s="220"/>
      <c r="M360" s="221"/>
      <c r="N360" s="222"/>
      <c r="O360" s="222"/>
      <c r="P360" s="223">
        <f>SUM(P361:P369)</f>
        <v>0</v>
      </c>
      <c r="Q360" s="222"/>
      <c r="R360" s="223">
        <f>SUM(R361:R369)</f>
        <v>0</v>
      </c>
      <c r="S360" s="222"/>
      <c r="T360" s="224">
        <f>SUM(T361:T369)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5" t="s">
        <v>91</v>
      </c>
      <c r="AT360" s="226" t="s">
        <v>83</v>
      </c>
      <c r="AU360" s="226" t="s">
        <v>84</v>
      </c>
      <c r="AY360" s="225" t="s">
        <v>251</v>
      </c>
      <c r="BK360" s="227">
        <f>SUM(BK361:BK369)</f>
        <v>0</v>
      </c>
    </row>
    <row r="361" s="2" customFormat="1" ht="24.15" customHeight="1">
      <c r="A361" s="41"/>
      <c r="B361" s="42"/>
      <c r="C361" s="230" t="s">
        <v>1311</v>
      </c>
      <c r="D361" s="230" t="s">
        <v>253</v>
      </c>
      <c r="E361" s="231" t="s">
        <v>5962</v>
      </c>
      <c r="F361" s="232" t="s">
        <v>5963</v>
      </c>
      <c r="G361" s="233" t="s">
        <v>321</v>
      </c>
      <c r="H361" s="234">
        <v>368</v>
      </c>
      <c r="I361" s="235"/>
      <c r="J361" s="236">
        <f>ROUND(I361*H361,2)</f>
        <v>0</v>
      </c>
      <c r="K361" s="237"/>
      <c r="L361" s="47"/>
      <c r="M361" s="238" t="s">
        <v>1</v>
      </c>
      <c r="N361" s="239" t="s">
        <v>49</v>
      </c>
      <c r="O361" s="94"/>
      <c r="P361" s="240">
        <f>O361*H361</f>
        <v>0</v>
      </c>
      <c r="Q361" s="240">
        <v>0</v>
      </c>
      <c r="R361" s="240">
        <f>Q361*H361</f>
        <v>0</v>
      </c>
      <c r="S361" s="240">
        <v>0</v>
      </c>
      <c r="T361" s="24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42" t="s">
        <v>257</v>
      </c>
      <c r="AT361" s="242" t="s">
        <v>253</v>
      </c>
      <c r="AU361" s="242" t="s">
        <v>91</v>
      </c>
      <c r="AY361" s="19" t="s">
        <v>251</v>
      </c>
      <c r="BE361" s="243">
        <f>IF(N361="základní",J361,0)</f>
        <v>0</v>
      </c>
      <c r="BF361" s="243">
        <f>IF(N361="snížená",J361,0)</f>
        <v>0</v>
      </c>
      <c r="BG361" s="243">
        <f>IF(N361="zákl. přenesená",J361,0)</f>
        <v>0</v>
      </c>
      <c r="BH361" s="243">
        <f>IF(N361="sníž. přenesená",J361,0)</f>
        <v>0</v>
      </c>
      <c r="BI361" s="243">
        <f>IF(N361="nulová",J361,0)</f>
        <v>0</v>
      </c>
      <c r="BJ361" s="19" t="s">
        <v>91</v>
      </c>
      <c r="BK361" s="243">
        <f>ROUND(I361*H361,2)</f>
        <v>0</v>
      </c>
      <c r="BL361" s="19" t="s">
        <v>257</v>
      </c>
      <c r="BM361" s="242" t="s">
        <v>1914</v>
      </c>
    </row>
    <row r="362" s="2" customFormat="1" ht="24.15" customHeight="1">
      <c r="A362" s="41"/>
      <c r="B362" s="42"/>
      <c r="C362" s="230" t="s">
        <v>809</v>
      </c>
      <c r="D362" s="230" t="s">
        <v>253</v>
      </c>
      <c r="E362" s="231" t="s">
        <v>5964</v>
      </c>
      <c r="F362" s="232" t="s">
        <v>5965</v>
      </c>
      <c r="G362" s="233" t="s">
        <v>321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257</v>
      </c>
      <c r="AT362" s="242" t="s">
        <v>253</v>
      </c>
      <c r="AU362" s="242" t="s">
        <v>91</v>
      </c>
      <c r="AY362" s="19" t="s">
        <v>251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257</v>
      </c>
      <c r="BM362" s="242" t="s">
        <v>1286</v>
      </c>
    </row>
    <row r="363" s="2" customFormat="1" ht="16.5" customHeight="1">
      <c r="A363" s="41"/>
      <c r="B363" s="42"/>
      <c r="C363" s="230" t="s">
        <v>1323</v>
      </c>
      <c r="D363" s="230" t="s">
        <v>253</v>
      </c>
      <c r="E363" s="231" t="s">
        <v>5966</v>
      </c>
      <c r="F363" s="232" t="s">
        <v>5967</v>
      </c>
      <c r="G363" s="233" t="s">
        <v>321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257</v>
      </c>
      <c r="AT363" s="242" t="s">
        <v>253</v>
      </c>
      <c r="AU363" s="242" t="s">
        <v>91</v>
      </c>
      <c r="AY363" s="19" t="s">
        <v>251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257</v>
      </c>
      <c r="BM363" s="242" t="s">
        <v>1294</v>
      </c>
    </row>
    <row r="364" s="2" customFormat="1" ht="24.15" customHeight="1">
      <c r="A364" s="41"/>
      <c r="B364" s="42"/>
      <c r="C364" s="230" t="s">
        <v>813</v>
      </c>
      <c r="D364" s="230" t="s">
        <v>253</v>
      </c>
      <c r="E364" s="231" t="s">
        <v>5968</v>
      </c>
      <c r="F364" s="232" t="s">
        <v>5969</v>
      </c>
      <c r="G364" s="233" t="s">
        <v>321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257</v>
      </c>
      <c r="AT364" s="242" t="s">
        <v>253</v>
      </c>
      <c r="AU364" s="242" t="s">
        <v>91</v>
      </c>
      <c r="AY364" s="19" t="s">
        <v>251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257</v>
      </c>
      <c r="BM364" s="242" t="s">
        <v>1299</v>
      </c>
    </row>
    <row r="365" s="2" customFormat="1" ht="24.15" customHeight="1">
      <c r="A365" s="41"/>
      <c r="B365" s="42"/>
      <c r="C365" s="294" t="s">
        <v>1330</v>
      </c>
      <c r="D365" s="294" t="s">
        <v>338</v>
      </c>
      <c r="E365" s="295" t="s">
        <v>5970</v>
      </c>
      <c r="F365" s="296" t="s">
        <v>5971</v>
      </c>
      <c r="G365" s="297" t="s">
        <v>321</v>
      </c>
      <c r="H365" s="298">
        <v>370</v>
      </c>
      <c r="I365" s="299"/>
      <c r="J365" s="300">
        <f>ROUND(I365*H365,2)</f>
        <v>0</v>
      </c>
      <c r="K365" s="301"/>
      <c r="L365" s="302"/>
      <c r="M365" s="303" t="s">
        <v>1</v>
      </c>
      <c r="N365" s="304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281</v>
      </c>
      <c r="AT365" s="242" t="s">
        <v>338</v>
      </c>
      <c r="AU365" s="242" t="s">
        <v>91</v>
      </c>
      <c r="AY365" s="19" t="s">
        <v>251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257</v>
      </c>
      <c r="BM365" s="242" t="s">
        <v>1321</v>
      </c>
    </row>
    <row r="366" s="2" customFormat="1" ht="24.15" customHeight="1">
      <c r="A366" s="41"/>
      <c r="B366" s="42"/>
      <c r="C366" s="230" t="s">
        <v>818</v>
      </c>
      <c r="D366" s="230" t="s">
        <v>253</v>
      </c>
      <c r="E366" s="231" t="s">
        <v>5972</v>
      </c>
      <c r="F366" s="232" t="s">
        <v>5973</v>
      </c>
      <c r="G366" s="233" t="s">
        <v>321</v>
      </c>
      <c r="H366" s="234">
        <v>368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257</v>
      </c>
      <c r="AT366" s="242" t="s">
        <v>253</v>
      </c>
      <c r="AU366" s="242" t="s">
        <v>91</v>
      </c>
      <c r="AY366" s="19" t="s">
        <v>251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257</v>
      </c>
      <c r="BM366" s="242" t="s">
        <v>1324</v>
      </c>
    </row>
    <row r="367" s="2" customFormat="1" ht="37.8" customHeight="1">
      <c r="A367" s="41"/>
      <c r="B367" s="42"/>
      <c r="C367" s="230" t="s">
        <v>1346</v>
      </c>
      <c r="D367" s="230" t="s">
        <v>253</v>
      </c>
      <c r="E367" s="231" t="s">
        <v>5974</v>
      </c>
      <c r="F367" s="232" t="s">
        <v>5975</v>
      </c>
      <c r="G367" s="233" t="s">
        <v>265</v>
      </c>
      <c r="H367" s="234">
        <v>30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257</v>
      </c>
      <c r="AT367" s="242" t="s">
        <v>253</v>
      </c>
      <c r="AU367" s="242" t="s">
        <v>91</v>
      </c>
      <c r="AY367" s="19" t="s">
        <v>251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257</v>
      </c>
      <c r="BM367" s="242" t="s">
        <v>1328</v>
      </c>
    </row>
    <row r="368" s="2" customFormat="1" ht="37.8" customHeight="1">
      <c r="A368" s="41"/>
      <c r="B368" s="42"/>
      <c r="C368" s="230" t="s">
        <v>822</v>
      </c>
      <c r="D368" s="230" t="s">
        <v>253</v>
      </c>
      <c r="E368" s="231" t="s">
        <v>5976</v>
      </c>
      <c r="F368" s="232" t="s">
        <v>5977</v>
      </c>
      <c r="G368" s="233" t="s">
        <v>265</v>
      </c>
      <c r="H368" s="234">
        <v>570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257</v>
      </c>
      <c r="AT368" s="242" t="s">
        <v>253</v>
      </c>
      <c r="AU368" s="242" t="s">
        <v>91</v>
      </c>
      <c r="AY368" s="19" t="s">
        <v>251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257</v>
      </c>
      <c r="BM368" s="242" t="s">
        <v>1333</v>
      </c>
    </row>
    <row r="369" s="2" customFormat="1" ht="33" customHeight="1">
      <c r="A369" s="41"/>
      <c r="B369" s="42"/>
      <c r="C369" s="230" t="s">
        <v>1368</v>
      </c>
      <c r="D369" s="230" t="s">
        <v>253</v>
      </c>
      <c r="E369" s="231" t="s">
        <v>296</v>
      </c>
      <c r="F369" s="232" t="s">
        <v>5978</v>
      </c>
      <c r="G369" s="233" t="s">
        <v>298</v>
      </c>
      <c r="H369" s="234">
        <v>54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257</v>
      </c>
      <c r="AT369" s="242" t="s">
        <v>253</v>
      </c>
      <c r="AU369" s="242" t="s">
        <v>91</v>
      </c>
      <c r="AY369" s="19" t="s">
        <v>251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257</v>
      </c>
      <c r="BM369" s="242" t="s">
        <v>1344</v>
      </c>
    </row>
    <row r="370" s="12" customFormat="1" ht="25.92" customHeight="1">
      <c r="A370" s="12"/>
      <c r="B370" s="214"/>
      <c r="C370" s="215"/>
      <c r="D370" s="216" t="s">
        <v>83</v>
      </c>
      <c r="E370" s="217" t="s">
        <v>5979</v>
      </c>
      <c r="F370" s="217" t="s">
        <v>5980</v>
      </c>
      <c r="G370" s="215"/>
      <c r="H370" s="215"/>
      <c r="I370" s="218"/>
      <c r="J370" s="219">
        <f>BK370</f>
        <v>0</v>
      </c>
      <c r="K370" s="215"/>
      <c r="L370" s="220"/>
      <c r="M370" s="221"/>
      <c r="N370" s="222"/>
      <c r="O370" s="222"/>
      <c r="P370" s="223">
        <f>SUM(P371:P381)</f>
        <v>0</v>
      </c>
      <c r="Q370" s="222"/>
      <c r="R370" s="223">
        <f>SUM(R371:R381)</f>
        <v>0</v>
      </c>
      <c r="S370" s="222"/>
      <c r="T370" s="224">
        <f>SUM(T371:T381)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5" t="s">
        <v>91</v>
      </c>
      <c r="AT370" s="226" t="s">
        <v>83</v>
      </c>
      <c r="AU370" s="226" t="s">
        <v>84</v>
      </c>
      <c r="AY370" s="225" t="s">
        <v>251</v>
      </c>
      <c r="BK370" s="227">
        <f>SUM(BK371:BK381)</f>
        <v>0</v>
      </c>
    </row>
    <row r="371" s="2" customFormat="1" ht="16.5" customHeight="1">
      <c r="A371" s="41"/>
      <c r="B371" s="42"/>
      <c r="C371" s="230" t="s">
        <v>845</v>
      </c>
      <c r="D371" s="230" t="s">
        <v>253</v>
      </c>
      <c r="E371" s="231" t="s">
        <v>5981</v>
      </c>
      <c r="F371" s="232" t="s">
        <v>5982</v>
      </c>
      <c r="G371" s="233" t="s">
        <v>571</v>
      </c>
      <c r="H371" s="234">
        <v>5</v>
      </c>
      <c r="I371" s="235"/>
      <c r="J371" s="236">
        <f>ROUND(I371*H371,2)</f>
        <v>0</v>
      </c>
      <c r="K371" s="237"/>
      <c r="L371" s="47"/>
      <c r="M371" s="238" t="s">
        <v>1</v>
      </c>
      <c r="N371" s="239" t="s">
        <v>49</v>
      </c>
      <c r="O371" s="94"/>
      <c r="P371" s="240">
        <f>O371*H371</f>
        <v>0</v>
      </c>
      <c r="Q371" s="240">
        <v>0</v>
      </c>
      <c r="R371" s="240">
        <f>Q371*H371</f>
        <v>0</v>
      </c>
      <c r="S371" s="240">
        <v>0</v>
      </c>
      <c r="T371" s="24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42" t="s">
        <v>257</v>
      </c>
      <c r="AT371" s="242" t="s">
        <v>253</v>
      </c>
      <c r="AU371" s="242" t="s">
        <v>91</v>
      </c>
      <c r="AY371" s="19" t="s">
        <v>251</v>
      </c>
      <c r="BE371" s="243">
        <f>IF(N371="základní",J371,0)</f>
        <v>0</v>
      </c>
      <c r="BF371" s="243">
        <f>IF(N371="snížená",J371,0)</f>
        <v>0</v>
      </c>
      <c r="BG371" s="243">
        <f>IF(N371="zákl. přenesená",J371,0)</f>
        <v>0</v>
      </c>
      <c r="BH371" s="243">
        <f>IF(N371="sníž. přenesená",J371,0)</f>
        <v>0</v>
      </c>
      <c r="BI371" s="243">
        <f>IF(N371="nulová",J371,0)</f>
        <v>0</v>
      </c>
      <c r="BJ371" s="19" t="s">
        <v>91</v>
      </c>
      <c r="BK371" s="243">
        <f>ROUND(I371*H371,2)</f>
        <v>0</v>
      </c>
      <c r="BL371" s="19" t="s">
        <v>257</v>
      </c>
      <c r="BM371" s="242" t="s">
        <v>1349</v>
      </c>
    </row>
    <row r="372" s="2" customFormat="1">
      <c r="A372" s="41"/>
      <c r="B372" s="42"/>
      <c r="C372" s="43"/>
      <c r="D372" s="251" t="s">
        <v>289</v>
      </c>
      <c r="E372" s="43"/>
      <c r="F372" s="282" t="s">
        <v>5983</v>
      </c>
      <c r="G372" s="43"/>
      <c r="H372" s="43"/>
      <c r="I372" s="246"/>
      <c r="J372" s="43"/>
      <c r="K372" s="43"/>
      <c r="L372" s="47"/>
      <c r="M372" s="247"/>
      <c r="N372" s="248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9" t="s">
        <v>289</v>
      </c>
      <c r="AU372" s="19" t="s">
        <v>91</v>
      </c>
    </row>
    <row r="373" s="2" customFormat="1" ht="16.5" customHeight="1">
      <c r="A373" s="41"/>
      <c r="B373" s="42"/>
      <c r="C373" s="230" t="s">
        <v>1379</v>
      </c>
      <c r="D373" s="230" t="s">
        <v>253</v>
      </c>
      <c r="E373" s="231" t="s">
        <v>5984</v>
      </c>
      <c r="F373" s="232" t="s">
        <v>5985</v>
      </c>
      <c r="G373" s="233" t="s">
        <v>571</v>
      </c>
      <c r="H373" s="234">
        <v>1</v>
      </c>
      <c r="I373" s="235"/>
      <c r="J373" s="236">
        <f>ROUND(I373*H373,2)</f>
        <v>0</v>
      </c>
      <c r="K373" s="237"/>
      <c r="L373" s="47"/>
      <c r="M373" s="238" t="s">
        <v>1</v>
      </c>
      <c r="N373" s="239" t="s">
        <v>49</v>
      </c>
      <c r="O373" s="94"/>
      <c r="P373" s="240">
        <f>O373*H373</f>
        <v>0</v>
      </c>
      <c r="Q373" s="240">
        <v>0</v>
      </c>
      <c r="R373" s="240">
        <f>Q373*H373</f>
        <v>0</v>
      </c>
      <c r="S373" s="240">
        <v>0</v>
      </c>
      <c r="T373" s="24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42" t="s">
        <v>257</v>
      </c>
      <c r="AT373" s="242" t="s">
        <v>253</v>
      </c>
      <c r="AU373" s="242" t="s">
        <v>91</v>
      </c>
      <c r="AY373" s="19" t="s">
        <v>251</v>
      </c>
      <c r="BE373" s="243">
        <f>IF(N373="základní",J373,0)</f>
        <v>0</v>
      </c>
      <c r="BF373" s="243">
        <f>IF(N373="snížená",J373,0)</f>
        <v>0</v>
      </c>
      <c r="BG373" s="243">
        <f>IF(N373="zákl. přenesená",J373,0)</f>
        <v>0</v>
      </c>
      <c r="BH373" s="243">
        <f>IF(N373="sníž. přenesená",J373,0)</f>
        <v>0</v>
      </c>
      <c r="BI373" s="243">
        <f>IF(N373="nulová",J373,0)</f>
        <v>0</v>
      </c>
      <c r="BJ373" s="19" t="s">
        <v>91</v>
      </c>
      <c r="BK373" s="243">
        <f>ROUND(I373*H373,2)</f>
        <v>0</v>
      </c>
      <c r="BL373" s="19" t="s">
        <v>257</v>
      </c>
      <c r="BM373" s="242" t="s">
        <v>1361</v>
      </c>
    </row>
    <row r="374" s="2" customFormat="1" ht="16.5" customHeight="1">
      <c r="A374" s="41"/>
      <c r="B374" s="42"/>
      <c r="C374" s="230" t="s">
        <v>849</v>
      </c>
      <c r="D374" s="230" t="s">
        <v>253</v>
      </c>
      <c r="E374" s="231" t="s">
        <v>5986</v>
      </c>
      <c r="F374" s="232" t="s">
        <v>5987</v>
      </c>
      <c r="G374" s="233" t="s">
        <v>571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257</v>
      </c>
      <c r="AT374" s="242" t="s">
        <v>253</v>
      </c>
      <c r="AU374" s="242" t="s">
        <v>91</v>
      </c>
      <c r="AY374" s="19" t="s">
        <v>251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257</v>
      </c>
      <c r="BM374" s="242" t="s">
        <v>1369</v>
      </c>
    </row>
    <row r="375" s="2" customFormat="1" ht="24.15" customHeight="1">
      <c r="A375" s="41"/>
      <c r="B375" s="42"/>
      <c r="C375" s="230" t="s">
        <v>1388</v>
      </c>
      <c r="D375" s="230" t="s">
        <v>253</v>
      </c>
      <c r="E375" s="231" t="s">
        <v>5988</v>
      </c>
      <c r="F375" s="232" t="s">
        <v>5989</v>
      </c>
      <c r="G375" s="233" t="s">
        <v>571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257</v>
      </c>
      <c r="AT375" s="242" t="s">
        <v>253</v>
      </c>
      <c r="AU375" s="242" t="s">
        <v>91</v>
      </c>
      <c r="AY375" s="19" t="s">
        <v>251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257</v>
      </c>
      <c r="BM375" s="242" t="s">
        <v>1372</v>
      </c>
    </row>
    <row r="376" s="2" customFormat="1" ht="16.5" customHeight="1">
      <c r="A376" s="41"/>
      <c r="B376" s="42"/>
      <c r="C376" s="230" t="s">
        <v>855</v>
      </c>
      <c r="D376" s="230" t="s">
        <v>253</v>
      </c>
      <c r="E376" s="231" t="s">
        <v>5990</v>
      </c>
      <c r="F376" s="232" t="s">
        <v>5991</v>
      </c>
      <c r="G376" s="233" t="s">
        <v>571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257</v>
      </c>
      <c r="AT376" s="242" t="s">
        <v>253</v>
      </c>
      <c r="AU376" s="242" t="s">
        <v>91</v>
      </c>
      <c r="AY376" s="19" t="s">
        <v>251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257</v>
      </c>
      <c r="BM376" s="242" t="s">
        <v>1382</v>
      </c>
    </row>
    <row r="377" s="2" customFormat="1" ht="16.5" customHeight="1">
      <c r="A377" s="41"/>
      <c r="B377" s="42"/>
      <c r="C377" s="230" t="s">
        <v>1400</v>
      </c>
      <c r="D377" s="230" t="s">
        <v>253</v>
      </c>
      <c r="E377" s="231" t="s">
        <v>5992</v>
      </c>
      <c r="F377" s="232" t="s">
        <v>5993</v>
      </c>
      <c r="G377" s="233" t="s">
        <v>571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257</v>
      </c>
      <c r="AT377" s="242" t="s">
        <v>253</v>
      </c>
      <c r="AU377" s="242" t="s">
        <v>91</v>
      </c>
      <c r="AY377" s="19" t="s">
        <v>251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257</v>
      </c>
      <c r="BM377" s="242" t="s">
        <v>1386</v>
      </c>
    </row>
    <row r="378" s="2" customFormat="1" ht="24.15" customHeight="1">
      <c r="A378" s="41"/>
      <c r="B378" s="42"/>
      <c r="C378" s="230" t="s">
        <v>859</v>
      </c>
      <c r="D378" s="230" t="s">
        <v>253</v>
      </c>
      <c r="E378" s="231" t="s">
        <v>5994</v>
      </c>
      <c r="F378" s="232" t="s">
        <v>5995</v>
      </c>
      <c r="G378" s="233" t="s">
        <v>571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257</v>
      </c>
      <c r="AT378" s="242" t="s">
        <v>253</v>
      </c>
      <c r="AU378" s="242" t="s">
        <v>91</v>
      </c>
      <c r="AY378" s="19" t="s">
        <v>251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257</v>
      </c>
      <c r="BM378" s="242" t="s">
        <v>1391</v>
      </c>
    </row>
    <row r="379" s="2" customFormat="1" ht="16.5" customHeight="1">
      <c r="A379" s="41"/>
      <c r="B379" s="42"/>
      <c r="C379" s="230" t="s">
        <v>1407</v>
      </c>
      <c r="D379" s="230" t="s">
        <v>253</v>
      </c>
      <c r="E379" s="231" t="s">
        <v>5996</v>
      </c>
      <c r="F379" s="232" t="s">
        <v>5997</v>
      </c>
      <c r="G379" s="233" t="s">
        <v>571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257</v>
      </c>
      <c r="AT379" s="242" t="s">
        <v>253</v>
      </c>
      <c r="AU379" s="242" t="s">
        <v>91</v>
      </c>
      <c r="AY379" s="19" t="s">
        <v>251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257</v>
      </c>
      <c r="BM379" s="242" t="s">
        <v>1396</v>
      </c>
    </row>
    <row r="380" s="2" customFormat="1" ht="16.5" customHeight="1">
      <c r="A380" s="41"/>
      <c r="B380" s="42"/>
      <c r="C380" s="230" t="s">
        <v>866</v>
      </c>
      <c r="D380" s="230" t="s">
        <v>253</v>
      </c>
      <c r="E380" s="231" t="s">
        <v>5998</v>
      </c>
      <c r="F380" s="232" t="s">
        <v>5999</v>
      </c>
      <c r="G380" s="233" t="s">
        <v>571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257</v>
      </c>
      <c r="AT380" s="242" t="s">
        <v>253</v>
      </c>
      <c r="AU380" s="242" t="s">
        <v>91</v>
      </c>
      <c r="AY380" s="19" t="s">
        <v>251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257</v>
      </c>
      <c r="BM380" s="242" t="s">
        <v>1403</v>
      </c>
    </row>
    <row r="381" s="2" customFormat="1" ht="16.5" customHeight="1">
      <c r="A381" s="41"/>
      <c r="B381" s="42"/>
      <c r="C381" s="230" t="s">
        <v>1425</v>
      </c>
      <c r="D381" s="230" t="s">
        <v>253</v>
      </c>
      <c r="E381" s="231" t="s">
        <v>6000</v>
      </c>
      <c r="F381" s="232" t="s">
        <v>6001</v>
      </c>
      <c r="G381" s="233" t="s">
        <v>571</v>
      </c>
      <c r="H381" s="234">
        <v>5</v>
      </c>
      <c r="I381" s="235"/>
      <c r="J381" s="236">
        <f>ROUND(I381*H381,2)</f>
        <v>0</v>
      </c>
      <c r="K381" s="237"/>
      <c r="L381" s="47"/>
      <c r="M381" s="306" t="s">
        <v>1</v>
      </c>
      <c r="N381" s="307" t="s">
        <v>49</v>
      </c>
      <c r="O381" s="308"/>
      <c r="P381" s="309">
        <f>O381*H381</f>
        <v>0</v>
      </c>
      <c r="Q381" s="309">
        <v>0</v>
      </c>
      <c r="R381" s="309">
        <f>Q381*H381</f>
        <v>0</v>
      </c>
      <c r="S381" s="309">
        <v>0</v>
      </c>
      <c r="T381" s="3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257</v>
      </c>
      <c r="AT381" s="242" t="s">
        <v>253</v>
      </c>
      <c r="AU381" s="242" t="s">
        <v>91</v>
      </c>
      <c r="AY381" s="19" t="s">
        <v>251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257</v>
      </c>
      <c r="BM381" s="242" t="s">
        <v>1404</v>
      </c>
    </row>
    <row r="382" s="2" customFormat="1" ht="6.96" customHeight="1">
      <c r="A382" s="41"/>
      <c r="B382" s="69"/>
      <c r="C382" s="70"/>
      <c r="D382" s="70"/>
      <c r="E382" s="70"/>
      <c r="F382" s="70"/>
      <c r="G382" s="70"/>
      <c r="H382" s="70"/>
      <c r="I382" s="70"/>
      <c r="J382" s="70"/>
      <c r="K382" s="70"/>
      <c r="L382" s="47"/>
      <c r="M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</row>
  </sheetData>
  <sheetProtection sheet="1" autoFilter="0" formatColumns="0" formatRows="0" objects="1" scenarios="1" spinCount="100000" saltValue="wvCw6EFSi/JcXJqlccqIa4XXR60NbThDLAtTVjwB0RSegWD21vM+L0PbaivJcdLVWRLsCq0IerpwuBdybisPcg==" hashValue="bqz/OMLWoYgAniPaIjRv482GHikmUcJF5aZUNUn2mDPGGsZQK18dHNyDK3Q2AtvQkVPNdsHkt1a+flE2M8DbsQ==" algorithmName="SHA-512" password="CC35"/>
  <autoFilter ref="C141:K381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6002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ROUND((SUM(BE128:BE250)),  2)</f>
        <v>0</v>
      </c>
      <c r="G33" s="41"/>
      <c r="H33" s="41"/>
      <c r="I33" s="167">
        <v>0.20999999999999999</v>
      </c>
      <c r="J33" s="166">
        <f>ROUND(((SUM(BE128:BE250))*I33),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ROUND((SUM(BF128:BF250)),  2)</f>
        <v>0</v>
      </c>
      <c r="G34" s="41"/>
      <c r="H34" s="41"/>
      <c r="I34" s="167">
        <v>0.12</v>
      </c>
      <c r="J34" s="166">
        <f>ROUND(((SUM(BF128:BF250))*I34),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6003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6004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6005</v>
      </c>
      <c r="E100" s="199"/>
      <c r="F100" s="199"/>
      <c r="G100" s="199"/>
      <c r="H100" s="199"/>
      <c r="I100" s="199"/>
      <c r="J100" s="200">
        <f>J154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6006</v>
      </c>
      <c r="E101" s="199"/>
      <c r="F101" s="199"/>
      <c r="G101" s="199"/>
      <c r="H101" s="199"/>
      <c r="I101" s="199"/>
      <c r="J101" s="200">
        <f>J168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6007</v>
      </c>
      <c r="E102" s="199"/>
      <c r="F102" s="199"/>
      <c r="G102" s="199"/>
      <c r="H102" s="199"/>
      <c r="I102" s="199"/>
      <c r="J102" s="200">
        <f>J175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6008</v>
      </c>
      <c r="E103" s="199"/>
      <c r="F103" s="199"/>
      <c r="G103" s="199"/>
      <c r="H103" s="199"/>
      <c r="I103" s="199"/>
      <c r="J103" s="200">
        <f>J189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6009</v>
      </c>
      <c r="E104" s="199"/>
      <c r="F104" s="199"/>
      <c r="G104" s="199"/>
      <c r="H104" s="199"/>
      <c r="I104" s="199"/>
      <c r="J104" s="200">
        <f>J196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6010</v>
      </c>
      <c r="E105" s="199"/>
      <c r="F105" s="199"/>
      <c r="G105" s="199"/>
      <c r="H105" s="199"/>
      <c r="I105" s="199"/>
      <c r="J105" s="200">
        <f>J210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6011</v>
      </c>
      <c r="E106" s="199"/>
      <c r="F106" s="199"/>
      <c r="G106" s="199"/>
      <c r="H106" s="199"/>
      <c r="I106" s="199"/>
      <c r="J106" s="200">
        <f>J217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6012</v>
      </c>
      <c r="E107" s="199"/>
      <c r="F107" s="199"/>
      <c r="G107" s="199"/>
      <c r="H107" s="199"/>
      <c r="I107" s="199"/>
      <c r="J107" s="200">
        <f>J232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6013</v>
      </c>
      <c r="E108" s="199"/>
      <c r="F108" s="199"/>
      <c r="G108" s="199"/>
      <c r="H108" s="199"/>
      <c r="I108" s="199"/>
      <c r="J108" s="200">
        <f>J239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249</v>
      </c>
      <c r="F129" s="217" t="s">
        <v>250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P130+P146+P154+P168+P175+P189+P196+P210+P217+P232+P239</f>
        <v>0</v>
      </c>
      <c r="Q129" s="222"/>
      <c r="R129" s="223">
        <f>R130+R146+R154+R168+R175+R189+R196+R210+R217+R232+R239</f>
        <v>0</v>
      </c>
      <c r="S129" s="222"/>
      <c r="T129" s="224">
        <f>T130+T146+T154+T168+T175+T189+T196+T210+T217+T232+T239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251</v>
      </c>
      <c r="BK129" s="227">
        <f>BK130+BK146+BK154+BK168+BK175+BK189+BK196+BK210+BK217+BK232+BK239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6014</v>
      </c>
      <c r="F130" s="228" t="s">
        <v>6015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253</v>
      </c>
      <c r="E131" s="231" t="s">
        <v>6016</v>
      </c>
      <c r="F131" s="232" t="s">
        <v>6017</v>
      </c>
      <c r="G131" s="233" t="s">
        <v>571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6018</v>
      </c>
    </row>
    <row r="132" s="2" customFormat="1" ht="16.5" customHeight="1">
      <c r="A132" s="41"/>
      <c r="B132" s="42"/>
      <c r="C132" s="230" t="s">
        <v>93</v>
      </c>
      <c r="D132" s="230" t="s">
        <v>253</v>
      </c>
      <c r="E132" s="231" t="s">
        <v>6019</v>
      </c>
      <c r="F132" s="232" t="s">
        <v>6020</v>
      </c>
      <c r="G132" s="233" t="s">
        <v>265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6021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6022</v>
      </c>
      <c r="F133" s="232" t="s">
        <v>6023</v>
      </c>
      <c r="G133" s="233" t="s">
        <v>571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6024</v>
      </c>
    </row>
    <row r="134" s="2" customFormat="1" ht="24.15" customHeight="1">
      <c r="A134" s="41"/>
      <c r="B134" s="42"/>
      <c r="C134" s="230" t="s">
        <v>257</v>
      </c>
      <c r="D134" s="230" t="s">
        <v>253</v>
      </c>
      <c r="E134" s="231" t="s">
        <v>6025</v>
      </c>
      <c r="F134" s="232" t="s">
        <v>6026</v>
      </c>
      <c r="G134" s="233" t="s">
        <v>571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6027</v>
      </c>
    </row>
    <row r="135" s="2" customFormat="1">
      <c r="A135" s="41"/>
      <c r="B135" s="42"/>
      <c r="C135" s="43"/>
      <c r="D135" s="251" t="s">
        <v>289</v>
      </c>
      <c r="E135" s="43"/>
      <c r="F135" s="282" t="s">
        <v>6028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289</v>
      </c>
      <c r="AU135" s="19" t="s">
        <v>93</v>
      </c>
    </row>
    <row r="136" s="2" customFormat="1" ht="24.15" customHeight="1">
      <c r="A136" s="41"/>
      <c r="B136" s="42"/>
      <c r="C136" s="230" t="s">
        <v>284</v>
      </c>
      <c r="D136" s="230" t="s">
        <v>253</v>
      </c>
      <c r="E136" s="231" t="s">
        <v>6029</v>
      </c>
      <c r="F136" s="232" t="s">
        <v>6030</v>
      </c>
      <c r="G136" s="233" t="s">
        <v>1314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6031</v>
      </c>
    </row>
    <row r="137" s="2" customFormat="1" ht="21.75" customHeight="1">
      <c r="A137" s="41"/>
      <c r="B137" s="42"/>
      <c r="C137" s="294" t="s">
        <v>276</v>
      </c>
      <c r="D137" s="294" t="s">
        <v>338</v>
      </c>
      <c r="E137" s="295" t="s">
        <v>6032</v>
      </c>
      <c r="F137" s="296" t="s">
        <v>6033</v>
      </c>
      <c r="G137" s="297" t="s">
        <v>1314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281</v>
      </c>
      <c r="AT137" s="242" t="s">
        <v>338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6034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6035</v>
      </c>
      <c r="F138" s="232" t="s">
        <v>6036</v>
      </c>
      <c r="G138" s="233" t="s">
        <v>571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6037</v>
      </c>
    </row>
    <row r="139" s="2" customFormat="1" ht="16.5" customHeight="1">
      <c r="A139" s="41"/>
      <c r="B139" s="42"/>
      <c r="C139" s="294" t="s">
        <v>281</v>
      </c>
      <c r="D139" s="294" t="s">
        <v>338</v>
      </c>
      <c r="E139" s="295" t="s">
        <v>6038</v>
      </c>
      <c r="F139" s="296" t="s">
        <v>6039</v>
      </c>
      <c r="G139" s="297" t="s">
        <v>6040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281</v>
      </c>
      <c r="AT139" s="242" t="s">
        <v>338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6041</v>
      </c>
    </row>
    <row r="140" s="2" customFormat="1" ht="24.15" customHeight="1">
      <c r="A140" s="41"/>
      <c r="B140" s="42"/>
      <c r="C140" s="230" t="s">
        <v>306</v>
      </c>
      <c r="D140" s="230" t="s">
        <v>253</v>
      </c>
      <c r="E140" s="231" t="s">
        <v>6042</v>
      </c>
      <c r="F140" s="232" t="s">
        <v>6043</v>
      </c>
      <c r="G140" s="233" t="s">
        <v>389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6044</v>
      </c>
    </row>
    <row r="141" s="2" customFormat="1" ht="16.5" customHeight="1">
      <c r="A141" s="41"/>
      <c r="B141" s="42"/>
      <c r="C141" s="294" t="s">
        <v>287</v>
      </c>
      <c r="D141" s="294" t="s">
        <v>338</v>
      </c>
      <c r="E141" s="295" t="s">
        <v>6045</v>
      </c>
      <c r="F141" s="296" t="s">
        <v>6046</v>
      </c>
      <c r="G141" s="297" t="s">
        <v>389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281</v>
      </c>
      <c r="AT141" s="242" t="s">
        <v>338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6047</v>
      </c>
    </row>
    <row r="142" s="2" customFormat="1" ht="24.15" customHeight="1">
      <c r="A142" s="41"/>
      <c r="B142" s="42"/>
      <c r="C142" s="230" t="s">
        <v>333</v>
      </c>
      <c r="D142" s="230" t="s">
        <v>253</v>
      </c>
      <c r="E142" s="231" t="s">
        <v>6048</v>
      </c>
      <c r="F142" s="232" t="s">
        <v>6049</v>
      </c>
      <c r="G142" s="233" t="s">
        <v>571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6050</v>
      </c>
    </row>
    <row r="143" s="2" customFormat="1" ht="16.5" customHeight="1">
      <c r="A143" s="41"/>
      <c r="B143" s="42"/>
      <c r="C143" s="230" t="s">
        <v>8</v>
      </c>
      <c r="D143" s="230" t="s">
        <v>253</v>
      </c>
      <c r="E143" s="231" t="s">
        <v>6051</v>
      </c>
      <c r="F143" s="232" t="s">
        <v>6052</v>
      </c>
      <c r="G143" s="233" t="s">
        <v>389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6053</v>
      </c>
    </row>
    <row r="144" s="2" customFormat="1" ht="16.5" customHeight="1">
      <c r="A144" s="41"/>
      <c r="B144" s="42"/>
      <c r="C144" s="294" t="s">
        <v>349</v>
      </c>
      <c r="D144" s="294" t="s">
        <v>338</v>
      </c>
      <c r="E144" s="295" t="s">
        <v>6054</v>
      </c>
      <c r="F144" s="296" t="s">
        <v>6055</v>
      </c>
      <c r="G144" s="297" t="s">
        <v>265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6056</v>
      </c>
    </row>
    <row r="145" s="2" customFormat="1" ht="16.5" customHeight="1">
      <c r="A145" s="41"/>
      <c r="B145" s="42"/>
      <c r="C145" s="230" t="s">
        <v>299</v>
      </c>
      <c r="D145" s="230" t="s">
        <v>253</v>
      </c>
      <c r="E145" s="231" t="s">
        <v>6057</v>
      </c>
      <c r="F145" s="232" t="s">
        <v>6058</v>
      </c>
      <c r="G145" s="233" t="s">
        <v>571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6059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6060</v>
      </c>
      <c r="F146" s="228" t="s">
        <v>6061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SUM(P147:P153)</f>
        <v>0</v>
      </c>
      <c r="Q146" s="222"/>
      <c r="R146" s="223">
        <f>SUM(R147:R153)</f>
        <v>0</v>
      </c>
      <c r="S146" s="222"/>
      <c r="T146" s="224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SUM(BK147:BK153)</f>
        <v>0</v>
      </c>
    </row>
    <row r="147" s="2" customFormat="1" ht="62.7" customHeight="1">
      <c r="A147" s="41"/>
      <c r="B147" s="42"/>
      <c r="C147" s="230" t="s">
        <v>361</v>
      </c>
      <c r="D147" s="230" t="s">
        <v>253</v>
      </c>
      <c r="E147" s="231" t="s">
        <v>6062</v>
      </c>
      <c r="F147" s="232" t="s">
        <v>6063</v>
      </c>
      <c r="G147" s="233" t="s">
        <v>6064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6065</v>
      </c>
    </row>
    <row r="148" s="2" customFormat="1">
      <c r="A148" s="41"/>
      <c r="B148" s="42"/>
      <c r="C148" s="43"/>
      <c r="D148" s="251" t="s">
        <v>289</v>
      </c>
      <c r="E148" s="43"/>
      <c r="F148" s="282" t="s">
        <v>6066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289</v>
      </c>
      <c r="AU148" s="19" t="s">
        <v>93</v>
      </c>
    </row>
    <row r="149" s="2" customFormat="1" ht="24.15" customHeight="1">
      <c r="A149" s="41"/>
      <c r="B149" s="42"/>
      <c r="C149" s="230" t="s">
        <v>304</v>
      </c>
      <c r="D149" s="230" t="s">
        <v>253</v>
      </c>
      <c r="E149" s="231" t="s">
        <v>6067</v>
      </c>
      <c r="F149" s="232" t="s">
        <v>6068</v>
      </c>
      <c r="G149" s="233" t="s">
        <v>389</v>
      </c>
      <c r="H149" s="234">
        <v>48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6069</v>
      </c>
    </row>
    <row r="150" s="2" customFormat="1" ht="16.5" customHeight="1">
      <c r="A150" s="41"/>
      <c r="B150" s="42"/>
      <c r="C150" s="230" t="s">
        <v>386</v>
      </c>
      <c r="D150" s="230" t="s">
        <v>253</v>
      </c>
      <c r="E150" s="231" t="s">
        <v>6070</v>
      </c>
      <c r="F150" s="232" t="s">
        <v>6071</v>
      </c>
      <c r="G150" s="233" t="s">
        <v>571</v>
      </c>
      <c r="H150" s="234">
        <v>32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6072</v>
      </c>
    </row>
    <row r="151" s="2" customFormat="1" ht="24.15" customHeight="1">
      <c r="A151" s="41"/>
      <c r="B151" s="42"/>
      <c r="C151" s="230" t="s">
        <v>309</v>
      </c>
      <c r="D151" s="230" t="s">
        <v>253</v>
      </c>
      <c r="E151" s="231" t="s">
        <v>6073</v>
      </c>
      <c r="F151" s="232" t="s">
        <v>6074</v>
      </c>
      <c r="G151" s="233" t="s">
        <v>265</v>
      </c>
      <c r="H151" s="234">
        <v>48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6075</v>
      </c>
    </row>
    <row r="152" s="2" customFormat="1" ht="16.5" customHeight="1">
      <c r="A152" s="41"/>
      <c r="B152" s="42"/>
      <c r="C152" s="230" t="s">
        <v>402</v>
      </c>
      <c r="D152" s="230" t="s">
        <v>253</v>
      </c>
      <c r="E152" s="231" t="s">
        <v>6076</v>
      </c>
      <c r="F152" s="232" t="s">
        <v>6077</v>
      </c>
      <c r="G152" s="233" t="s">
        <v>571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6078</v>
      </c>
    </row>
    <row r="153" s="2" customFormat="1" ht="16.5" customHeight="1">
      <c r="A153" s="41"/>
      <c r="B153" s="42"/>
      <c r="C153" s="230" t="s">
        <v>409</v>
      </c>
      <c r="D153" s="230" t="s">
        <v>253</v>
      </c>
      <c r="E153" s="231" t="s">
        <v>6079</v>
      </c>
      <c r="F153" s="232" t="s">
        <v>6080</v>
      </c>
      <c r="G153" s="233" t="s">
        <v>389</v>
      </c>
      <c r="H153" s="234">
        <v>32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6081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6082</v>
      </c>
      <c r="F154" s="228" t="s">
        <v>6083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SUM(P155:P167)</f>
        <v>0</v>
      </c>
      <c r="Q154" s="222"/>
      <c r="R154" s="223">
        <f>SUM(R155:R167)</f>
        <v>0</v>
      </c>
      <c r="S154" s="222"/>
      <c r="T154" s="224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SUM(BK155:BK167)</f>
        <v>0</v>
      </c>
    </row>
    <row r="155" s="2" customFormat="1" ht="66.75" customHeight="1">
      <c r="A155" s="41"/>
      <c r="B155" s="42"/>
      <c r="C155" s="230" t="s">
        <v>7</v>
      </c>
      <c r="D155" s="230" t="s">
        <v>253</v>
      </c>
      <c r="E155" s="231" t="s">
        <v>6084</v>
      </c>
      <c r="F155" s="232" t="s">
        <v>6085</v>
      </c>
      <c r="G155" s="233" t="s">
        <v>6064</v>
      </c>
      <c r="H155" s="234">
        <v>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6086</v>
      </c>
    </row>
    <row r="156" s="2" customFormat="1">
      <c r="A156" s="41"/>
      <c r="B156" s="42"/>
      <c r="C156" s="43"/>
      <c r="D156" s="251" t="s">
        <v>289</v>
      </c>
      <c r="E156" s="43"/>
      <c r="F156" s="282" t="s">
        <v>6087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289</v>
      </c>
      <c r="AU156" s="19" t="s">
        <v>93</v>
      </c>
    </row>
    <row r="157" s="2" customFormat="1" ht="21.75" customHeight="1">
      <c r="A157" s="41"/>
      <c r="B157" s="42"/>
      <c r="C157" s="230" t="s">
        <v>322</v>
      </c>
      <c r="D157" s="230" t="s">
        <v>253</v>
      </c>
      <c r="E157" s="231" t="s">
        <v>6088</v>
      </c>
      <c r="F157" s="232" t="s">
        <v>6089</v>
      </c>
      <c r="G157" s="233" t="s">
        <v>265</v>
      </c>
      <c r="H157" s="234">
        <v>1.5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6090</v>
      </c>
    </row>
    <row r="158" s="2" customFormat="1" ht="16.5" customHeight="1">
      <c r="A158" s="41"/>
      <c r="B158" s="42"/>
      <c r="C158" s="294" t="s">
        <v>437</v>
      </c>
      <c r="D158" s="294" t="s">
        <v>338</v>
      </c>
      <c r="E158" s="295" t="s">
        <v>6091</v>
      </c>
      <c r="F158" s="296" t="s">
        <v>6092</v>
      </c>
      <c r="G158" s="297" t="s">
        <v>265</v>
      </c>
      <c r="H158" s="298">
        <v>1.5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6093</v>
      </c>
    </row>
    <row r="159" s="2" customFormat="1" ht="21.75" customHeight="1">
      <c r="A159" s="41"/>
      <c r="B159" s="42"/>
      <c r="C159" s="230" t="s">
        <v>336</v>
      </c>
      <c r="D159" s="230" t="s">
        <v>253</v>
      </c>
      <c r="E159" s="231" t="s">
        <v>6094</v>
      </c>
      <c r="F159" s="232" t="s">
        <v>6095</v>
      </c>
      <c r="G159" s="233" t="s">
        <v>389</v>
      </c>
      <c r="H159" s="234">
        <v>10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6096</v>
      </c>
    </row>
    <row r="160" s="2" customFormat="1" ht="21.75" customHeight="1">
      <c r="A160" s="41"/>
      <c r="B160" s="42"/>
      <c r="C160" s="230" t="s">
        <v>450</v>
      </c>
      <c r="D160" s="230" t="s">
        <v>253</v>
      </c>
      <c r="E160" s="231" t="s">
        <v>6097</v>
      </c>
      <c r="F160" s="232" t="s">
        <v>6098</v>
      </c>
      <c r="G160" s="233" t="s">
        <v>571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6099</v>
      </c>
    </row>
    <row r="161" s="2" customFormat="1" ht="16.5" customHeight="1">
      <c r="A161" s="41"/>
      <c r="B161" s="42"/>
      <c r="C161" s="230" t="s">
        <v>341</v>
      </c>
      <c r="D161" s="230" t="s">
        <v>253</v>
      </c>
      <c r="E161" s="231" t="s">
        <v>6100</v>
      </c>
      <c r="F161" s="232" t="s">
        <v>6101</v>
      </c>
      <c r="G161" s="233" t="s">
        <v>571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6102</v>
      </c>
    </row>
    <row r="162" s="2" customFormat="1" ht="16.5" customHeight="1">
      <c r="A162" s="41"/>
      <c r="B162" s="42"/>
      <c r="C162" s="294" t="s">
        <v>462</v>
      </c>
      <c r="D162" s="294" t="s">
        <v>338</v>
      </c>
      <c r="E162" s="295" t="s">
        <v>6103</v>
      </c>
      <c r="F162" s="296" t="s">
        <v>6104</v>
      </c>
      <c r="G162" s="297" t="s">
        <v>571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6105</v>
      </c>
    </row>
    <row r="163" s="2" customFormat="1">
      <c r="A163" s="41"/>
      <c r="B163" s="42"/>
      <c r="C163" s="43"/>
      <c r="D163" s="251" t="s">
        <v>289</v>
      </c>
      <c r="E163" s="43"/>
      <c r="F163" s="282" t="s">
        <v>6106</v>
      </c>
      <c r="G163" s="43"/>
      <c r="H163" s="43"/>
      <c r="I163" s="246"/>
      <c r="J163" s="43"/>
      <c r="K163" s="43"/>
      <c r="L163" s="47"/>
      <c r="M163" s="247"/>
      <c r="N163" s="248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9" t="s">
        <v>289</v>
      </c>
      <c r="AU163" s="19" t="s">
        <v>93</v>
      </c>
    </row>
    <row r="164" s="2" customFormat="1" ht="24.15" customHeight="1">
      <c r="A164" s="41"/>
      <c r="B164" s="42"/>
      <c r="C164" s="230" t="s">
        <v>352</v>
      </c>
      <c r="D164" s="230" t="s">
        <v>253</v>
      </c>
      <c r="E164" s="231" t="s">
        <v>6107</v>
      </c>
      <c r="F164" s="232" t="s">
        <v>6108</v>
      </c>
      <c r="G164" s="233" t="s">
        <v>1314</v>
      </c>
      <c r="H164" s="234">
        <v>0.29999999999999999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6109</v>
      </c>
    </row>
    <row r="165" s="2" customFormat="1" ht="21.75" customHeight="1">
      <c r="A165" s="41"/>
      <c r="B165" s="42"/>
      <c r="C165" s="294" t="s">
        <v>472</v>
      </c>
      <c r="D165" s="294" t="s">
        <v>338</v>
      </c>
      <c r="E165" s="295" t="s">
        <v>6110</v>
      </c>
      <c r="F165" s="296" t="s">
        <v>6033</v>
      </c>
      <c r="G165" s="297" t="s">
        <v>1314</v>
      </c>
      <c r="H165" s="298">
        <v>0.29999999999999999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6111</v>
      </c>
    </row>
    <row r="166" s="2" customFormat="1" ht="16.5" customHeight="1">
      <c r="A166" s="41"/>
      <c r="B166" s="42"/>
      <c r="C166" s="230" t="s">
        <v>358</v>
      </c>
      <c r="D166" s="230" t="s">
        <v>253</v>
      </c>
      <c r="E166" s="231" t="s">
        <v>6112</v>
      </c>
      <c r="F166" s="232" t="s">
        <v>6113</v>
      </c>
      <c r="G166" s="233" t="s">
        <v>389</v>
      </c>
      <c r="H166" s="234">
        <v>10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6114</v>
      </c>
    </row>
    <row r="167" s="2" customFormat="1" ht="16.5" customHeight="1">
      <c r="A167" s="41"/>
      <c r="B167" s="42"/>
      <c r="C167" s="294" t="s">
        <v>488</v>
      </c>
      <c r="D167" s="294" t="s">
        <v>338</v>
      </c>
      <c r="E167" s="295" t="s">
        <v>6115</v>
      </c>
      <c r="F167" s="296" t="s">
        <v>6116</v>
      </c>
      <c r="G167" s="297" t="s">
        <v>265</v>
      </c>
      <c r="H167" s="298">
        <v>0.5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6117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6118</v>
      </c>
      <c r="F168" s="228" t="s">
        <v>6119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SUM(BK169:BK174)</f>
        <v>0</v>
      </c>
    </row>
    <row r="169" s="2" customFormat="1" ht="44.25" customHeight="1">
      <c r="A169" s="41"/>
      <c r="B169" s="42"/>
      <c r="C169" s="230" t="s">
        <v>364</v>
      </c>
      <c r="D169" s="230" t="s">
        <v>253</v>
      </c>
      <c r="E169" s="231" t="s">
        <v>6120</v>
      </c>
      <c r="F169" s="232" t="s">
        <v>6121</v>
      </c>
      <c r="G169" s="233" t="s">
        <v>6064</v>
      </c>
      <c r="H169" s="234">
        <v>0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6122</v>
      </c>
    </row>
    <row r="170" s="2" customFormat="1">
      <c r="A170" s="41"/>
      <c r="B170" s="42"/>
      <c r="C170" s="43"/>
      <c r="D170" s="251" t="s">
        <v>289</v>
      </c>
      <c r="E170" s="43"/>
      <c r="F170" s="282" t="s">
        <v>6066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289</v>
      </c>
      <c r="AU170" s="19" t="s">
        <v>93</v>
      </c>
    </row>
    <row r="171" s="2" customFormat="1" ht="24.15" customHeight="1">
      <c r="A171" s="41"/>
      <c r="B171" s="42"/>
      <c r="C171" s="230" t="s">
        <v>522</v>
      </c>
      <c r="D171" s="230" t="s">
        <v>253</v>
      </c>
      <c r="E171" s="231" t="s">
        <v>6123</v>
      </c>
      <c r="F171" s="232" t="s">
        <v>6124</v>
      </c>
      <c r="G171" s="233" t="s">
        <v>389</v>
      </c>
      <c r="H171" s="234">
        <v>6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6125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6126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2" customFormat="1" ht="16.5" customHeight="1">
      <c r="A173" s="41"/>
      <c r="B173" s="42"/>
      <c r="C173" s="230" t="s">
        <v>375</v>
      </c>
      <c r="D173" s="230" t="s">
        <v>253</v>
      </c>
      <c r="E173" s="231" t="s">
        <v>6127</v>
      </c>
      <c r="F173" s="232" t="s">
        <v>6128</v>
      </c>
      <c r="G173" s="233" t="s">
        <v>265</v>
      </c>
      <c r="H173" s="234">
        <v>4.7999999999999998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6129</v>
      </c>
    </row>
    <row r="174" s="2" customFormat="1">
      <c r="A174" s="41"/>
      <c r="B174" s="42"/>
      <c r="C174" s="43"/>
      <c r="D174" s="251" t="s">
        <v>289</v>
      </c>
      <c r="E174" s="43"/>
      <c r="F174" s="282" t="s">
        <v>6130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289</v>
      </c>
      <c r="AU174" s="19" t="s">
        <v>93</v>
      </c>
    </row>
    <row r="175" s="12" customFormat="1" ht="22.8" customHeight="1">
      <c r="A175" s="12"/>
      <c r="B175" s="214"/>
      <c r="C175" s="215"/>
      <c r="D175" s="216" t="s">
        <v>83</v>
      </c>
      <c r="E175" s="228" t="s">
        <v>6131</v>
      </c>
      <c r="F175" s="228" t="s">
        <v>6132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SUM(P176:P188)</f>
        <v>0</v>
      </c>
      <c r="Q175" s="222"/>
      <c r="R175" s="223">
        <f>SUM(R176:R188)</f>
        <v>0</v>
      </c>
      <c r="S175" s="222"/>
      <c r="T175" s="224">
        <f>SUM(T176:T188)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91</v>
      </c>
      <c r="AT175" s="226" t="s">
        <v>83</v>
      </c>
      <c r="AU175" s="226" t="s">
        <v>91</v>
      </c>
      <c r="AY175" s="225" t="s">
        <v>251</v>
      </c>
      <c r="BK175" s="227">
        <f>SUM(BK176:BK188)</f>
        <v>0</v>
      </c>
    </row>
    <row r="176" s="2" customFormat="1" ht="66.75" customHeight="1">
      <c r="A176" s="41"/>
      <c r="B176" s="42"/>
      <c r="C176" s="230" t="s">
        <v>546</v>
      </c>
      <c r="D176" s="230" t="s">
        <v>253</v>
      </c>
      <c r="E176" s="231" t="s">
        <v>6133</v>
      </c>
      <c r="F176" s="232" t="s">
        <v>6134</v>
      </c>
      <c r="G176" s="233" t="s">
        <v>6064</v>
      </c>
      <c r="H176" s="234">
        <v>0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257</v>
      </c>
      <c r="AT176" s="242" t="s">
        <v>253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6135</v>
      </c>
    </row>
    <row r="177" s="2" customFormat="1">
      <c r="A177" s="41"/>
      <c r="B177" s="42"/>
      <c r="C177" s="43"/>
      <c r="D177" s="251" t="s">
        <v>289</v>
      </c>
      <c r="E177" s="43"/>
      <c r="F177" s="282" t="s">
        <v>6136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289</v>
      </c>
      <c r="AU177" s="19" t="s">
        <v>93</v>
      </c>
    </row>
    <row r="178" s="2" customFormat="1" ht="21.75" customHeight="1">
      <c r="A178" s="41"/>
      <c r="B178" s="42"/>
      <c r="C178" s="230" t="s">
        <v>390</v>
      </c>
      <c r="D178" s="230" t="s">
        <v>253</v>
      </c>
      <c r="E178" s="231" t="s">
        <v>6088</v>
      </c>
      <c r="F178" s="232" t="s">
        <v>6089</v>
      </c>
      <c r="G178" s="233" t="s">
        <v>265</v>
      </c>
      <c r="H178" s="234">
        <v>18.300000000000001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257</v>
      </c>
      <c r="AT178" s="242" t="s">
        <v>253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6137</v>
      </c>
    </row>
    <row r="179" s="2" customFormat="1" ht="16.5" customHeight="1">
      <c r="A179" s="41"/>
      <c r="B179" s="42"/>
      <c r="C179" s="294" t="s">
        <v>557</v>
      </c>
      <c r="D179" s="294" t="s">
        <v>338</v>
      </c>
      <c r="E179" s="295" t="s">
        <v>6138</v>
      </c>
      <c r="F179" s="296" t="s">
        <v>6092</v>
      </c>
      <c r="G179" s="297" t="s">
        <v>265</v>
      </c>
      <c r="H179" s="298">
        <v>18.300000000000001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6139</v>
      </c>
    </row>
    <row r="180" s="2" customFormat="1" ht="21.75" customHeight="1">
      <c r="A180" s="41"/>
      <c r="B180" s="42"/>
      <c r="C180" s="230" t="s">
        <v>400</v>
      </c>
      <c r="D180" s="230" t="s">
        <v>253</v>
      </c>
      <c r="E180" s="231" t="s">
        <v>6094</v>
      </c>
      <c r="F180" s="232" t="s">
        <v>6095</v>
      </c>
      <c r="G180" s="233" t="s">
        <v>389</v>
      </c>
      <c r="H180" s="234">
        <v>122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257</v>
      </c>
      <c r="AT180" s="242" t="s">
        <v>253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6140</v>
      </c>
    </row>
    <row r="181" s="2" customFormat="1" ht="21.75" customHeight="1">
      <c r="A181" s="41"/>
      <c r="B181" s="42"/>
      <c r="C181" s="230" t="s">
        <v>574</v>
      </c>
      <c r="D181" s="230" t="s">
        <v>253</v>
      </c>
      <c r="E181" s="231" t="s">
        <v>6097</v>
      </c>
      <c r="F181" s="232" t="s">
        <v>6098</v>
      </c>
      <c r="G181" s="233" t="s">
        <v>571</v>
      </c>
      <c r="H181" s="234">
        <v>610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257</v>
      </c>
      <c r="AT181" s="242" t="s">
        <v>253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6141</v>
      </c>
    </row>
    <row r="182" s="2" customFormat="1" ht="16.5" customHeight="1">
      <c r="A182" s="41"/>
      <c r="B182" s="42"/>
      <c r="C182" s="230" t="s">
        <v>405</v>
      </c>
      <c r="D182" s="230" t="s">
        <v>253</v>
      </c>
      <c r="E182" s="231" t="s">
        <v>6100</v>
      </c>
      <c r="F182" s="232" t="s">
        <v>6101</v>
      </c>
      <c r="G182" s="233" t="s">
        <v>571</v>
      </c>
      <c r="H182" s="234">
        <v>610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257</v>
      </c>
      <c r="AT182" s="242" t="s">
        <v>253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6142</v>
      </c>
    </row>
    <row r="183" s="2" customFormat="1" ht="16.5" customHeight="1">
      <c r="A183" s="41"/>
      <c r="B183" s="42"/>
      <c r="C183" s="294" t="s">
        <v>587</v>
      </c>
      <c r="D183" s="294" t="s">
        <v>338</v>
      </c>
      <c r="E183" s="295" t="s">
        <v>6103</v>
      </c>
      <c r="F183" s="296" t="s">
        <v>6104</v>
      </c>
      <c r="G183" s="297" t="s">
        <v>571</v>
      </c>
      <c r="H183" s="298">
        <v>610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281</v>
      </c>
      <c r="AT183" s="242" t="s">
        <v>338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6143</v>
      </c>
    </row>
    <row r="184" s="2" customFormat="1">
      <c r="A184" s="41"/>
      <c r="B184" s="42"/>
      <c r="C184" s="43"/>
      <c r="D184" s="251" t="s">
        <v>289</v>
      </c>
      <c r="E184" s="43"/>
      <c r="F184" s="282" t="s">
        <v>6144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289</v>
      </c>
      <c r="AU184" s="19" t="s">
        <v>93</v>
      </c>
    </row>
    <row r="185" s="2" customFormat="1" ht="24.15" customHeight="1">
      <c r="A185" s="41"/>
      <c r="B185" s="42"/>
      <c r="C185" s="230" t="s">
        <v>412</v>
      </c>
      <c r="D185" s="230" t="s">
        <v>253</v>
      </c>
      <c r="E185" s="231" t="s">
        <v>6145</v>
      </c>
      <c r="F185" s="232" t="s">
        <v>6146</v>
      </c>
      <c r="G185" s="233" t="s">
        <v>1314</v>
      </c>
      <c r="H185" s="234">
        <v>6.0999999999999996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257</v>
      </c>
      <c r="AT185" s="242" t="s">
        <v>253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6147</v>
      </c>
    </row>
    <row r="186" s="2" customFormat="1" ht="21.75" customHeight="1">
      <c r="A186" s="41"/>
      <c r="B186" s="42"/>
      <c r="C186" s="294" t="s">
        <v>599</v>
      </c>
      <c r="D186" s="294" t="s">
        <v>338</v>
      </c>
      <c r="E186" s="295" t="s">
        <v>6148</v>
      </c>
      <c r="F186" s="296" t="s">
        <v>6033</v>
      </c>
      <c r="G186" s="297" t="s">
        <v>1314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281</v>
      </c>
      <c r="AT186" s="242" t="s">
        <v>338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6149</v>
      </c>
    </row>
    <row r="187" s="2" customFormat="1" ht="16.5" customHeight="1">
      <c r="A187" s="41"/>
      <c r="B187" s="42"/>
      <c r="C187" s="230" t="s">
        <v>424</v>
      </c>
      <c r="D187" s="230" t="s">
        <v>253</v>
      </c>
      <c r="E187" s="231" t="s">
        <v>6112</v>
      </c>
      <c r="F187" s="232" t="s">
        <v>6113</v>
      </c>
      <c r="G187" s="233" t="s">
        <v>389</v>
      </c>
      <c r="H187" s="234">
        <v>122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6150</v>
      </c>
    </row>
    <row r="188" s="2" customFormat="1" ht="16.5" customHeight="1">
      <c r="A188" s="41"/>
      <c r="B188" s="42"/>
      <c r="C188" s="294" t="s">
        <v>611</v>
      </c>
      <c r="D188" s="294" t="s">
        <v>338</v>
      </c>
      <c r="E188" s="295" t="s">
        <v>6115</v>
      </c>
      <c r="F188" s="296" t="s">
        <v>6116</v>
      </c>
      <c r="G188" s="297" t="s">
        <v>265</v>
      </c>
      <c r="H188" s="298">
        <v>6.0999999999999996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6151</v>
      </c>
    </row>
    <row r="189" s="12" customFormat="1" ht="22.8" customHeight="1">
      <c r="A189" s="12"/>
      <c r="B189" s="214"/>
      <c r="C189" s="215"/>
      <c r="D189" s="216" t="s">
        <v>83</v>
      </c>
      <c r="E189" s="228" t="s">
        <v>6152</v>
      </c>
      <c r="F189" s="228" t="s">
        <v>6119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SUM(P190:P195)</f>
        <v>0</v>
      </c>
      <c r="Q189" s="222"/>
      <c r="R189" s="223">
        <f>SUM(R190:R195)</f>
        <v>0</v>
      </c>
      <c r="S189" s="222"/>
      <c r="T189" s="224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91</v>
      </c>
      <c r="AT189" s="226" t="s">
        <v>83</v>
      </c>
      <c r="AU189" s="226" t="s">
        <v>91</v>
      </c>
      <c r="AY189" s="225" t="s">
        <v>251</v>
      </c>
      <c r="BK189" s="227">
        <f>SUM(BK190:BK195)</f>
        <v>0</v>
      </c>
    </row>
    <row r="190" s="2" customFormat="1" ht="44.25" customHeight="1">
      <c r="A190" s="41"/>
      <c r="B190" s="42"/>
      <c r="C190" s="230" t="s">
        <v>433</v>
      </c>
      <c r="D190" s="230" t="s">
        <v>253</v>
      </c>
      <c r="E190" s="231" t="s">
        <v>6120</v>
      </c>
      <c r="F190" s="232" t="s">
        <v>6121</v>
      </c>
      <c r="G190" s="233" t="s">
        <v>6064</v>
      </c>
      <c r="H190" s="234">
        <v>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6153</v>
      </c>
    </row>
    <row r="191" s="2" customFormat="1">
      <c r="A191" s="41"/>
      <c r="B191" s="42"/>
      <c r="C191" s="43"/>
      <c r="D191" s="251" t="s">
        <v>289</v>
      </c>
      <c r="E191" s="43"/>
      <c r="F191" s="282" t="s">
        <v>6066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289</v>
      </c>
      <c r="AU191" s="19" t="s">
        <v>93</v>
      </c>
    </row>
    <row r="192" s="2" customFormat="1" ht="24.15" customHeight="1">
      <c r="A192" s="41"/>
      <c r="B192" s="42"/>
      <c r="C192" s="230" t="s">
        <v>632</v>
      </c>
      <c r="D192" s="230" t="s">
        <v>253</v>
      </c>
      <c r="E192" s="231" t="s">
        <v>6154</v>
      </c>
      <c r="F192" s="232" t="s">
        <v>6124</v>
      </c>
      <c r="G192" s="233" t="s">
        <v>389</v>
      </c>
      <c r="H192" s="234">
        <v>73.200000000000003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6155</v>
      </c>
    </row>
    <row r="193" s="2" customFormat="1">
      <c r="A193" s="41"/>
      <c r="B193" s="42"/>
      <c r="C193" s="43"/>
      <c r="D193" s="251" t="s">
        <v>289</v>
      </c>
      <c r="E193" s="43"/>
      <c r="F193" s="282" t="s">
        <v>6126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289</v>
      </c>
      <c r="AU193" s="19" t="s">
        <v>93</v>
      </c>
    </row>
    <row r="194" s="2" customFormat="1" ht="16.5" customHeight="1">
      <c r="A194" s="41"/>
      <c r="B194" s="42"/>
      <c r="C194" s="230" t="s">
        <v>440</v>
      </c>
      <c r="D194" s="230" t="s">
        <v>253</v>
      </c>
      <c r="E194" s="231" t="s">
        <v>6127</v>
      </c>
      <c r="F194" s="232" t="s">
        <v>6128</v>
      </c>
      <c r="G194" s="233" t="s">
        <v>265</v>
      </c>
      <c r="H194" s="234">
        <v>58.560000000000002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257</v>
      </c>
      <c r="AT194" s="242" t="s">
        <v>253</v>
      </c>
      <c r="AU194" s="242" t="s">
        <v>93</v>
      </c>
      <c r="AY194" s="19" t="s">
        <v>251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257</v>
      </c>
      <c r="BM194" s="242" t="s">
        <v>6156</v>
      </c>
    </row>
    <row r="195" s="2" customFormat="1">
      <c r="A195" s="41"/>
      <c r="B195" s="42"/>
      <c r="C195" s="43"/>
      <c r="D195" s="251" t="s">
        <v>289</v>
      </c>
      <c r="E195" s="43"/>
      <c r="F195" s="282" t="s">
        <v>6130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289</v>
      </c>
      <c r="AU195" s="19" t="s">
        <v>93</v>
      </c>
    </row>
    <row r="196" s="12" customFormat="1" ht="22.8" customHeight="1">
      <c r="A196" s="12"/>
      <c r="B196" s="214"/>
      <c r="C196" s="215"/>
      <c r="D196" s="216" t="s">
        <v>83</v>
      </c>
      <c r="E196" s="228" t="s">
        <v>6157</v>
      </c>
      <c r="F196" s="228" t="s">
        <v>6158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SUM(P197:P209)</f>
        <v>0</v>
      </c>
      <c r="Q196" s="222"/>
      <c r="R196" s="223">
        <f>SUM(R197:R209)</f>
        <v>0</v>
      </c>
      <c r="S196" s="222"/>
      <c r="T196" s="224">
        <f>SUM(T197:T209)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91</v>
      </c>
      <c r="AY196" s="225" t="s">
        <v>251</v>
      </c>
      <c r="BK196" s="227">
        <f>SUM(BK197:BK209)</f>
        <v>0</v>
      </c>
    </row>
    <row r="197" s="2" customFormat="1" ht="66.75" customHeight="1">
      <c r="A197" s="41"/>
      <c r="B197" s="42"/>
      <c r="C197" s="230" t="s">
        <v>642</v>
      </c>
      <c r="D197" s="230" t="s">
        <v>253</v>
      </c>
      <c r="E197" s="231" t="s">
        <v>6133</v>
      </c>
      <c r="F197" s="232" t="s">
        <v>6134</v>
      </c>
      <c r="G197" s="233" t="s">
        <v>6064</v>
      </c>
      <c r="H197" s="234">
        <v>0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257</v>
      </c>
      <c r="AT197" s="242" t="s">
        <v>253</v>
      </c>
      <c r="AU197" s="242" t="s">
        <v>93</v>
      </c>
      <c r="AY197" s="19" t="s">
        <v>251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257</v>
      </c>
      <c r="BM197" s="242" t="s">
        <v>6159</v>
      </c>
    </row>
    <row r="198" s="2" customFormat="1">
      <c r="A198" s="41"/>
      <c r="B198" s="42"/>
      <c r="C198" s="43"/>
      <c r="D198" s="251" t="s">
        <v>289</v>
      </c>
      <c r="E198" s="43"/>
      <c r="F198" s="282" t="s">
        <v>6136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289</v>
      </c>
      <c r="AU198" s="19" t="s">
        <v>93</v>
      </c>
    </row>
    <row r="199" s="2" customFormat="1" ht="21.75" customHeight="1">
      <c r="A199" s="41"/>
      <c r="B199" s="42"/>
      <c r="C199" s="230" t="s">
        <v>448</v>
      </c>
      <c r="D199" s="230" t="s">
        <v>253</v>
      </c>
      <c r="E199" s="231" t="s">
        <v>6088</v>
      </c>
      <c r="F199" s="232" t="s">
        <v>6089</v>
      </c>
      <c r="G199" s="233" t="s">
        <v>265</v>
      </c>
      <c r="H199" s="234">
        <v>5.7000000000000002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6160</v>
      </c>
    </row>
    <row r="200" s="2" customFormat="1" ht="16.5" customHeight="1">
      <c r="A200" s="41"/>
      <c r="B200" s="42"/>
      <c r="C200" s="294" t="s">
        <v>670</v>
      </c>
      <c r="D200" s="294" t="s">
        <v>338</v>
      </c>
      <c r="E200" s="295" t="s">
        <v>6138</v>
      </c>
      <c r="F200" s="296" t="s">
        <v>6092</v>
      </c>
      <c r="G200" s="297" t="s">
        <v>265</v>
      </c>
      <c r="H200" s="298">
        <v>5.7000000000000002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281</v>
      </c>
      <c r="AT200" s="242" t="s">
        <v>338</v>
      </c>
      <c r="AU200" s="242" t="s">
        <v>93</v>
      </c>
      <c r="AY200" s="19" t="s">
        <v>251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257</v>
      </c>
      <c r="BM200" s="242" t="s">
        <v>6161</v>
      </c>
    </row>
    <row r="201" s="2" customFormat="1" ht="21.75" customHeight="1">
      <c r="A201" s="41"/>
      <c r="B201" s="42"/>
      <c r="C201" s="230" t="s">
        <v>453</v>
      </c>
      <c r="D201" s="230" t="s">
        <v>253</v>
      </c>
      <c r="E201" s="231" t="s">
        <v>6094</v>
      </c>
      <c r="F201" s="232" t="s">
        <v>6095</v>
      </c>
      <c r="G201" s="233" t="s">
        <v>389</v>
      </c>
      <c r="H201" s="234">
        <v>38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257</v>
      </c>
      <c r="AT201" s="242" t="s">
        <v>253</v>
      </c>
      <c r="AU201" s="242" t="s">
        <v>93</v>
      </c>
      <c r="AY201" s="19" t="s">
        <v>251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257</v>
      </c>
      <c r="BM201" s="242" t="s">
        <v>6162</v>
      </c>
    </row>
    <row r="202" s="2" customFormat="1" ht="21.75" customHeight="1">
      <c r="A202" s="41"/>
      <c r="B202" s="42"/>
      <c r="C202" s="230" t="s">
        <v>687</v>
      </c>
      <c r="D202" s="230" t="s">
        <v>253</v>
      </c>
      <c r="E202" s="231" t="s">
        <v>6097</v>
      </c>
      <c r="F202" s="232" t="s">
        <v>6098</v>
      </c>
      <c r="G202" s="233" t="s">
        <v>571</v>
      </c>
      <c r="H202" s="234">
        <v>304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257</v>
      </c>
      <c r="AT202" s="242" t="s">
        <v>253</v>
      </c>
      <c r="AU202" s="242" t="s">
        <v>93</v>
      </c>
      <c r="AY202" s="19" t="s">
        <v>251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257</v>
      </c>
      <c r="BM202" s="242" t="s">
        <v>6163</v>
      </c>
    </row>
    <row r="203" s="2" customFormat="1" ht="16.5" customHeight="1">
      <c r="A203" s="41"/>
      <c r="B203" s="42"/>
      <c r="C203" s="230" t="s">
        <v>458</v>
      </c>
      <c r="D203" s="230" t="s">
        <v>253</v>
      </c>
      <c r="E203" s="231" t="s">
        <v>6100</v>
      </c>
      <c r="F203" s="232" t="s">
        <v>6101</v>
      </c>
      <c r="G203" s="233" t="s">
        <v>571</v>
      </c>
      <c r="H203" s="234">
        <v>304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257</v>
      </c>
      <c r="AT203" s="242" t="s">
        <v>253</v>
      </c>
      <c r="AU203" s="242" t="s">
        <v>93</v>
      </c>
      <c r="AY203" s="19" t="s">
        <v>251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257</v>
      </c>
      <c r="BM203" s="242" t="s">
        <v>6164</v>
      </c>
    </row>
    <row r="204" s="2" customFormat="1" ht="16.5" customHeight="1">
      <c r="A204" s="41"/>
      <c r="B204" s="42"/>
      <c r="C204" s="294" t="s">
        <v>704</v>
      </c>
      <c r="D204" s="294" t="s">
        <v>338</v>
      </c>
      <c r="E204" s="295" t="s">
        <v>6103</v>
      </c>
      <c r="F204" s="296" t="s">
        <v>6104</v>
      </c>
      <c r="G204" s="297" t="s">
        <v>571</v>
      </c>
      <c r="H204" s="298">
        <v>304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281</v>
      </c>
      <c r="AT204" s="242" t="s">
        <v>338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6165</v>
      </c>
    </row>
    <row r="205" s="2" customFormat="1">
      <c r="A205" s="41"/>
      <c r="B205" s="42"/>
      <c r="C205" s="43"/>
      <c r="D205" s="251" t="s">
        <v>289</v>
      </c>
      <c r="E205" s="43"/>
      <c r="F205" s="282" t="s">
        <v>6166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289</v>
      </c>
      <c r="AU205" s="19" t="s">
        <v>93</v>
      </c>
    </row>
    <row r="206" s="2" customFormat="1" ht="24.15" customHeight="1">
      <c r="A206" s="41"/>
      <c r="B206" s="42"/>
      <c r="C206" s="230" t="s">
        <v>465</v>
      </c>
      <c r="D206" s="230" t="s">
        <v>253</v>
      </c>
      <c r="E206" s="231" t="s">
        <v>6145</v>
      </c>
      <c r="F206" s="232" t="s">
        <v>6146</v>
      </c>
      <c r="G206" s="233" t="s">
        <v>1314</v>
      </c>
      <c r="H206" s="234">
        <v>3.04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257</v>
      </c>
      <c r="AT206" s="242" t="s">
        <v>253</v>
      </c>
      <c r="AU206" s="242" t="s">
        <v>93</v>
      </c>
      <c r="AY206" s="19" t="s">
        <v>251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257</v>
      </c>
      <c r="BM206" s="242" t="s">
        <v>6167</v>
      </c>
    </row>
    <row r="207" s="2" customFormat="1" ht="21.75" customHeight="1">
      <c r="A207" s="41"/>
      <c r="B207" s="42"/>
      <c r="C207" s="294" t="s">
        <v>720</v>
      </c>
      <c r="D207" s="294" t="s">
        <v>338</v>
      </c>
      <c r="E207" s="295" t="s">
        <v>6148</v>
      </c>
      <c r="F207" s="296" t="s">
        <v>6033</v>
      </c>
      <c r="G207" s="297" t="s">
        <v>1314</v>
      </c>
      <c r="H207" s="298">
        <v>3.04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281</v>
      </c>
      <c r="AT207" s="242" t="s">
        <v>338</v>
      </c>
      <c r="AU207" s="242" t="s">
        <v>93</v>
      </c>
      <c r="AY207" s="19" t="s">
        <v>251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257</v>
      </c>
      <c r="BM207" s="242" t="s">
        <v>6168</v>
      </c>
    </row>
    <row r="208" s="2" customFormat="1" ht="16.5" customHeight="1">
      <c r="A208" s="41"/>
      <c r="B208" s="42"/>
      <c r="C208" s="230" t="s">
        <v>470</v>
      </c>
      <c r="D208" s="230" t="s">
        <v>253</v>
      </c>
      <c r="E208" s="231" t="s">
        <v>6112</v>
      </c>
      <c r="F208" s="232" t="s">
        <v>6113</v>
      </c>
      <c r="G208" s="233" t="s">
        <v>389</v>
      </c>
      <c r="H208" s="234">
        <v>38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257</v>
      </c>
      <c r="AT208" s="242" t="s">
        <v>253</v>
      </c>
      <c r="AU208" s="242" t="s">
        <v>93</v>
      </c>
      <c r="AY208" s="19" t="s">
        <v>251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257</v>
      </c>
      <c r="BM208" s="242" t="s">
        <v>6169</v>
      </c>
    </row>
    <row r="209" s="2" customFormat="1" ht="16.5" customHeight="1">
      <c r="A209" s="41"/>
      <c r="B209" s="42"/>
      <c r="C209" s="294" t="s">
        <v>735</v>
      </c>
      <c r="D209" s="294" t="s">
        <v>338</v>
      </c>
      <c r="E209" s="295" t="s">
        <v>6115</v>
      </c>
      <c r="F209" s="296" t="s">
        <v>6116</v>
      </c>
      <c r="G209" s="297" t="s">
        <v>265</v>
      </c>
      <c r="H209" s="298">
        <v>1.8999999999999999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281</v>
      </c>
      <c r="AT209" s="242" t="s">
        <v>338</v>
      </c>
      <c r="AU209" s="242" t="s">
        <v>93</v>
      </c>
      <c r="AY209" s="19" t="s">
        <v>251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257</v>
      </c>
      <c r="BM209" s="242" t="s">
        <v>6170</v>
      </c>
    </row>
    <row r="210" s="12" customFormat="1" ht="22.8" customHeight="1">
      <c r="A210" s="12"/>
      <c r="B210" s="214"/>
      <c r="C210" s="215"/>
      <c r="D210" s="216" t="s">
        <v>83</v>
      </c>
      <c r="E210" s="228" t="s">
        <v>6171</v>
      </c>
      <c r="F210" s="228" t="s">
        <v>6119</v>
      </c>
      <c r="G210" s="215"/>
      <c r="H210" s="215"/>
      <c r="I210" s="218"/>
      <c r="J210" s="229">
        <f>BK210</f>
        <v>0</v>
      </c>
      <c r="K210" s="215"/>
      <c r="L210" s="220"/>
      <c r="M210" s="221"/>
      <c r="N210" s="222"/>
      <c r="O210" s="222"/>
      <c r="P210" s="223">
        <f>SUM(P211:P216)</f>
        <v>0</v>
      </c>
      <c r="Q210" s="222"/>
      <c r="R210" s="223">
        <f>SUM(R211:R216)</f>
        <v>0</v>
      </c>
      <c r="S210" s="222"/>
      <c r="T210" s="224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91</v>
      </c>
      <c r="AT210" s="226" t="s">
        <v>83</v>
      </c>
      <c r="AU210" s="226" t="s">
        <v>91</v>
      </c>
      <c r="AY210" s="225" t="s">
        <v>251</v>
      </c>
      <c r="BK210" s="227">
        <f>SUM(BK211:BK216)</f>
        <v>0</v>
      </c>
    </row>
    <row r="211" s="2" customFormat="1" ht="44.25" customHeight="1">
      <c r="A211" s="41"/>
      <c r="B211" s="42"/>
      <c r="C211" s="230" t="s">
        <v>475</v>
      </c>
      <c r="D211" s="230" t="s">
        <v>253</v>
      </c>
      <c r="E211" s="231" t="s">
        <v>6120</v>
      </c>
      <c r="F211" s="232" t="s">
        <v>6121</v>
      </c>
      <c r="G211" s="233" t="s">
        <v>6064</v>
      </c>
      <c r="H211" s="234">
        <v>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6172</v>
      </c>
    </row>
    <row r="212" s="2" customFormat="1">
      <c r="A212" s="41"/>
      <c r="B212" s="42"/>
      <c r="C212" s="43"/>
      <c r="D212" s="251" t="s">
        <v>289</v>
      </c>
      <c r="E212" s="43"/>
      <c r="F212" s="282" t="s">
        <v>6066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289</v>
      </c>
      <c r="AU212" s="19" t="s">
        <v>93</v>
      </c>
    </row>
    <row r="213" s="2" customFormat="1" ht="24.15" customHeight="1">
      <c r="A213" s="41"/>
      <c r="B213" s="42"/>
      <c r="C213" s="230" t="s">
        <v>750</v>
      </c>
      <c r="D213" s="230" t="s">
        <v>253</v>
      </c>
      <c r="E213" s="231" t="s">
        <v>6154</v>
      </c>
      <c r="F213" s="232" t="s">
        <v>6124</v>
      </c>
      <c r="G213" s="233" t="s">
        <v>389</v>
      </c>
      <c r="H213" s="234">
        <v>22.800000000000001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257</v>
      </c>
      <c r="AT213" s="242" t="s">
        <v>253</v>
      </c>
      <c r="AU213" s="242" t="s">
        <v>93</v>
      </c>
      <c r="AY213" s="19" t="s">
        <v>251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257</v>
      </c>
      <c r="BM213" s="242" t="s">
        <v>6173</v>
      </c>
    </row>
    <row r="214" s="2" customFormat="1">
      <c r="A214" s="41"/>
      <c r="B214" s="42"/>
      <c r="C214" s="43"/>
      <c r="D214" s="251" t="s">
        <v>289</v>
      </c>
      <c r="E214" s="43"/>
      <c r="F214" s="282" t="s">
        <v>6126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289</v>
      </c>
      <c r="AU214" s="19" t="s">
        <v>93</v>
      </c>
    </row>
    <row r="215" s="2" customFormat="1" ht="16.5" customHeight="1">
      <c r="A215" s="41"/>
      <c r="B215" s="42"/>
      <c r="C215" s="230" t="s">
        <v>480</v>
      </c>
      <c r="D215" s="230" t="s">
        <v>253</v>
      </c>
      <c r="E215" s="231" t="s">
        <v>6127</v>
      </c>
      <c r="F215" s="232" t="s">
        <v>6128</v>
      </c>
      <c r="G215" s="233" t="s">
        <v>265</v>
      </c>
      <c r="H215" s="234">
        <v>18.239999999999998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6174</v>
      </c>
    </row>
    <row r="216" s="2" customFormat="1">
      <c r="A216" s="41"/>
      <c r="B216" s="42"/>
      <c r="C216" s="43"/>
      <c r="D216" s="251" t="s">
        <v>289</v>
      </c>
      <c r="E216" s="43"/>
      <c r="F216" s="282" t="s">
        <v>6130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289</v>
      </c>
      <c r="AU216" s="19" t="s">
        <v>93</v>
      </c>
    </row>
    <row r="217" s="12" customFormat="1" ht="22.8" customHeight="1">
      <c r="A217" s="12"/>
      <c r="B217" s="214"/>
      <c r="C217" s="215"/>
      <c r="D217" s="216" t="s">
        <v>83</v>
      </c>
      <c r="E217" s="228" t="s">
        <v>6175</v>
      </c>
      <c r="F217" s="228" t="s">
        <v>6176</v>
      </c>
      <c r="G217" s="215"/>
      <c r="H217" s="215"/>
      <c r="I217" s="218"/>
      <c r="J217" s="229">
        <f>BK217</f>
        <v>0</v>
      </c>
      <c r="K217" s="215"/>
      <c r="L217" s="220"/>
      <c r="M217" s="221"/>
      <c r="N217" s="222"/>
      <c r="O217" s="222"/>
      <c r="P217" s="223">
        <f>SUM(P218:P231)</f>
        <v>0</v>
      </c>
      <c r="Q217" s="222"/>
      <c r="R217" s="223">
        <f>SUM(R218:R231)</f>
        <v>0</v>
      </c>
      <c r="S217" s="222"/>
      <c r="T217" s="224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5" t="s">
        <v>91</v>
      </c>
      <c r="AT217" s="226" t="s">
        <v>83</v>
      </c>
      <c r="AU217" s="226" t="s">
        <v>91</v>
      </c>
      <c r="AY217" s="225" t="s">
        <v>251</v>
      </c>
      <c r="BK217" s="227">
        <f>SUM(BK218:BK231)</f>
        <v>0</v>
      </c>
    </row>
    <row r="218" s="2" customFormat="1" ht="66.75" customHeight="1">
      <c r="A218" s="41"/>
      <c r="B218" s="42"/>
      <c r="C218" s="230" t="s">
        <v>759</v>
      </c>
      <c r="D218" s="230" t="s">
        <v>253</v>
      </c>
      <c r="E218" s="231" t="s">
        <v>6177</v>
      </c>
      <c r="F218" s="232" t="s">
        <v>6178</v>
      </c>
      <c r="G218" s="233" t="s">
        <v>6064</v>
      </c>
      <c r="H218" s="234">
        <v>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6179</v>
      </c>
    </row>
    <row r="219" s="2" customFormat="1">
      <c r="A219" s="41"/>
      <c r="B219" s="42"/>
      <c r="C219" s="43"/>
      <c r="D219" s="251" t="s">
        <v>289</v>
      </c>
      <c r="E219" s="43"/>
      <c r="F219" s="282" t="s">
        <v>6180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289</v>
      </c>
      <c r="AU219" s="19" t="s">
        <v>93</v>
      </c>
    </row>
    <row r="220" s="2" customFormat="1" ht="21.75" customHeight="1">
      <c r="A220" s="41"/>
      <c r="B220" s="42"/>
      <c r="C220" s="230" t="s">
        <v>491</v>
      </c>
      <c r="D220" s="230" t="s">
        <v>253</v>
      </c>
      <c r="E220" s="231" t="s">
        <v>6088</v>
      </c>
      <c r="F220" s="232" t="s">
        <v>6089</v>
      </c>
      <c r="G220" s="233" t="s">
        <v>265</v>
      </c>
      <c r="H220" s="234">
        <v>89.099999999999994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257</v>
      </c>
      <c r="AT220" s="242" t="s">
        <v>253</v>
      </c>
      <c r="AU220" s="242" t="s">
        <v>93</v>
      </c>
      <c r="AY220" s="19" t="s">
        <v>251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257</v>
      </c>
      <c r="BM220" s="242" t="s">
        <v>6181</v>
      </c>
    </row>
    <row r="221" s="2" customFormat="1" ht="16.5" customHeight="1">
      <c r="A221" s="41"/>
      <c r="B221" s="42"/>
      <c r="C221" s="294" t="s">
        <v>769</v>
      </c>
      <c r="D221" s="294" t="s">
        <v>338</v>
      </c>
      <c r="E221" s="295" t="s">
        <v>6138</v>
      </c>
      <c r="F221" s="296" t="s">
        <v>6092</v>
      </c>
      <c r="G221" s="297" t="s">
        <v>265</v>
      </c>
      <c r="H221" s="298">
        <v>89.099999999999994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281</v>
      </c>
      <c r="AT221" s="242" t="s">
        <v>338</v>
      </c>
      <c r="AU221" s="242" t="s">
        <v>93</v>
      </c>
      <c r="AY221" s="19" t="s">
        <v>251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257</v>
      </c>
      <c r="BM221" s="242" t="s">
        <v>6182</v>
      </c>
    </row>
    <row r="222" s="2" customFormat="1" ht="21.75" customHeight="1">
      <c r="A222" s="41"/>
      <c r="B222" s="42"/>
      <c r="C222" s="230" t="s">
        <v>497</v>
      </c>
      <c r="D222" s="230" t="s">
        <v>253</v>
      </c>
      <c r="E222" s="231" t="s">
        <v>6094</v>
      </c>
      <c r="F222" s="232" t="s">
        <v>6095</v>
      </c>
      <c r="G222" s="233" t="s">
        <v>389</v>
      </c>
      <c r="H222" s="234">
        <v>594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6183</v>
      </c>
    </row>
    <row r="223" s="2" customFormat="1" ht="21.75" customHeight="1">
      <c r="A223" s="41"/>
      <c r="B223" s="42"/>
      <c r="C223" s="230" t="s">
        <v>778</v>
      </c>
      <c r="D223" s="230" t="s">
        <v>253</v>
      </c>
      <c r="E223" s="231" t="s">
        <v>6097</v>
      </c>
      <c r="F223" s="232" t="s">
        <v>6098</v>
      </c>
      <c r="G223" s="233" t="s">
        <v>571</v>
      </c>
      <c r="H223" s="234">
        <v>4158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257</v>
      </c>
      <c r="AT223" s="242" t="s">
        <v>253</v>
      </c>
      <c r="AU223" s="242" t="s">
        <v>93</v>
      </c>
      <c r="AY223" s="19" t="s">
        <v>251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257</v>
      </c>
      <c r="BM223" s="242" t="s">
        <v>6184</v>
      </c>
    </row>
    <row r="224" s="2" customFormat="1" ht="24.15" customHeight="1">
      <c r="A224" s="41"/>
      <c r="B224" s="42"/>
      <c r="C224" s="230" t="s">
        <v>525</v>
      </c>
      <c r="D224" s="230" t="s">
        <v>253</v>
      </c>
      <c r="E224" s="231" t="s">
        <v>6185</v>
      </c>
      <c r="F224" s="232" t="s">
        <v>6186</v>
      </c>
      <c r="G224" s="233" t="s">
        <v>571</v>
      </c>
      <c r="H224" s="234">
        <v>4158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257</v>
      </c>
      <c r="AT224" s="242" t="s">
        <v>253</v>
      </c>
      <c r="AU224" s="242" t="s">
        <v>93</v>
      </c>
      <c r="AY224" s="19" t="s">
        <v>251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257</v>
      </c>
      <c r="BM224" s="242" t="s">
        <v>6187</v>
      </c>
    </row>
    <row r="225" s="2" customFormat="1" ht="21.75" customHeight="1">
      <c r="A225" s="41"/>
      <c r="B225" s="42"/>
      <c r="C225" s="294" t="s">
        <v>3737</v>
      </c>
      <c r="D225" s="294" t="s">
        <v>338</v>
      </c>
      <c r="E225" s="295" t="s">
        <v>6188</v>
      </c>
      <c r="F225" s="296" t="s">
        <v>6033</v>
      </c>
      <c r="G225" s="297" t="s">
        <v>1314</v>
      </c>
      <c r="H225" s="298">
        <v>41.579999999999998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281</v>
      </c>
      <c r="AT225" s="242" t="s">
        <v>338</v>
      </c>
      <c r="AU225" s="242" t="s">
        <v>93</v>
      </c>
      <c r="AY225" s="19" t="s">
        <v>251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257</v>
      </c>
      <c r="BM225" s="242" t="s">
        <v>6189</v>
      </c>
    </row>
    <row r="226" s="2" customFormat="1" ht="24.15" customHeight="1">
      <c r="A226" s="41"/>
      <c r="B226" s="42"/>
      <c r="C226" s="230" t="s">
        <v>544</v>
      </c>
      <c r="D226" s="230" t="s">
        <v>253</v>
      </c>
      <c r="E226" s="231" t="s">
        <v>6145</v>
      </c>
      <c r="F226" s="232" t="s">
        <v>6146</v>
      </c>
      <c r="G226" s="233" t="s">
        <v>1314</v>
      </c>
      <c r="H226" s="234">
        <v>41.579999999999998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257</v>
      </c>
      <c r="AT226" s="242" t="s">
        <v>253</v>
      </c>
      <c r="AU226" s="242" t="s">
        <v>93</v>
      </c>
      <c r="AY226" s="19" t="s">
        <v>251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257</v>
      </c>
      <c r="BM226" s="242" t="s">
        <v>6190</v>
      </c>
    </row>
    <row r="227" s="2" customFormat="1" ht="16.5" customHeight="1">
      <c r="A227" s="41"/>
      <c r="B227" s="42"/>
      <c r="C227" s="294" t="s">
        <v>790</v>
      </c>
      <c r="D227" s="294" t="s">
        <v>338</v>
      </c>
      <c r="E227" s="295" t="s">
        <v>6191</v>
      </c>
      <c r="F227" s="296" t="s">
        <v>6192</v>
      </c>
      <c r="G227" s="297" t="s">
        <v>571</v>
      </c>
      <c r="H227" s="298">
        <v>4158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281</v>
      </c>
      <c r="AT227" s="242" t="s">
        <v>338</v>
      </c>
      <c r="AU227" s="242" t="s">
        <v>93</v>
      </c>
      <c r="AY227" s="19" t="s">
        <v>251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257</v>
      </c>
      <c r="BM227" s="242" t="s">
        <v>6193</v>
      </c>
    </row>
    <row r="228" s="2" customFormat="1">
      <c r="A228" s="41"/>
      <c r="B228" s="42"/>
      <c r="C228" s="43"/>
      <c r="D228" s="251" t="s">
        <v>289</v>
      </c>
      <c r="E228" s="43"/>
      <c r="F228" s="282" t="s">
        <v>6194</v>
      </c>
      <c r="G228" s="43"/>
      <c r="H228" s="43"/>
      <c r="I228" s="246"/>
      <c r="J228" s="43"/>
      <c r="K228" s="43"/>
      <c r="L228" s="47"/>
      <c r="M228" s="247"/>
      <c r="N228" s="248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289</v>
      </c>
      <c r="AU228" s="19" t="s">
        <v>93</v>
      </c>
    </row>
    <row r="229" s="2" customFormat="1" ht="16.5" customHeight="1">
      <c r="A229" s="41"/>
      <c r="B229" s="42"/>
      <c r="C229" s="230" t="s">
        <v>549</v>
      </c>
      <c r="D229" s="230" t="s">
        <v>253</v>
      </c>
      <c r="E229" s="231" t="s">
        <v>6112</v>
      </c>
      <c r="F229" s="232" t="s">
        <v>6113</v>
      </c>
      <c r="G229" s="233" t="s">
        <v>389</v>
      </c>
      <c r="H229" s="234">
        <v>594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257</v>
      </c>
      <c r="AT229" s="242" t="s">
        <v>253</v>
      </c>
      <c r="AU229" s="242" t="s">
        <v>93</v>
      </c>
      <c r="AY229" s="19" t="s">
        <v>251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257</v>
      </c>
      <c r="BM229" s="242" t="s">
        <v>6195</v>
      </c>
    </row>
    <row r="230" s="2" customFormat="1">
      <c r="A230" s="41"/>
      <c r="B230" s="42"/>
      <c r="C230" s="43"/>
      <c r="D230" s="251" t="s">
        <v>289</v>
      </c>
      <c r="E230" s="43"/>
      <c r="F230" s="282" t="s">
        <v>6196</v>
      </c>
      <c r="G230" s="43"/>
      <c r="H230" s="43"/>
      <c r="I230" s="246"/>
      <c r="J230" s="43"/>
      <c r="K230" s="43"/>
      <c r="L230" s="47"/>
      <c r="M230" s="247"/>
      <c r="N230" s="248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9" t="s">
        <v>289</v>
      </c>
      <c r="AU230" s="19" t="s">
        <v>93</v>
      </c>
    </row>
    <row r="231" s="2" customFormat="1" ht="16.5" customHeight="1">
      <c r="A231" s="41"/>
      <c r="B231" s="42"/>
      <c r="C231" s="294" t="s">
        <v>806</v>
      </c>
      <c r="D231" s="294" t="s">
        <v>338</v>
      </c>
      <c r="E231" s="295" t="s">
        <v>6115</v>
      </c>
      <c r="F231" s="296" t="s">
        <v>6116</v>
      </c>
      <c r="G231" s="297" t="s">
        <v>265</v>
      </c>
      <c r="H231" s="298">
        <v>29.699999999999999</v>
      </c>
      <c r="I231" s="299"/>
      <c r="J231" s="300">
        <f>ROUND(I231*H231,2)</f>
        <v>0</v>
      </c>
      <c r="K231" s="301"/>
      <c r="L231" s="302"/>
      <c r="M231" s="303" t="s">
        <v>1</v>
      </c>
      <c r="N231" s="304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281</v>
      </c>
      <c r="AT231" s="242" t="s">
        <v>338</v>
      </c>
      <c r="AU231" s="242" t="s">
        <v>93</v>
      </c>
      <c r="AY231" s="19" t="s">
        <v>251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257</v>
      </c>
      <c r="BM231" s="242" t="s">
        <v>6197</v>
      </c>
    </row>
    <row r="232" s="12" customFormat="1" ht="22.8" customHeight="1">
      <c r="A232" s="12"/>
      <c r="B232" s="214"/>
      <c r="C232" s="215"/>
      <c r="D232" s="216" t="s">
        <v>83</v>
      </c>
      <c r="E232" s="228" t="s">
        <v>6198</v>
      </c>
      <c r="F232" s="228" t="s">
        <v>6199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SUM(P233:P238)</f>
        <v>0</v>
      </c>
      <c r="Q232" s="222"/>
      <c r="R232" s="223">
        <f>SUM(R233:R238)</f>
        <v>0</v>
      </c>
      <c r="S232" s="222"/>
      <c r="T232" s="224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91</v>
      </c>
      <c r="AY232" s="225" t="s">
        <v>251</v>
      </c>
      <c r="BK232" s="227">
        <f>SUM(BK233:BK238)</f>
        <v>0</v>
      </c>
    </row>
    <row r="233" s="2" customFormat="1" ht="44.25" customHeight="1">
      <c r="A233" s="41"/>
      <c r="B233" s="42"/>
      <c r="C233" s="230" t="s">
        <v>555</v>
      </c>
      <c r="D233" s="230" t="s">
        <v>253</v>
      </c>
      <c r="E233" s="231" t="s">
        <v>6200</v>
      </c>
      <c r="F233" s="232" t="s">
        <v>6121</v>
      </c>
      <c r="G233" s="233" t="s">
        <v>6064</v>
      </c>
      <c r="H233" s="234">
        <v>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257</v>
      </c>
      <c r="AT233" s="242" t="s">
        <v>253</v>
      </c>
      <c r="AU233" s="242" t="s">
        <v>93</v>
      </c>
      <c r="AY233" s="19" t="s">
        <v>251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257</v>
      </c>
      <c r="BM233" s="242" t="s">
        <v>6201</v>
      </c>
    </row>
    <row r="234" s="2" customFormat="1">
      <c r="A234" s="41"/>
      <c r="B234" s="42"/>
      <c r="C234" s="43"/>
      <c r="D234" s="251" t="s">
        <v>289</v>
      </c>
      <c r="E234" s="43"/>
      <c r="F234" s="282" t="s">
        <v>6066</v>
      </c>
      <c r="G234" s="43"/>
      <c r="H234" s="43"/>
      <c r="I234" s="246"/>
      <c r="J234" s="43"/>
      <c r="K234" s="43"/>
      <c r="L234" s="47"/>
      <c r="M234" s="247"/>
      <c r="N234" s="248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9" t="s">
        <v>289</v>
      </c>
      <c r="AU234" s="19" t="s">
        <v>93</v>
      </c>
    </row>
    <row r="235" s="2" customFormat="1" ht="24.15" customHeight="1">
      <c r="A235" s="41"/>
      <c r="B235" s="42"/>
      <c r="C235" s="230" t="s">
        <v>815</v>
      </c>
      <c r="D235" s="230" t="s">
        <v>253</v>
      </c>
      <c r="E235" s="231" t="s">
        <v>6154</v>
      </c>
      <c r="F235" s="232" t="s">
        <v>6124</v>
      </c>
      <c r="G235" s="233" t="s">
        <v>389</v>
      </c>
      <c r="H235" s="234">
        <v>356.39999999999998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257</v>
      </c>
      <c r="AT235" s="242" t="s">
        <v>253</v>
      </c>
      <c r="AU235" s="242" t="s">
        <v>93</v>
      </c>
      <c r="AY235" s="19" t="s">
        <v>251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257</v>
      </c>
      <c r="BM235" s="242" t="s">
        <v>6202</v>
      </c>
    </row>
    <row r="236" s="2" customFormat="1">
      <c r="A236" s="41"/>
      <c r="B236" s="42"/>
      <c r="C236" s="43"/>
      <c r="D236" s="251" t="s">
        <v>289</v>
      </c>
      <c r="E236" s="43"/>
      <c r="F236" s="282" t="s">
        <v>6126</v>
      </c>
      <c r="G236" s="43"/>
      <c r="H236" s="43"/>
      <c r="I236" s="246"/>
      <c r="J236" s="43"/>
      <c r="K236" s="43"/>
      <c r="L236" s="47"/>
      <c r="M236" s="247"/>
      <c r="N236" s="248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9" t="s">
        <v>289</v>
      </c>
      <c r="AU236" s="19" t="s">
        <v>93</v>
      </c>
    </row>
    <row r="237" s="2" customFormat="1" ht="16.5" customHeight="1">
      <c r="A237" s="41"/>
      <c r="B237" s="42"/>
      <c r="C237" s="230" t="s">
        <v>560</v>
      </c>
      <c r="D237" s="230" t="s">
        <v>253</v>
      </c>
      <c r="E237" s="231" t="s">
        <v>6127</v>
      </c>
      <c r="F237" s="232" t="s">
        <v>6128</v>
      </c>
      <c r="G237" s="233" t="s">
        <v>265</v>
      </c>
      <c r="H237" s="234">
        <v>285.12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6203</v>
      </c>
    </row>
    <row r="238" s="2" customFormat="1">
      <c r="A238" s="41"/>
      <c r="B238" s="42"/>
      <c r="C238" s="43"/>
      <c r="D238" s="251" t="s">
        <v>289</v>
      </c>
      <c r="E238" s="43"/>
      <c r="F238" s="282" t="s">
        <v>6130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289</v>
      </c>
      <c r="AU238" s="19" t="s">
        <v>93</v>
      </c>
    </row>
    <row r="239" s="12" customFormat="1" ht="22.8" customHeight="1">
      <c r="A239" s="12"/>
      <c r="B239" s="214"/>
      <c r="C239" s="215"/>
      <c r="D239" s="216" t="s">
        <v>83</v>
      </c>
      <c r="E239" s="228" t="s">
        <v>6204</v>
      </c>
      <c r="F239" s="228" t="s">
        <v>6205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SUM(P240:P250)</f>
        <v>0</v>
      </c>
      <c r="Q239" s="222"/>
      <c r="R239" s="223">
        <f>SUM(R240:R250)</f>
        <v>0</v>
      </c>
      <c r="S239" s="222"/>
      <c r="T239" s="224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91</v>
      </c>
      <c r="AT239" s="226" t="s">
        <v>83</v>
      </c>
      <c r="AU239" s="226" t="s">
        <v>91</v>
      </c>
      <c r="AY239" s="225" t="s">
        <v>251</v>
      </c>
      <c r="BK239" s="227">
        <f>SUM(BK240:BK250)</f>
        <v>0</v>
      </c>
    </row>
    <row r="240" s="2" customFormat="1" ht="37.8" customHeight="1">
      <c r="A240" s="41"/>
      <c r="B240" s="42"/>
      <c r="C240" s="230" t="s">
        <v>842</v>
      </c>
      <c r="D240" s="230" t="s">
        <v>253</v>
      </c>
      <c r="E240" s="231" t="s">
        <v>6206</v>
      </c>
      <c r="F240" s="232" t="s">
        <v>6207</v>
      </c>
      <c r="G240" s="233" t="s">
        <v>6064</v>
      </c>
      <c r="H240" s="234">
        <v>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6208</v>
      </c>
    </row>
    <row r="241" s="2" customFormat="1">
      <c r="A241" s="41"/>
      <c r="B241" s="42"/>
      <c r="C241" s="43"/>
      <c r="D241" s="251" t="s">
        <v>289</v>
      </c>
      <c r="E241" s="43"/>
      <c r="F241" s="282" t="s">
        <v>6066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289</v>
      </c>
      <c r="AU241" s="19" t="s">
        <v>93</v>
      </c>
    </row>
    <row r="242" s="2" customFormat="1" ht="21.75" customHeight="1">
      <c r="A242" s="41"/>
      <c r="B242" s="42"/>
      <c r="C242" s="230" t="s">
        <v>572</v>
      </c>
      <c r="D242" s="230" t="s">
        <v>253</v>
      </c>
      <c r="E242" s="231" t="s">
        <v>6088</v>
      </c>
      <c r="F242" s="232" t="s">
        <v>6089</v>
      </c>
      <c r="G242" s="233" t="s">
        <v>265</v>
      </c>
      <c r="H242" s="234">
        <v>155.55000000000001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257</v>
      </c>
      <c r="AT242" s="242" t="s">
        <v>253</v>
      </c>
      <c r="AU242" s="242" t="s">
        <v>93</v>
      </c>
      <c r="AY242" s="19" t="s">
        <v>251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257</v>
      </c>
      <c r="BM242" s="242" t="s">
        <v>6209</v>
      </c>
    </row>
    <row r="243" s="2" customFormat="1" ht="16.5" customHeight="1">
      <c r="A243" s="41"/>
      <c r="B243" s="42"/>
      <c r="C243" s="294" t="s">
        <v>852</v>
      </c>
      <c r="D243" s="294" t="s">
        <v>338</v>
      </c>
      <c r="E243" s="295" t="s">
        <v>6210</v>
      </c>
      <c r="F243" s="296" t="s">
        <v>6211</v>
      </c>
      <c r="G243" s="297" t="s">
        <v>265</v>
      </c>
      <c r="H243" s="298">
        <v>155.55000000000001</v>
      </c>
      <c r="I243" s="299"/>
      <c r="J243" s="300">
        <f>ROUND(I243*H243,2)</f>
        <v>0</v>
      </c>
      <c r="K243" s="301"/>
      <c r="L243" s="302"/>
      <c r="M243" s="303" t="s">
        <v>1</v>
      </c>
      <c r="N243" s="304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281</v>
      </c>
      <c r="AT243" s="242" t="s">
        <v>338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6212</v>
      </c>
    </row>
    <row r="244" s="2" customFormat="1" ht="21.75" customHeight="1">
      <c r="A244" s="41"/>
      <c r="B244" s="42"/>
      <c r="C244" s="230" t="s">
        <v>577</v>
      </c>
      <c r="D244" s="230" t="s">
        <v>253</v>
      </c>
      <c r="E244" s="231" t="s">
        <v>6094</v>
      </c>
      <c r="F244" s="232" t="s">
        <v>6095</v>
      </c>
      <c r="G244" s="233" t="s">
        <v>389</v>
      </c>
      <c r="H244" s="234">
        <v>1037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257</v>
      </c>
      <c r="AT244" s="242" t="s">
        <v>253</v>
      </c>
      <c r="AU244" s="242" t="s">
        <v>93</v>
      </c>
      <c r="AY244" s="19" t="s">
        <v>251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257</v>
      </c>
      <c r="BM244" s="242" t="s">
        <v>6213</v>
      </c>
    </row>
    <row r="245" s="2" customFormat="1" ht="16.5" customHeight="1">
      <c r="A245" s="41"/>
      <c r="B245" s="42"/>
      <c r="C245" s="230" t="s">
        <v>863</v>
      </c>
      <c r="D245" s="230" t="s">
        <v>253</v>
      </c>
      <c r="E245" s="231" t="s">
        <v>6214</v>
      </c>
      <c r="F245" s="232" t="s">
        <v>6215</v>
      </c>
      <c r="G245" s="233" t="s">
        <v>389</v>
      </c>
      <c r="H245" s="234">
        <v>1037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257</v>
      </c>
      <c r="AT245" s="242" t="s">
        <v>253</v>
      </c>
      <c r="AU245" s="242" t="s">
        <v>93</v>
      </c>
      <c r="AY245" s="19" t="s">
        <v>251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257</v>
      </c>
      <c r="BM245" s="242" t="s">
        <v>6216</v>
      </c>
    </row>
    <row r="246" s="2" customFormat="1">
      <c r="A246" s="41"/>
      <c r="B246" s="42"/>
      <c r="C246" s="43"/>
      <c r="D246" s="251" t="s">
        <v>289</v>
      </c>
      <c r="E246" s="43"/>
      <c r="F246" s="282" t="s">
        <v>6217</v>
      </c>
      <c r="G246" s="43"/>
      <c r="H246" s="43"/>
      <c r="I246" s="246"/>
      <c r="J246" s="43"/>
      <c r="K246" s="43"/>
      <c r="L246" s="47"/>
      <c r="M246" s="247"/>
      <c r="N246" s="248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9" t="s">
        <v>289</v>
      </c>
      <c r="AU246" s="19" t="s">
        <v>93</v>
      </c>
    </row>
    <row r="247" s="2" customFormat="1" ht="24.15" customHeight="1">
      <c r="A247" s="41"/>
      <c r="B247" s="42"/>
      <c r="C247" s="230" t="s">
        <v>584</v>
      </c>
      <c r="D247" s="230" t="s">
        <v>253</v>
      </c>
      <c r="E247" s="231" t="s">
        <v>6218</v>
      </c>
      <c r="F247" s="232" t="s">
        <v>6219</v>
      </c>
      <c r="G247" s="233" t="s">
        <v>1314</v>
      </c>
      <c r="H247" s="234">
        <v>20.739999999999998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6220</v>
      </c>
    </row>
    <row r="248" s="2" customFormat="1">
      <c r="A248" s="41"/>
      <c r="B248" s="42"/>
      <c r="C248" s="43"/>
      <c r="D248" s="251" t="s">
        <v>289</v>
      </c>
      <c r="E248" s="43"/>
      <c r="F248" s="282" t="s">
        <v>6221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289</v>
      </c>
      <c r="AU248" s="19" t="s">
        <v>93</v>
      </c>
    </row>
    <row r="249" s="2" customFormat="1" ht="16.5" customHeight="1">
      <c r="A249" s="41"/>
      <c r="B249" s="42"/>
      <c r="C249" s="230" t="s">
        <v>885</v>
      </c>
      <c r="D249" s="230" t="s">
        <v>253</v>
      </c>
      <c r="E249" s="231" t="s">
        <v>6127</v>
      </c>
      <c r="F249" s="232" t="s">
        <v>6128</v>
      </c>
      <c r="G249" s="233" t="s">
        <v>265</v>
      </c>
      <c r="H249" s="234">
        <v>20.739999999999998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6222</v>
      </c>
    </row>
    <row r="250" s="2" customFormat="1">
      <c r="A250" s="41"/>
      <c r="B250" s="42"/>
      <c r="C250" s="43"/>
      <c r="D250" s="251" t="s">
        <v>289</v>
      </c>
      <c r="E250" s="43"/>
      <c r="F250" s="282" t="s">
        <v>6223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289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Yg0x128zFaJbIh3N0VBRYtzWwLQq4cLsvYo0nsH+HjiSSYHlGxBAtSyFkDfY6d/ouY0gt3k5v35jmLLywb4Llw==" hashValue="tx5BWpXGdu2J9LnEWfyIhfOcJNv7h/aNenGIaDN0aaxcs0JFPgK8QdmLsbcvPXrOWp7niixV9AmvsW2h4mY0Bg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6224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6225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6226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249</v>
      </c>
      <c r="F122" s="217" t="s">
        <v>250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251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252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251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253</v>
      </c>
      <c r="E124" s="231" t="s">
        <v>6227</v>
      </c>
      <c r="F124" s="232" t="s">
        <v>6228</v>
      </c>
      <c r="G124" s="233" t="s">
        <v>321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257</v>
      </c>
      <c r="AT124" s="242" t="s">
        <v>253</v>
      </c>
      <c r="AU124" s="242" t="s">
        <v>93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257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253</v>
      </c>
      <c r="E125" s="231" t="s">
        <v>6229</v>
      </c>
      <c r="F125" s="232" t="s">
        <v>6230</v>
      </c>
      <c r="G125" s="233" t="s">
        <v>265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257</v>
      </c>
    </row>
    <row r="126" s="2" customFormat="1" ht="44.25" customHeight="1">
      <c r="A126" s="41"/>
      <c r="B126" s="42"/>
      <c r="C126" s="230" t="s">
        <v>273</v>
      </c>
      <c r="D126" s="230" t="s">
        <v>253</v>
      </c>
      <c r="E126" s="231" t="s">
        <v>6231</v>
      </c>
      <c r="F126" s="232" t="s">
        <v>6232</v>
      </c>
      <c r="G126" s="233" t="s">
        <v>265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24.15" customHeight="1">
      <c r="A127" s="41"/>
      <c r="B127" s="42"/>
      <c r="C127" s="230" t="s">
        <v>257</v>
      </c>
      <c r="D127" s="230" t="s">
        <v>253</v>
      </c>
      <c r="E127" s="231" t="s">
        <v>6233</v>
      </c>
      <c r="F127" s="232" t="s">
        <v>6234</v>
      </c>
      <c r="G127" s="233" t="s">
        <v>265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66.75" customHeight="1">
      <c r="A128" s="41"/>
      <c r="B128" s="42"/>
      <c r="C128" s="230" t="s">
        <v>284</v>
      </c>
      <c r="D128" s="230" t="s">
        <v>253</v>
      </c>
      <c r="E128" s="231" t="s">
        <v>6235</v>
      </c>
      <c r="F128" s="232" t="s">
        <v>6236</v>
      </c>
      <c r="G128" s="233" t="s">
        <v>265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66.75" customHeight="1">
      <c r="A129" s="41"/>
      <c r="B129" s="42"/>
      <c r="C129" s="230" t="s">
        <v>276</v>
      </c>
      <c r="D129" s="230" t="s">
        <v>253</v>
      </c>
      <c r="E129" s="231" t="s">
        <v>6237</v>
      </c>
      <c r="F129" s="232" t="s">
        <v>6238</v>
      </c>
      <c r="G129" s="233" t="s">
        <v>265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257</v>
      </c>
      <c r="F130" s="228" t="s">
        <v>657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251</v>
      </c>
      <c r="BK130" s="227">
        <f>BK131</f>
        <v>0</v>
      </c>
    </row>
    <row r="131" s="2" customFormat="1" ht="37.8" customHeight="1">
      <c r="A131" s="41"/>
      <c r="B131" s="42"/>
      <c r="C131" s="230" t="s">
        <v>295</v>
      </c>
      <c r="D131" s="230" t="s">
        <v>253</v>
      </c>
      <c r="E131" s="231" t="s">
        <v>6239</v>
      </c>
      <c r="F131" s="232" t="s">
        <v>6240</v>
      </c>
      <c r="G131" s="233" t="s">
        <v>265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299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281</v>
      </c>
      <c r="F132" s="228" t="s">
        <v>5856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281</v>
      </c>
      <c r="D133" s="230" t="s">
        <v>253</v>
      </c>
      <c r="E133" s="231" t="s">
        <v>6241</v>
      </c>
      <c r="F133" s="232" t="s">
        <v>6242</v>
      </c>
      <c r="G133" s="233" t="s">
        <v>321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304</v>
      </c>
    </row>
    <row r="134" s="2" customFormat="1" ht="21.75" customHeight="1">
      <c r="A134" s="41"/>
      <c r="B134" s="42"/>
      <c r="C134" s="294" t="s">
        <v>306</v>
      </c>
      <c r="D134" s="294" t="s">
        <v>338</v>
      </c>
      <c r="E134" s="295" t="s">
        <v>6243</v>
      </c>
      <c r="F134" s="296" t="s">
        <v>6244</v>
      </c>
      <c r="G134" s="297" t="s">
        <v>321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281</v>
      </c>
      <c r="AT134" s="242" t="s">
        <v>338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7.8" customHeight="1">
      <c r="A135" s="41"/>
      <c r="B135" s="42"/>
      <c r="C135" s="230" t="s">
        <v>287</v>
      </c>
      <c r="D135" s="230" t="s">
        <v>253</v>
      </c>
      <c r="E135" s="231" t="s">
        <v>6245</v>
      </c>
      <c r="F135" s="232" t="s">
        <v>6246</v>
      </c>
      <c r="G135" s="233" t="s">
        <v>571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16.5" customHeight="1">
      <c r="A136" s="41"/>
      <c r="B136" s="42"/>
      <c r="C136" s="294" t="s">
        <v>333</v>
      </c>
      <c r="D136" s="294" t="s">
        <v>338</v>
      </c>
      <c r="E136" s="295" t="s">
        <v>6247</v>
      </c>
      <c r="F136" s="296" t="s">
        <v>6248</v>
      </c>
      <c r="G136" s="297" t="s">
        <v>6040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281</v>
      </c>
      <c r="AT136" s="242" t="s">
        <v>338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24.15" customHeight="1">
      <c r="A137" s="41"/>
      <c r="B137" s="42"/>
      <c r="C137" s="230" t="s">
        <v>8</v>
      </c>
      <c r="D137" s="230" t="s">
        <v>253</v>
      </c>
      <c r="E137" s="231" t="s">
        <v>6249</v>
      </c>
      <c r="F137" s="232" t="s">
        <v>6250</v>
      </c>
      <c r="G137" s="233" t="s">
        <v>321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94" t="s">
        <v>349</v>
      </c>
      <c r="D138" s="294" t="s">
        <v>338</v>
      </c>
      <c r="E138" s="295" t="s">
        <v>6251</v>
      </c>
      <c r="F138" s="296" t="s">
        <v>6252</v>
      </c>
      <c r="G138" s="297" t="s">
        <v>321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281</v>
      </c>
      <c r="AT138" s="242" t="s">
        <v>338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37.8" customHeight="1">
      <c r="A139" s="41"/>
      <c r="B139" s="42"/>
      <c r="C139" s="230" t="s">
        <v>299</v>
      </c>
      <c r="D139" s="230" t="s">
        <v>253</v>
      </c>
      <c r="E139" s="231" t="s">
        <v>6253</v>
      </c>
      <c r="F139" s="232" t="s">
        <v>6254</v>
      </c>
      <c r="G139" s="233" t="s">
        <v>571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94" t="s">
        <v>361</v>
      </c>
      <c r="D140" s="294" t="s">
        <v>338</v>
      </c>
      <c r="E140" s="295" t="s">
        <v>6255</v>
      </c>
      <c r="F140" s="296" t="s">
        <v>6256</v>
      </c>
      <c r="G140" s="297" t="s">
        <v>6040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281</v>
      </c>
      <c r="AT140" s="242" t="s">
        <v>338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304</v>
      </c>
      <c r="D141" s="230" t="s">
        <v>253</v>
      </c>
      <c r="E141" s="231" t="s">
        <v>6257</v>
      </c>
      <c r="F141" s="232" t="s">
        <v>6258</v>
      </c>
      <c r="G141" s="233" t="s">
        <v>321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24.15" customHeight="1">
      <c r="A142" s="41"/>
      <c r="B142" s="42"/>
      <c r="C142" s="294" t="s">
        <v>386</v>
      </c>
      <c r="D142" s="294" t="s">
        <v>338</v>
      </c>
      <c r="E142" s="295" t="s">
        <v>6259</v>
      </c>
      <c r="F142" s="296" t="s">
        <v>6260</v>
      </c>
      <c r="G142" s="297" t="s">
        <v>321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281</v>
      </c>
      <c r="AT142" s="242" t="s">
        <v>338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21.75" customHeight="1">
      <c r="A143" s="41"/>
      <c r="B143" s="42"/>
      <c r="C143" s="230" t="s">
        <v>309</v>
      </c>
      <c r="D143" s="230" t="s">
        <v>253</v>
      </c>
      <c r="E143" s="231" t="s">
        <v>6261</v>
      </c>
      <c r="F143" s="232" t="s">
        <v>6262</v>
      </c>
      <c r="G143" s="233" t="s">
        <v>571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2" customFormat="1" ht="21.75" customHeight="1">
      <c r="A144" s="41"/>
      <c r="B144" s="42"/>
      <c r="C144" s="294" t="s">
        <v>402</v>
      </c>
      <c r="D144" s="294" t="s">
        <v>338</v>
      </c>
      <c r="E144" s="295" t="s">
        <v>6263</v>
      </c>
      <c r="F144" s="296" t="s">
        <v>6264</v>
      </c>
      <c r="G144" s="297" t="s">
        <v>571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281</v>
      </c>
      <c r="AT144" s="242" t="s">
        <v>338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400</v>
      </c>
    </row>
    <row r="145" s="2" customFormat="1" ht="16.5" customHeight="1">
      <c r="A145" s="41"/>
      <c r="B145" s="42"/>
      <c r="C145" s="294" t="s">
        <v>409</v>
      </c>
      <c r="D145" s="294" t="s">
        <v>338</v>
      </c>
      <c r="E145" s="295" t="s">
        <v>6265</v>
      </c>
      <c r="F145" s="296" t="s">
        <v>6266</v>
      </c>
      <c r="G145" s="297" t="s">
        <v>571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405</v>
      </c>
    </row>
    <row r="146" s="2" customFormat="1" ht="16.5" customHeight="1">
      <c r="A146" s="41"/>
      <c r="B146" s="42"/>
      <c r="C146" s="294" t="s">
        <v>7</v>
      </c>
      <c r="D146" s="294" t="s">
        <v>338</v>
      </c>
      <c r="E146" s="295" t="s">
        <v>6267</v>
      </c>
      <c r="F146" s="296" t="s">
        <v>6268</v>
      </c>
      <c r="G146" s="297" t="s">
        <v>571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412</v>
      </c>
    </row>
    <row r="147" s="2" customFormat="1" ht="16.5" customHeight="1">
      <c r="A147" s="41"/>
      <c r="B147" s="42"/>
      <c r="C147" s="294" t="s">
        <v>322</v>
      </c>
      <c r="D147" s="294" t="s">
        <v>338</v>
      </c>
      <c r="E147" s="295" t="s">
        <v>6269</v>
      </c>
      <c r="F147" s="296" t="s">
        <v>6270</v>
      </c>
      <c r="G147" s="297" t="s">
        <v>571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424</v>
      </c>
    </row>
    <row r="148" s="2" customFormat="1" ht="16.5" customHeight="1">
      <c r="A148" s="41"/>
      <c r="B148" s="42"/>
      <c r="C148" s="294" t="s">
        <v>437</v>
      </c>
      <c r="D148" s="294" t="s">
        <v>338</v>
      </c>
      <c r="E148" s="295" t="s">
        <v>6271</v>
      </c>
      <c r="F148" s="296" t="s">
        <v>6272</v>
      </c>
      <c r="G148" s="297" t="s">
        <v>571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433</v>
      </c>
    </row>
    <row r="149" s="2" customFormat="1" ht="16.5" customHeight="1">
      <c r="A149" s="41"/>
      <c r="B149" s="42"/>
      <c r="C149" s="294" t="s">
        <v>336</v>
      </c>
      <c r="D149" s="294" t="s">
        <v>338</v>
      </c>
      <c r="E149" s="295" t="s">
        <v>6273</v>
      </c>
      <c r="F149" s="296" t="s">
        <v>6274</v>
      </c>
      <c r="G149" s="297" t="s">
        <v>571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440</v>
      </c>
    </row>
    <row r="150" s="2" customFormat="1" ht="16.5" customHeight="1">
      <c r="A150" s="41"/>
      <c r="B150" s="42"/>
      <c r="C150" s="294" t="s">
        <v>450</v>
      </c>
      <c r="D150" s="294" t="s">
        <v>338</v>
      </c>
      <c r="E150" s="295" t="s">
        <v>6275</v>
      </c>
      <c r="F150" s="296" t="s">
        <v>6276</v>
      </c>
      <c r="G150" s="297" t="s">
        <v>571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448</v>
      </c>
    </row>
    <row r="151" s="2" customFormat="1" ht="16.5" customHeight="1">
      <c r="A151" s="41"/>
      <c r="B151" s="42"/>
      <c r="C151" s="294" t="s">
        <v>341</v>
      </c>
      <c r="D151" s="294" t="s">
        <v>338</v>
      </c>
      <c r="E151" s="295" t="s">
        <v>6277</v>
      </c>
      <c r="F151" s="296" t="s">
        <v>6278</v>
      </c>
      <c r="G151" s="297" t="s">
        <v>571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453</v>
      </c>
    </row>
    <row r="152" s="2" customFormat="1" ht="24.15" customHeight="1">
      <c r="A152" s="41"/>
      <c r="B152" s="42"/>
      <c r="C152" s="230" t="s">
        <v>462</v>
      </c>
      <c r="D152" s="230" t="s">
        <v>253</v>
      </c>
      <c r="E152" s="231" t="s">
        <v>6279</v>
      </c>
      <c r="F152" s="232" t="s">
        <v>6280</v>
      </c>
      <c r="G152" s="233" t="s">
        <v>1775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458</v>
      </c>
    </row>
    <row r="153" s="2" customFormat="1" ht="24.15" customHeight="1">
      <c r="A153" s="41"/>
      <c r="B153" s="42"/>
      <c r="C153" s="230" t="s">
        <v>352</v>
      </c>
      <c r="D153" s="230" t="s">
        <v>253</v>
      </c>
      <c r="E153" s="231" t="s">
        <v>6281</v>
      </c>
      <c r="F153" s="232" t="s">
        <v>6282</v>
      </c>
      <c r="G153" s="233" t="s">
        <v>1775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465</v>
      </c>
    </row>
    <row r="154" s="2" customFormat="1" ht="24.15" customHeight="1">
      <c r="A154" s="41"/>
      <c r="B154" s="42"/>
      <c r="C154" s="294" t="s">
        <v>472</v>
      </c>
      <c r="D154" s="294" t="s">
        <v>338</v>
      </c>
      <c r="E154" s="295" t="s">
        <v>6283</v>
      </c>
      <c r="F154" s="296" t="s">
        <v>6284</v>
      </c>
      <c r="G154" s="297" t="s">
        <v>571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470</v>
      </c>
    </row>
    <row r="155" s="2" customFormat="1" ht="16.5" customHeight="1">
      <c r="A155" s="41"/>
      <c r="B155" s="42"/>
      <c r="C155" s="294" t="s">
        <v>358</v>
      </c>
      <c r="D155" s="294" t="s">
        <v>338</v>
      </c>
      <c r="E155" s="295" t="s">
        <v>6285</v>
      </c>
      <c r="F155" s="296" t="s">
        <v>6286</v>
      </c>
      <c r="G155" s="297" t="s">
        <v>571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94" t="s">
        <v>488</v>
      </c>
      <c r="D156" s="294" t="s">
        <v>338</v>
      </c>
      <c r="E156" s="295" t="s">
        <v>6287</v>
      </c>
      <c r="F156" s="296" t="s">
        <v>6288</v>
      </c>
      <c r="G156" s="297" t="s">
        <v>571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24.15" customHeight="1">
      <c r="A157" s="41"/>
      <c r="B157" s="42"/>
      <c r="C157" s="294" t="s">
        <v>364</v>
      </c>
      <c r="D157" s="294" t="s">
        <v>338</v>
      </c>
      <c r="E157" s="295" t="s">
        <v>6289</v>
      </c>
      <c r="F157" s="296" t="s">
        <v>6290</v>
      </c>
      <c r="G157" s="297" t="s">
        <v>571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21.75" customHeight="1">
      <c r="A158" s="41"/>
      <c r="B158" s="42"/>
      <c r="C158" s="230" t="s">
        <v>522</v>
      </c>
      <c r="D158" s="230" t="s">
        <v>253</v>
      </c>
      <c r="E158" s="231" t="s">
        <v>6291</v>
      </c>
      <c r="F158" s="232" t="s">
        <v>6292</v>
      </c>
      <c r="G158" s="233" t="s">
        <v>571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21.75" customHeight="1">
      <c r="A159" s="41"/>
      <c r="B159" s="42"/>
      <c r="C159" s="294" t="s">
        <v>375</v>
      </c>
      <c r="D159" s="294" t="s">
        <v>338</v>
      </c>
      <c r="E159" s="295" t="s">
        <v>6293</v>
      </c>
      <c r="F159" s="296" t="s">
        <v>6294</v>
      </c>
      <c r="G159" s="297" t="s">
        <v>571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94" t="s">
        <v>546</v>
      </c>
      <c r="D160" s="294" t="s">
        <v>338</v>
      </c>
      <c r="E160" s="295" t="s">
        <v>6295</v>
      </c>
      <c r="F160" s="296" t="s">
        <v>6296</v>
      </c>
      <c r="G160" s="297" t="s">
        <v>571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94" t="s">
        <v>390</v>
      </c>
      <c r="D161" s="294" t="s">
        <v>338</v>
      </c>
      <c r="E161" s="295" t="s">
        <v>6297</v>
      </c>
      <c r="F161" s="296" t="s">
        <v>6298</v>
      </c>
      <c r="G161" s="297" t="s">
        <v>571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16.5" customHeight="1">
      <c r="A162" s="41"/>
      <c r="B162" s="42"/>
      <c r="C162" s="294" t="s">
        <v>557</v>
      </c>
      <c r="D162" s="294" t="s">
        <v>338</v>
      </c>
      <c r="E162" s="295" t="s">
        <v>6299</v>
      </c>
      <c r="F162" s="296" t="s">
        <v>6300</v>
      </c>
      <c r="G162" s="297" t="s">
        <v>571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2" customFormat="1" ht="24.15" customHeight="1">
      <c r="A163" s="41"/>
      <c r="B163" s="42"/>
      <c r="C163" s="294" t="s">
        <v>400</v>
      </c>
      <c r="D163" s="294" t="s">
        <v>338</v>
      </c>
      <c r="E163" s="295" t="s">
        <v>6301</v>
      </c>
      <c r="F163" s="296" t="s">
        <v>6302</v>
      </c>
      <c r="G163" s="297" t="s">
        <v>571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560</v>
      </c>
    </row>
    <row r="164" s="2" customFormat="1" ht="24.15" customHeight="1">
      <c r="A164" s="41"/>
      <c r="B164" s="42"/>
      <c r="C164" s="294" t="s">
        <v>574</v>
      </c>
      <c r="D164" s="294" t="s">
        <v>338</v>
      </c>
      <c r="E164" s="295" t="s">
        <v>6303</v>
      </c>
      <c r="F164" s="296" t="s">
        <v>6304</v>
      </c>
      <c r="G164" s="297" t="s">
        <v>571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572</v>
      </c>
    </row>
    <row r="165" s="2" customFormat="1" ht="24.15" customHeight="1">
      <c r="A165" s="41"/>
      <c r="B165" s="42"/>
      <c r="C165" s="230" t="s">
        <v>405</v>
      </c>
      <c r="D165" s="230" t="s">
        <v>253</v>
      </c>
      <c r="E165" s="231" t="s">
        <v>6305</v>
      </c>
      <c r="F165" s="232" t="s">
        <v>6306</v>
      </c>
      <c r="G165" s="233" t="s">
        <v>571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577</v>
      </c>
    </row>
    <row r="166" s="2" customFormat="1" ht="16.5" customHeight="1">
      <c r="A166" s="41"/>
      <c r="B166" s="42"/>
      <c r="C166" s="294" t="s">
        <v>587</v>
      </c>
      <c r="D166" s="294" t="s">
        <v>338</v>
      </c>
      <c r="E166" s="295" t="s">
        <v>6307</v>
      </c>
      <c r="F166" s="296" t="s">
        <v>6308</v>
      </c>
      <c r="G166" s="297" t="s">
        <v>571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584</v>
      </c>
    </row>
    <row r="167" s="2" customFormat="1" ht="16.5" customHeight="1">
      <c r="A167" s="41"/>
      <c r="B167" s="42"/>
      <c r="C167" s="294" t="s">
        <v>412</v>
      </c>
      <c r="D167" s="294" t="s">
        <v>338</v>
      </c>
      <c r="E167" s="295" t="s">
        <v>6309</v>
      </c>
      <c r="F167" s="296" t="s">
        <v>6310</v>
      </c>
      <c r="G167" s="297" t="s">
        <v>571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281</v>
      </c>
      <c r="AT167" s="242" t="s">
        <v>338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590</v>
      </c>
    </row>
    <row r="168" s="2" customFormat="1" ht="16.5" customHeight="1">
      <c r="A168" s="41"/>
      <c r="B168" s="42"/>
      <c r="C168" s="294" t="s">
        <v>599</v>
      </c>
      <c r="D168" s="294" t="s">
        <v>338</v>
      </c>
      <c r="E168" s="295" t="s">
        <v>6311</v>
      </c>
      <c r="F168" s="296" t="s">
        <v>6312</v>
      </c>
      <c r="G168" s="297" t="s">
        <v>571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281</v>
      </c>
      <c r="AT168" s="242" t="s">
        <v>338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594</v>
      </c>
    </row>
    <row r="169" s="2" customFormat="1" ht="21.75" customHeight="1">
      <c r="A169" s="41"/>
      <c r="B169" s="42"/>
      <c r="C169" s="294" t="s">
        <v>424</v>
      </c>
      <c r="D169" s="294" t="s">
        <v>338</v>
      </c>
      <c r="E169" s="295" t="s">
        <v>6313</v>
      </c>
      <c r="F169" s="296" t="s">
        <v>6314</v>
      </c>
      <c r="G169" s="297" t="s">
        <v>571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602</v>
      </c>
    </row>
    <row r="170" s="2" customFormat="1" ht="24.15" customHeight="1">
      <c r="A170" s="41"/>
      <c r="B170" s="42"/>
      <c r="C170" s="230" t="s">
        <v>611</v>
      </c>
      <c r="D170" s="230" t="s">
        <v>253</v>
      </c>
      <c r="E170" s="231" t="s">
        <v>6315</v>
      </c>
      <c r="F170" s="232" t="s">
        <v>6316</v>
      </c>
      <c r="G170" s="233" t="s">
        <v>571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609</v>
      </c>
    </row>
    <row r="171" s="2" customFormat="1" ht="16.5" customHeight="1">
      <c r="A171" s="41"/>
      <c r="B171" s="42"/>
      <c r="C171" s="294" t="s">
        <v>433</v>
      </c>
      <c r="D171" s="294" t="s">
        <v>338</v>
      </c>
      <c r="E171" s="295" t="s">
        <v>6317</v>
      </c>
      <c r="F171" s="296" t="s">
        <v>6318</v>
      </c>
      <c r="G171" s="297" t="s">
        <v>571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281</v>
      </c>
      <c r="AT171" s="242" t="s">
        <v>338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957</v>
      </c>
    </row>
    <row r="172" s="2" customFormat="1" ht="24.15" customHeight="1">
      <c r="A172" s="41"/>
      <c r="B172" s="42"/>
      <c r="C172" s="230" t="s">
        <v>632</v>
      </c>
      <c r="D172" s="230" t="s">
        <v>253</v>
      </c>
      <c r="E172" s="231" t="s">
        <v>6319</v>
      </c>
      <c r="F172" s="232" t="s">
        <v>6320</v>
      </c>
      <c r="G172" s="233" t="s">
        <v>571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974</v>
      </c>
    </row>
    <row r="173" s="2" customFormat="1" ht="21.75" customHeight="1">
      <c r="A173" s="41"/>
      <c r="B173" s="42"/>
      <c r="C173" s="294" t="s">
        <v>440</v>
      </c>
      <c r="D173" s="294" t="s">
        <v>338</v>
      </c>
      <c r="E173" s="295" t="s">
        <v>6321</v>
      </c>
      <c r="F173" s="296" t="s">
        <v>6322</v>
      </c>
      <c r="G173" s="297" t="s">
        <v>571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281</v>
      </c>
      <c r="AT173" s="242" t="s">
        <v>338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989</v>
      </c>
    </row>
    <row r="174" s="2" customFormat="1" ht="33" customHeight="1">
      <c r="A174" s="41"/>
      <c r="B174" s="42"/>
      <c r="C174" s="230" t="s">
        <v>642</v>
      </c>
      <c r="D174" s="230" t="s">
        <v>253</v>
      </c>
      <c r="E174" s="231" t="s">
        <v>6323</v>
      </c>
      <c r="F174" s="232" t="s">
        <v>6324</v>
      </c>
      <c r="G174" s="233" t="s">
        <v>571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1001</v>
      </c>
    </row>
    <row r="175" s="2" customFormat="1" ht="24.15" customHeight="1">
      <c r="A175" s="41"/>
      <c r="B175" s="42"/>
      <c r="C175" s="294" t="s">
        <v>448</v>
      </c>
      <c r="D175" s="294" t="s">
        <v>338</v>
      </c>
      <c r="E175" s="295" t="s">
        <v>6325</v>
      </c>
      <c r="F175" s="296" t="s">
        <v>6326</v>
      </c>
      <c r="G175" s="297" t="s">
        <v>571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281</v>
      </c>
      <c r="AT175" s="242" t="s">
        <v>338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1022</v>
      </c>
    </row>
    <row r="176" s="2" customFormat="1" ht="21.75" customHeight="1">
      <c r="A176" s="41"/>
      <c r="B176" s="42"/>
      <c r="C176" s="294" t="s">
        <v>670</v>
      </c>
      <c r="D176" s="294" t="s">
        <v>338</v>
      </c>
      <c r="E176" s="295" t="s">
        <v>6327</v>
      </c>
      <c r="F176" s="296" t="s">
        <v>6328</v>
      </c>
      <c r="G176" s="297" t="s">
        <v>571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281</v>
      </c>
      <c r="AT176" s="242" t="s">
        <v>338</v>
      </c>
      <c r="AU176" s="242" t="s">
        <v>93</v>
      </c>
      <c r="AY176" s="19" t="s">
        <v>251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257</v>
      </c>
      <c r="BM176" s="242" t="s">
        <v>660</v>
      </c>
    </row>
    <row r="177" s="2" customFormat="1" ht="24.15" customHeight="1">
      <c r="A177" s="41"/>
      <c r="B177" s="42"/>
      <c r="C177" s="294" t="s">
        <v>453</v>
      </c>
      <c r="D177" s="294" t="s">
        <v>338</v>
      </c>
      <c r="E177" s="295" t="s">
        <v>6329</v>
      </c>
      <c r="F177" s="296" t="s">
        <v>6330</v>
      </c>
      <c r="G177" s="297" t="s">
        <v>571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281</v>
      </c>
      <c r="AT177" s="242" t="s">
        <v>338</v>
      </c>
      <c r="AU177" s="242" t="s">
        <v>93</v>
      </c>
      <c r="AY177" s="19" t="s">
        <v>251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257</v>
      </c>
      <c r="BM177" s="242" t="s">
        <v>673</v>
      </c>
    </row>
    <row r="178" s="2" customFormat="1" ht="21.75" customHeight="1">
      <c r="A178" s="41"/>
      <c r="B178" s="42"/>
      <c r="C178" s="294" t="s">
        <v>687</v>
      </c>
      <c r="D178" s="294" t="s">
        <v>338</v>
      </c>
      <c r="E178" s="295" t="s">
        <v>6331</v>
      </c>
      <c r="F178" s="296" t="s">
        <v>6332</v>
      </c>
      <c r="G178" s="297" t="s">
        <v>571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685</v>
      </c>
    </row>
    <row r="179" s="2" customFormat="1" ht="16.5" customHeight="1">
      <c r="A179" s="41"/>
      <c r="B179" s="42"/>
      <c r="C179" s="294" t="s">
        <v>458</v>
      </c>
      <c r="D179" s="294" t="s">
        <v>338</v>
      </c>
      <c r="E179" s="295" t="s">
        <v>6333</v>
      </c>
      <c r="F179" s="296" t="s">
        <v>6334</v>
      </c>
      <c r="G179" s="297" t="s">
        <v>571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281</v>
      </c>
      <c r="AT179" s="242" t="s">
        <v>338</v>
      </c>
      <c r="AU179" s="242" t="s">
        <v>93</v>
      </c>
      <c r="AY179" s="19" t="s">
        <v>251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257</v>
      </c>
      <c r="BM179" s="242" t="s">
        <v>690</v>
      </c>
    </row>
    <row r="180" s="2" customFormat="1" ht="16.5" customHeight="1">
      <c r="A180" s="41"/>
      <c r="B180" s="42"/>
      <c r="C180" s="294" t="s">
        <v>704</v>
      </c>
      <c r="D180" s="294" t="s">
        <v>338</v>
      </c>
      <c r="E180" s="295" t="s">
        <v>6335</v>
      </c>
      <c r="F180" s="296" t="s">
        <v>6336</v>
      </c>
      <c r="G180" s="297" t="s">
        <v>571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281</v>
      </c>
      <c r="AT180" s="242" t="s">
        <v>338</v>
      </c>
      <c r="AU180" s="242" t="s">
        <v>93</v>
      </c>
      <c r="AY180" s="19" t="s">
        <v>251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257</v>
      </c>
      <c r="BM180" s="242" t="s">
        <v>694</v>
      </c>
    </row>
    <row r="181" s="2" customFormat="1" ht="16.5" customHeight="1">
      <c r="A181" s="41"/>
      <c r="B181" s="42"/>
      <c r="C181" s="294" t="s">
        <v>465</v>
      </c>
      <c r="D181" s="294" t="s">
        <v>338</v>
      </c>
      <c r="E181" s="295" t="s">
        <v>6337</v>
      </c>
      <c r="F181" s="296" t="s">
        <v>6338</v>
      </c>
      <c r="G181" s="297" t="s">
        <v>321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707</v>
      </c>
    </row>
    <row r="182" s="2" customFormat="1" ht="24.15" customHeight="1">
      <c r="A182" s="41"/>
      <c r="B182" s="42"/>
      <c r="C182" s="294" t="s">
        <v>720</v>
      </c>
      <c r="D182" s="294" t="s">
        <v>338</v>
      </c>
      <c r="E182" s="295" t="s">
        <v>6339</v>
      </c>
      <c r="F182" s="296" t="s">
        <v>6340</v>
      </c>
      <c r="G182" s="297" t="s">
        <v>6040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281</v>
      </c>
      <c r="AT182" s="242" t="s">
        <v>338</v>
      </c>
      <c r="AU182" s="242" t="s">
        <v>93</v>
      </c>
      <c r="AY182" s="19" t="s">
        <v>251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257</v>
      </c>
      <c r="BM182" s="242" t="s">
        <v>717</v>
      </c>
    </row>
    <row r="183" s="2" customFormat="1" ht="16.5" customHeight="1">
      <c r="A183" s="41"/>
      <c r="B183" s="42"/>
      <c r="C183" s="230" t="s">
        <v>470</v>
      </c>
      <c r="D183" s="230" t="s">
        <v>253</v>
      </c>
      <c r="E183" s="231" t="s">
        <v>6341</v>
      </c>
      <c r="F183" s="232" t="s">
        <v>6342</v>
      </c>
      <c r="G183" s="233" t="s">
        <v>571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257</v>
      </c>
      <c r="AT183" s="242" t="s">
        <v>253</v>
      </c>
      <c r="AU183" s="242" t="s">
        <v>93</v>
      </c>
      <c r="AY183" s="19" t="s">
        <v>251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257</v>
      </c>
      <c r="BM183" s="242" t="s">
        <v>723</v>
      </c>
    </row>
    <row r="184" s="2" customFormat="1" ht="16.5" customHeight="1">
      <c r="A184" s="41"/>
      <c r="B184" s="42"/>
      <c r="C184" s="294" t="s">
        <v>735</v>
      </c>
      <c r="D184" s="294" t="s">
        <v>338</v>
      </c>
      <c r="E184" s="295" t="s">
        <v>6343</v>
      </c>
      <c r="F184" s="296" t="s">
        <v>6344</v>
      </c>
      <c r="G184" s="297" t="s">
        <v>571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281</v>
      </c>
      <c r="AT184" s="242" t="s">
        <v>338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733</v>
      </c>
    </row>
    <row r="185" s="2" customFormat="1" ht="16.5" customHeight="1">
      <c r="A185" s="41"/>
      <c r="B185" s="42"/>
      <c r="C185" s="294" t="s">
        <v>475</v>
      </c>
      <c r="D185" s="294" t="s">
        <v>338</v>
      </c>
      <c r="E185" s="295" t="s">
        <v>6345</v>
      </c>
      <c r="F185" s="296" t="s">
        <v>6346</v>
      </c>
      <c r="G185" s="297" t="s">
        <v>571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281</v>
      </c>
      <c r="AT185" s="242" t="s">
        <v>338</v>
      </c>
      <c r="AU185" s="242" t="s">
        <v>93</v>
      </c>
      <c r="AY185" s="19" t="s">
        <v>251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257</v>
      </c>
      <c r="BM185" s="242" t="s">
        <v>738</v>
      </c>
    </row>
    <row r="186" s="2" customFormat="1" ht="16.5" customHeight="1">
      <c r="A186" s="41"/>
      <c r="B186" s="42"/>
      <c r="C186" s="230" t="s">
        <v>750</v>
      </c>
      <c r="D186" s="230" t="s">
        <v>253</v>
      </c>
      <c r="E186" s="231" t="s">
        <v>6347</v>
      </c>
      <c r="F186" s="232" t="s">
        <v>6348</v>
      </c>
      <c r="G186" s="233" t="s">
        <v>571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257</v>
      </c>
      <c r="AT186" s="242" t="s">
        <v>253</v>
      </c>
      <c r="AU186" s="242" t="s">
        <v>93</v>
      </c>
      <c r="AY186" s="19" t="s">
        <v>251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257</v>
      </c>
      <c r="BM186" s="242" t="s">
        <v>748</v>
      </c>
    </row>
    <row r="187" s="2" customFormat="1" ht="24.15" customHeight="1">
      <c r="A187" s="41"/>
      <c r="B187" s="42"/>
      <c r="C187" s="294" t="s">
        <v>480</v>
      </c>
      <c r="D187" s="294" t="s">
        <v>338</v>
      </c>
      <c r="E187" s="295" t="s">
        <v>6349</v>
      </c>
      <c r="F187" s="296" t="s">
        <v>6350</v>
      </c>
      <c r="G187" s="297" t="s">
        <v>571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281</v>
      </c>
      <c r="AT187" s="242" t="s">
        <v>338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753</v>
      </c>
    </row>
    <row r="188" s="2" customFormat="1" ht="16.5" customHeight="1">
      <c r="A188" s="41"/>
      <c r="B188" s="42"/>
      <c r="C188" s="294" t="s">
        <v>759</v>
      </c>
      <c r="D188" s="294" t="s">
        <v>338</v>
      </c>
      <c r="E188" s="295" t="s">
        <v>6351</v>
      </c>
      <c r="F188" s="296" t="s">
        <v>6352</v>
      </c>
      <c r="G188" s="297" t="s">
        <v>321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281</v>
      </c>
      <c r="AT188" s="242" t="s">
        <v>338</v>
      </c>
      <c r="AU188" s="242" t="s">
        <v>93</v>
      </c>
      <c r="AY188" s="19" t="s">
        <v>251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257</v>
      </c>
      <c r="BM188" s="242" t="s">
        <v>757</v>
      </c>
    </row>
    <row r="189" s="2" customFormat="1" ht="16.5" customHeight="1">
      <c r="A189" s="41"/>
      <c r="B189" s="42"/>
      <c r="C189" s="294" t="s">
        <v>491</v>
      </c>
      <c r="D189" s="294" t="s">
        <v>338</v>
      </c>
      <c r="E189" s="295" t="s">
        <v>6353</v>
      </c>
      <c r="F189" s="296" t="s">
        <v>6354</v>
      </c>
      <c r="G189" s="297" t="s">
        <v>321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281</v>
      </c>
      <c r="AT189" s="242" t="s">
        <v>338</v>
      </c>
      <c r="AU189" s="242" t="s">
        <v>93</v>
      </c>
      <c r="AY189" s="19" t="s">
        <v>251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257</v>
      </c>
      <c r="BM189" s="242" t="s">
        <v>762</v>
      </c>
    </row>
    <row r="190" s="2" customFormat="1" ht="24.15" customHeight="1">
      <c r="A190" s="41"/>
      <c r="B190" s="42"/>
      <c r="C190" s="230" t="s">
        <v>769</v>
      </c>
      <c r="D190" s="230" t="s">
        <v>253</v>
      </c>
      <c r="E190" s="231" t="s">
        <v>6355</v>
      </c>
      <c r="F190" s="232" t="s">
        <v>6356</v>
      </c>
      <c r="G190" s="233" t="s">
        <v>321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257</v>
      </c>
      <c r="AT190" s="242" t="s">
        <v>253</v>
      </c>
      <c r="AU190" s="242" t="s">
        <v>93</v>
      </c>
      <c r="AY190" s="19" t="s">
        <v>251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257</v>
      </c>
      <c r="BM190" s="242" t="s">
        <v>766</v>
      </c>
    </row>
    <row r="191" s="2" customFormat="1" ht="24.15" customHeight="1">
      <c r="A191" s="41"/>
      <c r="B191" s="42"/>
      <c r="C191" s="230" t="s">
        <v>497</v>
      </c>
      <c r="D191" s="230" t="s">
        <v>253</v>
      </c>
      <c r="E191" s="231" t="s">
        <v>6357</v>
      </c>
      <c r="F191" s="232" t="s">
        <v>6358</v>
      </c>
      <c r="G191" s="233" t="s">
        <v>1775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257</v>
      </c>
      <c r="AT191" s="242" t="s">
        <v>253</v>
      </c>
      <c r="AU191" s="242" t="s">
        <v>93</v>
      </c>
      <c r="AY191" s="19" t="s">
        <v>251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257</v>
      </c>
      <c r="BM191" s="242" t="s">
        <v>1214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6359</v>
      </c>
      <c r="F192" s="228" t="s">
        <v>6360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284</v>
      </c>
      <c r="AT192" s="226" t="s">
        <v>83</v>
      </c>
      <c r="AU192" s="226" t="s">
        <v>91</v>
      </c>
      <c r="AY192" s="225" t="s">
        <v>251</v>
      </c>
      <c r="BK192" s="227">
        <f>BK193</f>
        <v>0</v>
      </c>
    </row>
    <row r="193" s="2" customFormat="1" ht="16.5" customHeight="1">
      <c r="A193" s="41"/>
      <c r="B193" s="42"/>
      <c r="C193" s="230" t="s">
        <v>778</v>
      </c>
      <c r="D193" s="230" t="s">
        <v>253</v>
      </c>
      <c r="E193" s="231" t="s">
        <v>5990</v>
      </c>
      <c r="F193" s="232" t="s">
        <v>5991</v>
      </c>
      <c r="G193" s="233" t="s">
        <v>1775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257</v>
      </c>
      <c r="AT193" s="242" t="s">
        <v>253</v>
      </c>
      <c r="AU193" s="242" t="s">
        <v>93</v>
      </c>
      <c r="AY193" s="19" t="s">
        <v>251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257</v>
      </c>
      <c r="BM193" s="242" t="s">
        <v>1224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xHFoPjUfhyZVNS57hd9s+TY4vWbEXeibDj6RQ+YwOkW+mw5XGnEDQndal4i04G1Sn/IVdSCATXLOVueHRqIu/A==" hashValue="sHE4D2WXw+5LoLT9gpMRLtQw918YV210uZSSJq39BgNvmL/MrXTw4Z6pChruaPT3mS7vwE2N6PrIWu7xSgenJQ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6361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ROUND((SUM(BE123:BE173)),  2)</f>
        <v>0</v>
      </c>
      <c r="G33" s="41"/>
      <c r="H33" s="41"/>
      <c r="I33" s="167">
        <v>0.20999999999999999</v>
      </c>
      <c r="J33" s="166">
        <f>ROUND(((SUM(BE123:BE173))*I33),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ROUND((SUM(BF123:BF173)),  2)</f>
        <v>0</v>
      </c>
      <c r="G34" s="41"/>
      <c r="H34" s="41"/>
      <c r="I34" s="167">
        <v>0.12</v>
      </c>
      <c r="J34" s="166">
        <f>ROUND(((SUM(BF123:BF173))*I34),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6362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6363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6364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6365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6366</v>
      </c>
      <c r="E101" s="199"/>
      <c r="F101" s="199"/>
      <c r="G101" s="199"/>
      <c r="H101" s="199"/>
      <c r="I101" s="199"/>
      <c r="J101" s="200">
        <f>J158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6367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6368</v>
      </c>
      <c r="E103" s="199"/>
      <c r="F103" s="199"/>
      <c r="G103" s="199"/>
      <c r="H103" s="199"/>
      <c r="I103" s="199"/>
      <c r="J103" s="200">
        <f>J169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3578</v>
      </c>
      <c r="F124" s="217" t="s">
        <v>6369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6370</v>
      </c>
      <c r="F125" s="232" t="s">
        <v>6371</v>
      </c>
      <c r="G125" s="233" t="s">
        <v>1163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6372</v>
      </c>
      <c r="F126" s="232" t="s">
        <v>6373</v>
      </c>
      <c r="G126" s="233" t="s">
        <v>1163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6374</v>
      </c>
      <c r="F127" s="232" t="s">
        <v>6375</v>
      </c>
      <c r="G127" s="233" t="s">
        <v>1163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6376</v>
      </c>
      <c r="F128" s="232" t="s">
        <v>6377</v>
      </c>
      <c r="G128" s="233" t="s">
        <v>1163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6378</v>
      </c>
      <c r="F129" s="232" t="s">
        <v>6379</v>
      </c>
      <c r="G129" s="233" t="s">
        <v>1163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6380</v>
      </c>
      <c r="F130" s="232" t="s">
        <v>4036</v>
      </c>
      <c r="G130" s="233" t="s">
        <v>1163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6381</v>
      </c>
      <c r="F131" s="232" t="s">
        <v>4044</v>
      </c>
      <c r="G131" s="233" t="s">
        <v>1163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3576</v>
      </c>
      <c r="F132" s="217" t="s">
        <v>6382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P133+P144+P158+P167+P169</f>
        <v>0</v>
      </c>
      <c r="Q132" s="222"/>
      <c r="R132" s="223">
        <f>R133+R144+R158+R167+R169</f>
        <v>0</v>
      </c>
      <c r="S132" s="222"/>
      <c r="T132" s="224">
        <f>T133+T144+T158+T167+T169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BK133+BK144+BK158+BK167+BK169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4031</v>
      </c>
      <c r="F133" s="228" t="s">
        <v>6383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SUM(P134:P143)</f>
        <v>0</v>
      </c>
      <c r="Q133" s="222"/>
      <c r="R133" s="223">
        <f>SUM(R134:R143)</f>
        <v>0</v>
      </c>
      <c r="S133" s="222"/>
      <c r="T133" s="22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SUM(BK134:BK143)</f>
        <v>0</v>
      </c>
    </row>
    <row r="134" s="2" customFormat="1" ht="24.15" customHeight="1">
      <c r="A134" s="41"/>
      <c r="B134" s="42"/>
      <c r="C134" s="230" t="s">
        <v>281</v>
      </c>
      <c r="D134" s="230" t="s">
        <v>253</v>
      </c>
      <c r="E134" s="231" t="s">
        <v>6384</v>
      </c>
      <c r="F134" s="232" t="s">
        <v>6385</v>
      </c>
      <c r="G134" s="233" t="s">
        <v>265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16.5" customHeight="1">
      <c r="A135" s="41"/>
      <c r="B135" s="42"/>
      <c r="C135" s="230" t="s">
        <v>306</v>
      </c>
      <c r="D135" s="230" t="s">
        <v>253</v>
      </c>
      <c r="E135" s="231" t="s">
        <v>6386</v>
      </c>
      <c r="F135" s="232" t="s">
        <v>6387</v>
      </c>
      <c r="G135" s="233" t="s">
        <v>265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37.8" customHeight="1">
      <c r="A136" s="41"/>
      <c r="B136" s="42"/>
      <c r="C136" s="230" t="s">
        <v>287</v>
      </c>
      <c r="D136" s="230" t="s">
        <v>253</v>
      </c>
      <c r="E136" s="231" t="s">
        <v>6388</v>
      </c>
      <c r="F136" s="232" t="s">
        <v>6389</v>
      </c>
      <c r="G136" s="233" t="s">
        <v>265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6390</v>
      </c>
      <c r="F137" s="232" t="s">
        <v>6391</v>
      </c>
      <c r="G137" s="233" t="s">
        <v>265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1.75" customHeight="1">
      <c r="A138" s="41"/>
      <c r="B138" s="42"/>
      <c r="C138" s="230" t="s">
        <v>8</v>
      </c>
      <c r="D138" s="230" t="s">
        <v>253</v>
      </c>
      <c r="E138" s="231" t="s">
        <v>6392</v>
      </c>
      <c r="F138" s="232" t="s">
        <v>6393</v>
      </c>
      <c r="G138" s="233" t="s">
        <v>265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44.25" customHeight="1">
      <c r="A139" s="41"/>
      <c r="B139" s="42"/>
      <c r="C139" s="230" t="s">
        <v>349</v>
      </c>
      <c r="D139" s="230" t="s">
        <v>253</v>
      </c>
      <c r="E139" s="231" t="s">
        <v>6231</v>
      </c>
      <c r="F139" s="232" t="s">
        <v>6394</v>
      </c>
      <c r="G139" s="233" t="s">
        <v>265</v>
      </c>
      <c r="H139" s="234">
        <v>503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6395</v>
      </c>
      <c r="F140" s="232" t="s">
        <v>6396</v>
      </c>
      <c r="G140" s="233" t="s">
        <v>265</v>
      </c>
      <c r="H140" s="234">
        <v>637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24.15" customHeight="1">
      <c r="A141" s="41"/>
      <c r="B141" s="42"/>
      <c r="C141" s="230" t="s">
        <v>361</v>
      </c>
      <c r="D141" s="230" t="s">
        <v>253</v>
      </c>
      <c r="E141" s="231" t="s">
        <v>6397</v>
      </c>
      <c r="F141" s="232" t="s">
        <v>6398</v>
      </c>
      <c r="G141" s="233" t="s">
        <v>389</v>
      </c>
      <c r="H141" s="234">
        <v>753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2" customFormat="1" ht="16.5" customHeight="1">
      <c r="A142" s="41"/>
      <c r="B142" s="42"/>
      <c r="C142" s="230" t="s">
        <v>304</v>
      </c>
      <c r="D142" s="230" t="s">
        <v>253</v>
      </c>
      <c r="E142" s="231" t="s">
        <v>6399</v>
      </c>
      <c r="F142" s="232" t="s">
        <v>6400</v>
      </c>
      <c r="G142" s="233" t="s">
        <v>321</v>
      </c>
      <c r="H142" s="234">
        <v>193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375</v>
      </c>
    </row>
    <row r="143" s="2" customFormat="1" ht="16.5" customHeight="1">
      <c r="A143" s="41"/>
      <c r="B143" s="42"/>
      <c r="C143" s="230" t="s">
        <v>386</v>
      </c>
      <c r="D143" s="230" t="s">
        <v>253</v>
      </c>
      <c r="E143" s="231" t="s">
        <v>6401</v>
      </c>
      <c r="F143" s="232" t="s">
        <v>4576</v>
      </c>
      <c r="G143" s="233" t="s">
        <v>1163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390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3580</v>
      </c>
      <c r="F144" s="228" t="s">
        <v>6402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SUM(P145:P157)</f>
        <v>0</v>
      </c>
      <c r="Q144" s="222"/>
      <c r="R144" s="223">
        <f>SUM(R145:R157)</f>
        <v>0</v>
      </c>
      <c r="S144" s="222"/>
      <c r="T144" s="22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SUM(BK145:BK157)</f>
        <v>0</v>
      </c>
    </row>
    <row r="145" s="2" customFormat="1" ht="44.25" customHeight="1">
      <c r="A145" s="41"/>
      <c r="B145" s="42"/>
      <c r="C145" s="294" t="s">
        <v>309</v>
      </c>
      <c r="D145" s="294" t="s">
        <v>338</v>
      </c>
      <c r="E145" s="295" t="s">
        <v>6403</v>
      </c>
      <c r="F145" s="296" t="s">
        <v>6404</v>
      </c>
      <c r="G145" s="297" t="s">
        <v>1163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281</v>
      </c>
      <c r="AT145" s="242" t="s">
        <v>338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2" customFormat="1" ht="16.5" customHeight="1">
      <c r="A146" s="41"/>
      <c r="B146" s="42"/>
      <c r="C146" s="294" t="s">
        <v>402</v>
      </c>
      <c r="D146" s="294" t="s">
        <v>338</v>
      </c>
      <c r="E146" s="295" t="s">
        <v>6405</v>
      </c>
      <c r="F146" s="296" t="s">
        <v>6406</v>
      </c>
      <c r="G146" s="297" t="s">
        <v>3624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281</v>
      </c>
      <c r="AT146" s="242" t="s">
        <v>338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405</v>
      </c>
    </row>
    <row r="147" s="2" customFormat="1" ht="37.8" customHeight="1">
      <c r="A147" s="41"/>
      <c r="B147" s="42"/>
      <c r="C147" s="294" t="s">
        <v>409</v>
      </c>
      <c r="D147" s="294" t="s">
        <v>338</v>
      </c>
      <c r="E147" s="295" t="s">
        <v>6407</v>
      </c>
      <c r="F147" s="296" t="s">
        <v>6408</v>
      </c>
      <c r="G147" s="297" t="s">
        <v>1163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281</v>
      </c>
      <c r="AT147" s="242" t="s">
        <v>338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412</v>
      </c>
    </row>
    <row r="148" s="2" customFormat="1" ht="37.8" customHeight="1">
      <c r="A148" s="41"/>
      <c r="B148" s="42"/>
      <c r="C148" s="294" t="s">
        <v>7</v>
      </c>
      <c r="D148" s="294" t="s">
        <v>338</v>
      </c>
      <c r="E148" s="295" t="s">
        <v>6409</v>
      </c>
      <c r="F148" s="296" t="s">
        <v>6410</v>
      </c>
      <c r="G148" s="297" t="s">
        <v>1163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281</v>
      </c>
      <c r="AT148" s="242" t="s">
        <v>338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424</v>
      </c>
    </row>
    <row r="149" s="2" customFormat="1" ht="16.5" customHeight="1">
      <c r="A149" s="41"/>
      <c r="B149" s="42"/>
      <c r="C149" s="294" t="s">
        <v>322</v>
      </c>
      <c r="D149" s="294" t="s">
        <v>338</v>
      </c>
      <c r="E149" s="295" t="s">
        <v>6411</v>
      </c>
      <c r="F149" s="296" t="s">
        <v>6412</v>
      </c>
      <c r="G149" s="297" t="s">
        <v>3624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281</v>
      </c>
      <c r="AT149" s="242" t="s">
        <v>338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433</v>
      </c>
    </row>
    <row r="150" s="2" customFormat="1" ht="33" customHeight="1">
      <c r="A150" s="41"/>
      <c r="B150" s="42"/>
      <c r="C150" s="294" t="s">
        <v>437</v>
      </c>
      <c r="D150" s="294" t="s">
        <v>338</v>
      </c>
      <c r="E150" s="295" t="s">
        <v>6413</v>
      </c>
      <c r="F150" s="296" t="s">
        <v>6414</v>
      </c>
      <c r="G150" s="297" t="s">
        <v>1163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281</v>
      </c>
      <c r="AT150" s="242" t="s">
        <v>338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440</v>
      </c>
    </row>
    <row r="151" s="2" customFormat="1" ht="55.5" customHeight="1">
      <c r="A151" s="41"/>
      <c r="B151" s="42"/>
      <c r="C151" s="294" t="s">
        <v>336</v>
      </c>
      <c r="D151" s="294" t="s">
        <v>338</v>
      </c>
      <c r="E151" s="295" t="s">
        <v>6415</v>
      </c>
      <c r="F151" s="296" t="s">
        <v>6416</v>
      </c>
      <c r="G151" s="297" t="s">
        <v>1163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281</v>
      </c>
      <c r="AT151" s="242" t="s">
        <v>338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448</v>
      </c>
    </row>
    <row r="152" s="2" customFormat="1" ht="55.5" customHeight="1">
      <c r="A152" s="41"/>
      <c r="B152" s="42"/>
      <c r="C152" s="294" t="s">
        <v>450</v>
      </c>
      <c r="D152" s="294" t="s">
        <v>338</v>
      </c>
      <c r="E152" s="295" t="s">
        <v>6417</v>
      </c>
      <c r="F152" s="296" t="s">
        <v>6418</v>
      </c>
      <c r="G152" s="297" t="s">
        <v>1163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281</v>
      </c>
      <c r="AT152" s="242" t="s">
        <v>338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453</v>
      </c>
    </row>
    <row r="153" s="2" customFormat="1" ht="33" customHeight="1">
      <c r="A153" s="41"/>
      <c r="B153" s="42"/>
      <c r="C153" s="294" t="s">
        <v>341</v>
      </c>
      <c r="D153" s="294" t="s">
        <v>338</v>
      </c>
      <c r="E153" s="295" t="s">
        <v>6419</v>
      </c>
      <c r="F153" s="296" t="s">
        <v>6420</v>
      </c>
      <c r="G153" s="297" t="s">
        <v>1163</v>
      </c>
      <c r="H153" s="298">
        <v>1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281</v>
      </c>
      <c r="AT153" s="242" t="s">
        <v>338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458</v>
      </c>
    </row>
    <row r="154" s="2" customFormat="1" ht="33" customHeight="1">
      <c r="A154" s="41"/>
      <c r="B154" s="42"/>
      <c r="C154" s="294" t="s">
        <v>462</v>
      </c>
      <c r="D154" s="294" t="s">
        <v>338</v>
      </c>
      <c r="E154" s="295" t="s">
        <v>6421</v>
      </c>
      <c r="F154" s="296" t="s">
        <v>6422</v>
      </c>
      <c r="G154" s="297" t="s">
        <v>1163</v>
      </c>
      <c r="H154" s="298">
        <v>1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281</v>
      </c>
      <c r="AT154" s="242" t="s">
        <v>338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465</v>
      </c>
    </row>
    <row r="155" s="2" customFormat="1" ht="33" customHeight="1">
      <c r="A155" s="41"/>
      <c r="B155" s="42"/>
      <c r="C155" s="294" t="s">
        <v>352</v>
      </c>
      <c r="D155" s="294" t="s">
        <v>338</v>
      </c>
      <c r="E155" s="295" t="s">
        <v>6423</v>
      </c>
      <c r="F155" s="296" t="s">
        <v>6424</v>
      </c>
      <c r="G155" s="297" t="s">
        <v>1163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281</v>
      </c>
      <c r="AT155" s="242" t="s">
        <v>338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470</v>
      </c>
    </row>
    <row r="156" s="2" customFormat="1" ht="24.15" customHeight="1">
      <c r="A156" s="41"/>
      <c r="B156" s="42"/>
      <c r="C156" s="294" t="s">
        <v>472</v>
      </c>
      <c r="D156" s="294" t="s">
        <v>338</v>
      </c>
      <c r="E156" s="295" t="s">
        <v>6425</v>
      </c>
      <c r="F156" s="296" t="s">
        <v>6426</v>
      </c>
      <c r="G156" s="297" t="s">
        <v>1163</v>
      </c>
      <c r="H156" s="298">
        <v>2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281</v>
      </c>
      <c r="AT156" s="242" t="s">
        <v>338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475</v>
      </c>
    </row>
    <row r="157" s="2" customFormat="1" ht="16.5" customHeight="1">
      <c r="A157" s="41"/>
      <c r="B157" s="42"/>
      <c r="C157" s="294" t="s">
        <v>358</v>
      </c>
      <c r="D157" s="294" t="s">
        <v>338</v>
      </c>
      <c r="E157" s="295" t="s">
        <v>6427</v>
      </c>
      <c r="F157" s="296" t="s">
        <v>6428</v>
      </c>
      <c r="G157" s="297" t="s">
        <v>1163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281</v>
      </c>
      <c r="AT157" s="242" t="s">
        <v>338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480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3647</v>
      </c>
      <c r="F158" s="228" t="s">
        <v>6429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0</v>
      </c>
      <c r="S158" s="222"/>
      <c r="T158" s="224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251</v>
      </c>
      <c r="BK158" s="227">
        <f>SUM(BK159:BK166)</f>
        <v>0</v>
      </c>
    </row>
    <row r="159" s="2" customFormat="1" ht="16.5" customHeight="1">
      <c r="A159" s="41"/>
      <c r="B159" s="42"/>
      <c r="C159" s="294" t="s">
        <v>488</v>
      </c>
      <c r="D159" s="294" t="s">
        <v>338</v>
      </c>
      <c r="E159" s="295" t="s">
        <v>6430</v>
      </c>
      <c r="F159" s="296" t="s">
        <v>6431</v>
      </c>
      <c r="G159" s="297" t="s">
        <v>321</v>
      </c>
      <c r="H159" s="298">
        <v>5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491</v>
      </c>
    </row>
    <row r="160" s="2" customFormat="1" ht="16.5" customHeight="1">
      <c r="A160" s="41"/>
      <c r="B160" s="42"/>
      <c r="C160" s="294" t="s">
        <v>364</v>
      </c>
      <c r="D160" s="294" t="s">
        <v>338</v>
      </c>
      <c r="E160" s="295" t="s">
        <v>6432</v>
      </c>
      <c r="F160" s="296" t="s">
        <v>6433</v>
      </c>
      <c r="G160" s="297" t="s">
        <v>321</v>
      </c>
      <c r="H160" s="298">
        <v>71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281</v>
      </c>
      <c r="AT160" s="242" t="s">
        <v>338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497</v>
      </c>
    </row>
    <row r="161" s="2" customFormat="1" ht="16.5" customHeight="1">
      <c r="A161" s="41"/>
      <c r="B161" s="42"/>
      <c r="C161" s="294" t="s">
        <v>522</v>
      </c>
      <c r="D161" s="294" t="s">
        <v>338</v>
      </c>
      <c r="E161" s="295" t="s">
        <v>6434</v>
      </c>
      <c r="F161" s="296" t="s">
        <v>6435</v>
      </c>
      <c r="G161" s="297" t="s">
        <v>321</v>
      </c>
      <c r="H161" s="298">
        <v>84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525</v>
      </c>
    </row>
    <row r="162" s="2" customFormat="1" ht="16.5" customHeight="1">
      <c r="A162" s="41"/>
      <c r="B162" s="42"/>
      <c r="C162" s="294" t="s">
        <v>375</v>
      </c>
      <c r="D162" s="294" t="s">
        <v>338</v>
      </c>
      <c r="E162" s="295" t="s">
        <v>6436</v>
      </c>
      <c r="F162" s="296" t="s">
        <v>6437</v>
      </c>
      <c r="G162" s="297" t="s">
        <v>321</v>
      </c>
      <c r="H162" s="298">
        <v>9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544</v>
      </c>
    </row>
    <row r="163" s="2" customFormat="1" ht="16.5" customHeight="1">
      <c r="A163" s="41"/>
      <c r="B163" s="42"/>
      <c r="C163" s="294" t="s">
        <v>546</v>
      </c>
      <c r="D163" s="294" t="s">
        <v>338</v>
      </c>
      <c r="E163" s="295" t="s">
        <v>6438</v>
      </c>
      <c r="F163" s="296" t="s">
        <v>6439</v>
      </c>
      <c r="G163" s="297" t="s">
        <v>321</v>
      </c>
      <c r="H163" s="298">
        <v>97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549</v>
      </c>
    </row>
    <row r="164" s="2" customFormat="1" ht="21.75" customHeight="1">
      <c r="A164" s="41"/>
      <c r="B164" s="42"/>
      <c r="C164" s="294" t="s">
        <v>390</v>
      </c>
      <c r="D164" s="294" t="s">
        <v>338</v>
      </c>
      <c r="E164" s="295" t="s">
        <v>6440</v>
      </c>
      <c r="F164" s="296" t="s">
        <v>6441</v>
      </c>
      <c r="G164" s="297" t="s">
        <v>321</v>
      </c>
      <c r="H164" s="298">
        <v>14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555</v>
      </c>
    </row>
    <row r="165" s="2" customFormat="1" ht="16.5" customHeight="1">
      <c r="A165" s="41"/>
      <c r="B165" s="42"/>
      <c r="C165" s="294" t="s">
        <v>557</v>
      </c>
      <c r="D165" s="294" t="s">
        <v>338</v>
      </c>
      <c r="E165" s="295" t="s">
        <v>6442</v>
      </c>
      <c r="F165" s="296" t="s">
        <v>6443</v>
      </c>
      <c r="G165" s="297" t="s">
        <v>321</v>
      </c>
      <c r="H165" s="298">
        <v>30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560</v>
      </c>
    </row>
    <row r="166" s="2" customFormat="1" ht="16.5" customHeight="1">
      <c r="A166" s="41"/>
      <c r="B166" s="42"/>
      <c r="C166" s="294" t="s">
        <v>400</v>
      </c>
      <c r="D166" s="294" t="s">
        <v>338</v>
      </c>
      <c r="E166" s="295" t="s">
        <v>6444</v>
      </c>
      <c r="F166" s="296" t="s">
        <v>6445</v>
      </c>
      <c r="G166" s="297" t="s">
        <v>1163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572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3670</v>
      </c>
      <c r="F167" s="228" t="s">
        <v>6446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BK168</f>
        <v>0</v>
      </c>
    </row>
    <row r="168" s="2" customFormat="1" ht="24.15" customHeight="1">
      <c r="A168" s="41"/>
      <c r="B168" s="42"/>
      <c r="C168" s="230" t="s">
        <v>574</v>
      </c>
      <c r="D168" s="230" t="s">
        <v>253</v>
      </c>
      <c r="E168" s="231" t="s">
        <v>6447</v>
      </c>
      <c r="F168" s="232" t="s">
        <v>6448</v>
      </c>
      <c r="G168" s="233" t="s">
        <v>1163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577</v>
      </c>
    </row>
    <row r="169" s="12" customFormat="1" ht="22.8" customHeight="1">
      <c r="A169" s="12"/>
      <c r="B169" s="214"/>
      <c r="C169" s="215"/>
      <c r="D169" s="216" t="s">
        <v>83</v>
      </c>
      <c r="E169" s="228" t="s">
        <v>3728</v>
      </c>
      <c r="F169" s="228" t="s">
        <v>6449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SUM(P170:P173)</f>
        <v>0</v>
      </c>
      <c r="Q169" s="222"/>
      <c r="R169" s="223">
        <f>SUM(R170:R173)</f>
        <v>0</v>
      </c>
      <c r="S169" s="222"/>
      <c r="T169" s="224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91</v>
      </c>
      <c r="AY169" s="225" t="s">
        <v>251</v>
      </c>
      <c r="BK169" s="227">
        <f>SUM(BK170:BK173)</f>
        <v>0</v>
      </c>
    </row>
    <row r="170" s="2" customFormat="1" ht="37.8" customHeight="1">
      <c r="A170" s="41"/>
      <c r="B170" s="42"/>
      <c r="C170" s="230" t="s">
        <v>405</v>
      </c>
      <c r="D170" s="230" t="s">
        <v>253</v>
      </c>
      <c r="E170" s="231" t="s">
        <v>6450</v>
      </c>
      <c r="F170" s="232" t="s">
        <v>6451</v>
      </c>
      <c r="G170" s="233" t="s">
        <v>1163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584</v>
      </c>
    </row>
    <row r="171" s="2" customFormat="1" ht="16.5" customHeight="1">
      <c r="A171" s="41"/>
      <c r="B171" s="42"/>
      <c r="C171" s="230" t="s">
        <v>587</v>
      </c>
      <c r="D171" s="230" t="s">
        <v>253</v>
      </c>
      <c r="E171" s="231" t="s">
        <v>6452</v>
      </c>
      <c r="F171" s="232" t="s">
        <v>6453</v>
      </c>
      <c r="G171" s="233" t="s">
        <v>1163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590</v>
      </c>
    </row>
    <row r="172" s="2" customFormat="1" ht="24.15" customHeight="1">
      <c r="A172" s="41"/>
      <c r="B172" s="42"/>
      <c r="C172" s="230" t="s">
        <v>412</v>
      </c>
      <c r="D172" s="230" t="s">
        <v>253</v>
      </c>
      <c r="E172" s="231" t="s">
        <v>6454</v>
      </c>
      <c r="F172" s="232" t="s">
        <v>6455</v>
      </c>
      <c r="G172" s="233" t="s">
        <v>1163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594</v>
      </c>
    </row>
    <row r="173" s="2" customFormat="1" ht="24.15" customHeight="1">
      <c r="A173" s="41"/>
      <c r="B173" s="42"/>
      <c r="C173" s="230" t="s">
        <v>599</v>
      </c>
      <c r="D173" s="230" t="s">
        <v>253</v>
      </c>
      <c r="E173" s="231" t="s">
        <v>6456</v>
      </c>
      <c r="F173" s="232" t="s">
        <v>6457</v>
      </c>
      <c r="G173" s="233" t="s">
        <v>1163</v>
      </c>
      <c r="H173" s="234">
        <v>1</v>
      </c>
      <c r="I173" s="235"/>
      <c r="J173" s="236">
        <f>ROUND(I173*H173,2)</f>
        <v>0</v>
      </c>
      <c r="K173" s="237"/>
      <c r="L173" s="47"/>
      <c r="M173" s="306" t="s">
        <v>1</v>
      </c>
      <c r="N173" s="307" t="s">
        <v>49</v>
      </c>
      <c r="O173" s="308"/>
      <c r="P173" s="309">
        <f>O173*H173</f>
        <v>0</v>
      </c>
      <c r="Q173" s="309">
        <v>0</v>
      </c>
      <c r="R173" s="309">
        <f>Q173*H173</f>
        <v>0</v>
      </c>
      <c r="S173" s="309">
        <v>0</v>
      </c>
      <c r="T173" s="3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602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YV6sEJNjOrVGtLKsFOVRawnppfK3kgbQKOT6SK13GGovvONunTNAZspZaY6rMa2ihck//EDHDEr8xHI4fXQmPQ==" hashValue="/1UE0zRzVM2J3VV8Svafa1POBcka65HWPunbGeGkus9woHzYPpLhMdrqVqL170IEybwx4CNZXqamiKsPFvU1i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6458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ROUND((SUM(BE126:BE250)),  2)</f>
        <v>0</v>
      </c>
      <c r="G33" s="41"/>
      <c r="H33" s="41"/>
      <c r="I33" s="167">
        <v>0.20999999999999999</v>
      </c>
      <c r="J33" s="166">
        <f>ROUND(((SUM(BE126:BE250))*I33),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ROUND((SUM(BF126:BF250)),  2)</f>
        <v>0</v>
      </c>
      <c r="G34" s="41"/>
      <c r="H34" s="41"/>
      <c r="I34" s="167">
        <v>0.12</v>
      </c>
      <c r="J34" s="166">
        <f>ROUND(((SUM(BF126:BF250))*I34),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6363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6459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6460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6461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6462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J214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J233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208</v>
      </c>
      <c r="E106" s="199"/>
      <c r="F106" s="199"/>
      <c r="G106" s="199"/>
      <c r="H106" s="199"/>
      <c r="I106" s="199"/>
      <c r="J106" s="200">
        <f>J246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55.845967440000003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3576</v>
      </c>
      <c r="F127" s="217" t="s">
        <v>6382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4031</v>
      </c>
      <c r="F128" s="228" t="s">
        <v>6463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253</v>
      </c>
      <c r="E129" s="231" t="s">
        <v>6464</v>
      </c>
      <c r="F129" s="232" t="s">
        <v>6465</v>
      </c>
      <c r="G129" s="233" t="s">
        <v>1163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49.05" customHeight="1">
      <c r="A130" s="41"/>
      <c r="B130" s="42"/>
      <c r="C130" s="230" t="s">
        <v>93</v>
      </c>
      <c r="D130" s="230" t="s">
        <v>253</v>
      </c>
      <c r="E130" s="231" t="s">
        <v>6466</v>
      </c>
      <c r="F130" s="232" t="s">
        <v>6467</v>
      </c>
      <c r="G130" s="233" t="s">
        <v>1163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55.5" customHeight="1">
      <c r="A131" s="41"/>
      <c r="B131" s="42"/>
      <c r="C131" s="230" t="s">
        <v>273</v>
      </c>
      <c r="D131" s="230" t="s">
        <v>253</v>
      </c>
      <c r="E131" s="231" t="s">
        <v>6468</v>
      </c>
      <c r="F131" s="232" t="s">
        <v>6469</v>
      </c>
      <c r="G131" s="233" t="s">
        <v>1163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62.7" customHeight="1">
      <c r="A132" s="41"/>
      <c r="B132" s="42"/>
      <c r="C132" s="230" t="s">
        <v>257</v>
      </c>
      <c r="D132" s="230" t="s">
        <v>253</v>
      </c>
      <c r="E132" s="231" t="s">
        <v>6470</v>
      </c>
      <c r="F132" s="232" t="s">
        <v>6471</v>
      </c>
      <c r="G132" s="233" t="s">
        <v>1163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62.7" customHeight="1">
      <c r="A133" s="41"/>
      <c r="B133" s="42"/>
      <c r="C133" s="230" t="s">
        <v>284</v>
      </c>
      <c r="D133" s="230" t="s">
        <v>253</v>
      </c>
      <c r="E133" s="231" t="s">
        <v>6472</v>
      </c>
      <c r="F133" s="232" t="s">
        <v>6473</v>
      </c>
      <c r="G133" s="233" t="s">
        <v>1163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6474</v>
      </c>
      <c r="F134" s="232" t="s">
        <v>6428</v>
      </c>
      <c r="G134" s="233" t="s">
        <v>1163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3580</v>
      </c>
      <c r="F135" s="228" t="s">
        <v>6475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251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295</v>
      </c>
      <c r="D136" s="230" t="s">
        <v>253</v>
      </c>
      <c r="E136" s="231" t="s">
        <v>6434</v>
      </c>
      <c r="F136" s="232" t="s">
        <v>6435</v>
      </c>
      <c r="G136" s="233" t="s">
        <v>321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358</v>
      </c>
    </row>
    <row r="137" s="2" customFormat="1" ht="16.5" customHeight="1">
      <c r="A137" s="41"/>
      <c r="B137" s="42"/>
      <c r="C137" s="230" t="s">
        <v>281</v>
      </c>
      <c r="D137" s="230" t="s">
        <v>253</v>
      </c>
      <c r="E137" s="231" t="s">
        <v>6476</v>
      </c>
      <c r="F137" s="232" t="s">
        <v>6445</v>
      </c>
      <c r="G137" s="233" t="s">
        <v>1163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364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3647</v>
      </c>
      <c r="F138" s="228" t="s">
        <v>6477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251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306</v>
      </c>
      <c r="D139" s="230" t="s">
        <v>253</v>
      </c>
      <c r="E139" s="231" t="s">
        <v>6478</v>
      </c>
      <c r="F139" s="232" t="s">
        <v>6451</v>
      </c>
      <c r="G139" s="233" t="s">
        <v>1163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16.5" customHeight="1">
      <c r="A140" s="41"/>
      <c r="B140" s="42"/>
      <c r="C140" s="230" t="s">
        <v>287</v>
      </c>
      <c r="D140" s="230" t="s">
        <v>253</v>
      </c>
      <c r="E140" s="231" t="s">
        <v>6479</v>
      </c>
      <c r="F140" s="232" t="s">
        <v>6453</v>
      </c>
      <c r="G140" s="233" t="s">
        <v>1163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333</v>
      </c>
      <c r="D141" s="230" t="s">
        <v>253</v>
      </c>
      <c r="E141" s="231" t="s">
        <v>6480</v>
      </c>
      <c r="F141" s="232" t="s">
        <v>6455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24.15" customHeight="1">
      <c r="A142" s="41"/>
      <c r="B142" s="42"/>
      <c r="C142" s="230" t="s">
        <v>8</v>
      </c>
      <c r="D142" s="230" t="s">
        <v>253</v>
      </c>
      <c r="E142" s="231" t="s">
        <v>6481</v>
      </c>
      <c r="F142" s="232" t="s">
        <v>6457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2" customFormat="1">
      <c r="A143" s="41"/>
      <c r="B143" s="42"/>
      <c r="C143" s="43"/>
      <c r="D143" s="251" t="s">
        <v>289</v>
      </c>
      <c r="E143" s="43"/>
      <c r="F143" s="282" t="s">
        <v>6482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289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3578</v>
      </c>
      <c r="F144" s="228" t="s">
        <v>6369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349</v>
      </c>
      <c r="D145" s="230" t="s">
        <v>253</v>
      </c>
      <c r="E145" s="231" t="s">
        <v>6483</v>
      </c>
      <c r="F145" s="232" t="s">
        <v>6371</v>
      </c>
      <c r="G145" s="233" t="s">
        <v>1163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93</v>
      </c>
    </row>
    <row r="146" s="2" customFormat="1" ht="37.8" customHeight="1">
      <c r="A146" s="41"/>
      <c r="B146" s="42"/>
      <c r="C146" s="230" t="s">
        <v>299</v>
      </c>
      <c r="D146" s="230" t="s">
        <v>253</v>
      </c>
      <c r="E146" s="231" t="s">
        <v>6484</v>
      </c>
      <c r="F146" s="232" t="s">
        <v>6373</v>
      </c>
      <c r="G146" s="233" t="s">
        <v>1163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276</v>
      </c>
    </row>
    <row r="147" s="2" customFormat="1" ht="33" customHeight="1">
      <c r="A147" s="41"/>
      <c r="B147" s="42"/>
      <c r="C147" s="230" t="s">
        <v>361</v>
      </c>
      <c r="D147" s="230" t="s">
        <v>253</v>
      </c>
      <c r="E147" s="231" t="s">
        <v>6485</v>
      </c>
      <c r="F147" s="232" t="s">
        <v>6375</v>
      </c>
      <c r="G147" s="233" t="s">
        <v>1163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281</v>
      </c>
    </row>
    <row r="148" s="2" customFormat="1" ht="16.5" customHeight="1">
      <c r="A148" s="41"/>
      <c r="B148" s="42"/>
      <c r="C148" s="230" t="s">
        <v>304</v>
      </c>
      <c r="D148" s="230" t="s">
        <v>253</v>
      </c>
      <c r="E148" s="231" t="s">
        <v>6486</v>
      </c>
      <c r="F148" s="232" t="s">
        <v>6377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287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6487</v>
      </c>
      <c r="F149" s="232" t="s">
        <v>6379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6488</v>
      </c>
      <c r="F150" s="232" t="s">
        <v>4036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299</v>
      </c>
    </row>
    <row r="151" s="2" customFormat="1" ht="16.5" customHeight="1">
      <c r="A151" s="41"/>
      <c r="B151" s="42"/>
      <c r="C151" s="230" t="s">
        <v>402</v>
      </c>
      <c r="D151" s="230" t="s">
        <v>253</v>
      </c>
      <c r="E151" s="231" t="s">
        <v>6489</v>
      </c>
      <c r="F151" s="232" t="s">
        <v>4044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304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249</v>
      </c>
      <c r="F152" s="217" t="s">
        <v>250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P153+P214+P233+P246</f>
        <v>0</v>
      </c>
      <c r="Q152" s="222"/>
      <c r="R152" s="223">
        <f>R153+R214+R233+R246</f>
        <v>55.845967440000003</v>
      </c>
      <c r="S152" s="222"/>
      <c r="T152" s="224">
        <f>T153+T214+T233+T246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BK153+BK214+BK233+BK246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252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SUM(P154:P213)</f>
        <v>0</v>
      </c>
      <c r="Q153" s="222"/>
      <c r="R153" s="223">
        <f>SUM(R154:R213)</f>
        <v>18.941880000000001</v>
      </c>
      <c r="S153" s="222"/>
      <c r="T153" s="224">
        <f>SUM(T154:T213)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251</v>
      </c>
      <c r="BK153" s="227">
        <f>SUM(BK154:BK213)</f>
        <v>0</v>
      </c>
    </row>
    <row r="154" s="2" customFormat="1" ht="33" customHeight="1">
      <c r="A154" s="41"/>
      <c r="B154" s="42"/>
      <c r="C154" s="230" t="s">
        <v>409</v>
      </c>
      <c r="D154" s="230" t="s">
        <v>253</v>
      </c>
      <c r="E154" s="231" t="s">
        <v>6490</v>
      </c>
      <c r="F154" s="232" t="s">
        <v>6491</v>
      </c>
      <c r="G154" s="233" t="s">
        <v>265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6492</v>
      </c>
    </row>
    <row r="155" s="2" customFormat="1">
      <c r="A155" s="41"/>
      <c r="B155" s="42"/>
      <c r="C155" s="43"/>
      <c r="D155" s="244" t="s">
        <v>258</v>
      </c>
      <c r="E155" s="43"/>
      <c r="F155" s="245" t="s">
        <v>6493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258</v>
      </c>
      <c r="AU155" s="19" t="s">
        <v>93</v>
      </c>
    </row>
    <row r="156" s="13" customFormat="1">
      <c r="A156" s="13"/>
      <c r="B156" s="249"/>
      <c r="C156" s="250"/>
      <c r="D156" s="251" t="s">
        <v>260</v>
      </c>
      <c r="E156" s="252" t="s">
        <v>1</v>
      </c>
      <c r="F156" s="253" t="s">
        <v>6494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260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251</v>
      </c>
    </row>
    <row r="157" s="2" customFormat="1" ht="16.5" customHeight="1">
      <c r="A157" s="41"/>
      <c r="B157" s="42"/>
      <c r="C157" s="230" t="s">
        <v>7</v>
      </c>
      <c r="D157" s="230" t="s">
        <v>253</v>
      </c>
      <c r="E157" s="231" t="s">
        <v>6495</v>
      </c>
      <c r="F157" s="232" t="s">
        <v>6496</v>
      </c>
      <c r="G157" s="233" t="s">
        <v>321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6497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6498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5" customFormat="1">
      <c r="A159" s="15"/>
      <c r="B159" s="272"/>
      <c r="C159" s="273"/>
      <c r="D159" s="251" t="s">
        <v>260</v>
      </c>
      <c r="E159" s="274" t="s">
        <v>1</v>
      </c>
      <c r="F159" s="275" t="s">
        <v>6499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260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251</v>
      </c>
    </row>
    <row r="160" s="13" customFormat="1">
      <c r="A160" s="13"/>
      <c r="B160" s="249"/>
      <c r="C160" s="250"/>
      <c r="D160" s="251" t="s">
        <v>260</v>
      </c>
      <c r="E160" s="252" t="s">
        <v>1</v>
      </c>
      <c r="F160" s="253" t="s">
        <v>6500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260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251</v>
      </c>
    </row>
    <row r="161" s="2" customFormat="1" ht="21.75" customHeight="1">
      <c r="A161" s="41"/>
      <c r="B161" s="42"/>
      <c r="C161" s="294" t="s">
        <v>322</v>
      </c>
      <c r="D161" s="294" t="s">
        <v>338</v>
      </c>
      <c r="E161" s="295" t="s">
        <v>6501</v>
      </c>
      <c r="F161" s="296" t="s">
        <v>6502</v>
      </c>
      <c r="G161" s="297" t="s">
        <v>298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281</v>
      </c>
      <c r="AT161" s="242" t="s">
        <v>338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6503</v>
      </c>
    </row>
    <row r="162" s="2" customFormat="1">
      <c r="A162" s="41"/>
      <c r="B162" s="42"/>
      <c r="C162" s="43"/>
      <c r="D162" s="251" t="s">
        <v>289</v>
      </c>
      <c r="E162" s="43"/>
      <c r="F162" s="282" t="s">
        <v>2845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289</v>
      </c>
      <c r="AU162" s="19" t="s">
        <v>93</v>
      </c>
    </row>
    <row r="163" s="15" customFormat="1">
      <c r="A163" s="15"/>
      <c r="B163" s="272"/>
      <c r="C163" s="273"/>
      <c r="D163" s="251" t="s">
        <v>260</v>
      </c>
      <c r="E163" s="274" t="s">
        <v>1</v>
      </c>
      <c r="F163" s="275" t="s">
        <v>6499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260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251</v>
      </c>
    </row>
    <row r="164" s="13" customFormat="1">
      <c r="A164" s="13"/>
      <c r="B164" s="249"/>
      <c r="C164" s="250"/>
      <c r="D164" s="251" t="s">
        <v>260</v>
      </c>
      <c r="E164" s="252" t="s">
        <v>1</v>
      </c>
      <c r="F164" s="253" t="s">
        <v>6504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260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251</v>
      </c>
    </row>
    <row r="165" s="13" customFormat="1">
      <c r="A165" s="13"/>
      <c r="B165" s="249"/>
      <c r="C165" s="250"/>
      <c r="D165" s="251" t="s">
        <v>260</v>
      </c>
      <c r="E165" s="250"/>
      <c r="F165" s="253" t="s">
        <v>6505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260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251</v>
      </c>
    </row>
    <row r="166" s="2" customFormat="1" ht="24.15" customHeight="1">
      <c r="A166" s="41"/>
      <c r="B166" s="42"/>
      <c r="C166" s="230" t="s">
        <v>424</v>
      </c>
      <c r="D166" s="230" t="s">
        <v>253</v>
      </c>
      <c r="E166" s="231" t="s">
        <v>6506</v>
      </c>
      <c r="F166" s="232" t="s">
        <v>6507</v>
      </c>
      <c r="G166" s="233" t="s">
        <v>321</v>
      </c>
      <c r="H166" s="234">
        <v>20.399999999999999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0.15478</v>
      </c>
      <c r="R166" s="240">
        <f>Q166*H166</f>
        <v>3.1575119999999997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6508</v>
      </c>
    </row>
    <row r="167" s="2" customFormat="1">
      <c r="A167" s="41"/>
      <c r="B167" s="42"/>
      <c r="C167" s="43"/>
      <c r="D167" s="244" t="s">
        <v>258</v>
      </c>
      <c r="E167" s="43"/>
      <c r="F167" s="245" t="s">
        <v>6509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258</v>
      </c>
      <c r="AU167" s="19" t="s">
        <v>93</v>
      </c>
    </row>
    <row r="168" s="2" customFormat="1">
      <c r="A168" s="41"/>
      <c r="B168" s="42"/>
      <c r="C168" s="43"/>
      <c r="D168" s="251" t="s">
        <v>289</v>
      </c>
      <c r="E168" s="43"/>
      <c r="F168" s="282" t="s">
        <v>6510</v>
      </c>
      <c r="G168" s="43"/>
      <c r="H168" s="43"/>
      <c r="I168" s="246"/>
      <c r="J168" s="43"/>
      <c r="K168" s="43"/>
      <c r="L168" s="47"/>
      <c r="M168" s="247"/>
      <c r="N168" s="248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9" t="s">
        <v>289</v>
      </c>
      <c r="AU168" s="19" t="s">
        <v>93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6511</v>
      </c>
      <c r="G169" s="250"/>
      <c r="H169" s="254">
        <v>20.399999999999999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24.15" customHeight="1">
      <c r="A170" s="41"/>
      <c r="B170" s="42"/>
      <c r="C170" s="230" t="s">
        <v>437</v>
      </c>
      <c r="D170" s="230" t="s">
        <v>253</v>
      </c>
      <c r="E170" s="231" t="s">
        <v>6512</v>
      </c>
      <c r="F170" s="232" t="s">
        <v>6513</v>
      </c>
      <c r="G170" s="233" t="s">
        <v>389</v>
      </c>
      <c r="H170" s="234">
        <v>179.19999999999999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0.029440000000000001</v>
      </c>
      <c r="R170" s="240">
        <f>Q170*H170</f>
        <v>5.2756479999999994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6514</v>
      </c>
    </row>
    <row r="171" s="2" customFormat="1">
      <c r="A171" s="41"/>
      <c r="B171" s="42"/>
      <c r="C171" s="43"/>
      <c r="D171" s="244" t="s">
        <v>258</v>
      </c>
      <c r="E171" s="43"/>
      <c r="F171" s="245" t="s">
        <v>6515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258</v>
      </c>
      <c r="AU171" s="19" t="s">
        <v>93</v>
      </c>
    </row>
    <row r="172" s="2" customFormat="1">
      <c r="A172" s="41"/>
      <c r="B172" s="42"/>
      <c r="C172" s="43"/>
      <c r="D172" s="251" t="s">
        <v>289</v>
      </c>
      <c r="E172" s="43"/>
      <c r="F172" s="282" t="s">
        <v>6516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289</v>
      </c>
      <c r="AU172" s="19" t="s">
        <v>93</v>
      </c>
    </row>
    <row r="173" s="15" customFormat="1">
      <c r="A173" s="15"/>
      <c r="B173" s="272"/>
      <c r="C173" s="273"/>
      <c r="D173" s="251" t="s">
        <v>260</v>
      </c>
      <c r="E173" s="274" t="s">
        <v>1</v>
      </c>
      <c r="F173" s="275" t="s">
        <v>6499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260</v>
      </c>
      <c r="AU173" s="281" t="s">
        <v>93</v>
      </c>
      <c r="AV173" s="15" t="s">
        <v>91</v>
      </c>
      <c r="AW173" s="15" t="s">
        <v>40</v>
      </c>
      <c r="AX173" s="15" t="s">
        <v>84</v>
      </c>
      <c r="AY173" s="281" t="s">
        <v>251</v>
      </c>
    </row>
    <row r="174" s="13" customFormat="1">
      <c r="A174" s="13"/>
      <c r="B174" s="249"/>
      <c r="C174" s="250"/>
      <c r="D174" s="251" t="s">
        <v>260</v>
      </c>
      <c r="E174" s="252" t="s">
        <v>1</v>
      </c>
      <c r="F174" s="253" t="s">
        <v>6517</v>
      </c>
      <c r="G174" s="250"/>
      <c r="H174" s="254">
        <v>179.19999999999999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260</v>
      </c>
      <c r="AU174" s="260" t="s">
        <v>93</v>
      </c>
      <c r="AV174" s="13" t="s">
        <v>93</v>
      </c>
      <c r="AW174" s="13" t="s">
        <v>40</v>
      </c>
      <c r="AX174" s="13" t="s">
        <v>91</v>
      </c>
      <c r="AY174" s="260" t="s">
        <v>251</v>
      </c>
    </row>
    <row r="175" s="2" customFormat="1" ht="24.15" customHeight="1">
      <c r="A175" s="41"/>
      <c r="B175" s="42"/>
      <c r="C175" s="230" t="s">
        <v>405</v>
      </c>
      <c r="D175" s="230" t="s">
        <v>253</v>
      </c>
      <c r="E175" s="231" t="s">
        <v>6518</v>
      </c>
      <c r="F175" s="232" t="s">
        <v>6519</v>
      </c>
      <c r="G175" s="233" t="s">
        <v>321</v>
      </c>
      <c r="H175" s="234">
        <v>204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0.0016800000000000001</v>
      </c>
      <c r="R175" s="240">
        <f>Q175*H175</f>
        <v>0.34272000000000002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257</v>
      </c>
      <c r="AT175" s="242" t="s">
        <v>253</v>
      </c>
      <c r="AU175" s="242" t="s">
        <v>93</v>
      </c>
      <c r="AY175" s="19" t="s">
        <v>251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257</v>
      </c>
      <c r="BM175" s="242" t="s">
        <v>6520</v>
      </c>
    </row>
    <row r="176" s="2" customFormat="1">
      <c r="A176" s="41"/>
      <c r="B176" s="42"/>
      <c r="C176" s="43"/>
      <c r="D176" s="244" t="s">
        <v>258</v>
      </c>
      <c r="E176" s="43"/>
      <c r="F176" s="245" t="s">
        <v>6521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258</v>
      </c>
      <c r="AU176" s="19" t="s">
        <v>93</v>
      </c>
    </row>
    <row r="177" s="13" customFormat="1">
      <c r="A177" s="13"/>
      <c r="B177" s="249"/>
      <c r="C177" s="250"/>
      <c r="D177" s="251" t="s">
        <v>260</v>
      </c>
      <c r="E177" s="252" t="s">
        <v>1</v>
      </c>
      <c r="F177" s="253" t="s">
        <v>6522</v>
      </c>
      <c r="G177" s="250"/>
      <c r="H177" s="254">
        <v>204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260</v>
      </c>
      <c r="AU177" s="260" t="s">
        <v>93</v>
      </c>
      <c r="AV177" s="13" t="s">
        <v>93</v>
      </c>
      <c r="AW177" s="13" t="s">
        <v>40</v>
      </c>
      <c r="AX177" s="13" t="s">
        <v>91</v>
      </c>
      <c r="AY177" s="260" t="s">
        <v>251</v>
      </c>
    </row>
    <row r="178" s="2" customFormat="1" ht="24.15" customHeight="1">
      <c r="A178" s="41"/>
      <c r="B178" s="42"/>
      <c r="C178" s="294" t="s">
        <v>587</v>
      </c>
      <c r="D178" s="294" t="s">
        <v>338</v>
      </c>
      <c r="E178" s="295" t="s">
        <v>6523</v>
      </c>
      <c r="F178" s="296" t="s">
        <v>6524</v>
      </c>
      <c r="G178" s="297" t="s">
        <v>321</v>
      </c>
      <c r="H178" s="298">
        <v>204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0.0044000000000000003</v>
      </c>
      <c r="R178" s="240">
        <f>Q178*H178</f>
        <v>0.89760000000000006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281</v>
      </c>
      <c r="AT178" s="242" t="s">
        <v>338</v>
      </c>
      <c r="AU178" s="242" t="s">
        <v>93</v>
      </c>
      <c r="AY178" s="19" t="s">
        <v>251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257</v>
      </c>
      <c r="BM178" s="242" t="s">
        <v>6525</v>
      </c>
    </row>
    <row r="179" s="2" customFormat="1">
      <c r="A179" s="41"/>
      <c r="B179" s="42"/>
      <c r="C179" s="43"/>
      <c r="D179" s="251" t="s">
        <v>289</v>
      </c>
      <c r="E179" s="43"/>
      <c r="F179" s="282" t="s">
        <v>6526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289</v>
      </c>
      <c r="AU179" s="19" t="s">
        <v>93</v>
      </c>
    </row>
    <row r="180" s="13" customFormat="1">
      <c r="A180" s="13"/>
      <c r="B180" s="249"/>
      <c r="C180" s="250"/>
      <c r="D180" s="251" t="s">
        <v>260</v>
      </c>
      <c r="E180" s="252" t="s">
        <v>1</v>
      </c>
      <c r="F180" s="253" t="s">
        <v>6522</v>
      </c>
      <c r="G180" s="250"/>
      <c r="H180" s="254">
        <v>204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260</v>
      </c>
      <c r="AU180" s="260" t="s">
        <v>93</v>
      </c>
      <c r="AV180" s="13" t="s">
        <v>93</v>
      </c>
      <c r="AW180" s="13" t="s">
        <v>40</v>
      </c>
      <c r="AX180" s="13" t="s">
        <v>91</v>
      </c>
      <c r="AY180" s="260" t="s">
        <v>251</v>
      </c>
    </row>
    <row r="181" s="2" customFormat="1" ht="16.5" customHeight="1">
      <c r="A181" s="41"/>
      <c r="B181" s="42"/>
      <c r="C181" s="294" t="s">
        <v>599</v>
      </c>
      <c r="D181" s="294" t="s">
        <v>338</v>
      </c>
      <c r="E181" s="295" t="s">
        <v>6527</v>
      </c>
      <c r="F181" s="296" t="s">
        <v>6528</v>
      </c>
      <c r="G181" s="297" t="s">
        <v>571</v>
      </c>
      <c r="H181" s="298">
        <v>17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0.01</v>
      </c>
      <c r="R181" s="240">
        <f>Q181*H181</f>
        <v>0.17000000000000001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281</v>
      </c>
      <c r="AT181" s="242" t="s">
        <v>338</v>
      </c>
      <c r="AU181" s="242" t="s">
        <v>93</v>
      </c>
      <c r="AY181" s="19" t="s">
        <v>251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257</v>
      </c>
      <c r="BM181" s="242" t="s">
        <v>6529</v>
      </c>
    </row>
    <row r="182" s="2" customFormat="1">
      <c r="A182" s="41"/>
      <c r="B182" s="42"/>
      <c r="C182" s="43"/>
      <c r="D182" s="251" t="s">
        <v>289</v>
      </c>
      <c r="E182" s="43"/>
      <c r="F182" s="282" t="s">
        <v>6530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289</v>
      </c>
      <c r="AU182" s="19" t="s">
        <v>93</v>
      </c>
    </row>
    <row r="183" s="13" customFormat="1">
      <c r="A183" s="13"/>
      <c r="B183" s="249"/>
      <c r="C183" s="250"/>
      <c r="D183" s="251" t="s">
        <v>260</v>
      </c>
      <c r="E183" s="252" t="s">
        <v>1</v>
      </c>
      <c r="F183" s="253" t="s">
        <v>6531</v>
      </c>
      <c r="G183" s="250"/>
      <c r="H183" s="254">
        <v>17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260</v>
      </c>
      <c r="AU183" s="260" t="s">
        <v>93</v>
      </c>
      <c r="AV183" s="13" t="s">
        <v>93</v>
      </c>
      <c r="AW183" s="13" t="s">
        <v>40</v>
      </c>
      <c r="AX183" s="13" t="s">
        <v>91</v>
      </c>
      <c r="AY183" s="260" t="s">
        <v>251</v>
      </c>
    </row>
    <row r="184" s="2" customFormat="1" ht="24.15" customHeight="1">
      <c r="A184" s="41"/>
      <c r="B184" s="42"/>
      <c r="C184" s="230" t="s">
        <v>412</v>
      </c>
      <c r="D184" s="230" t="s">
        <v>253</v>
      </c>
      <c r="E184" s="231" t="s">
        <v>6532</v>
      </c>
      <c r="F184" s="232" t="s">
        <v>6533</v>
      </c>
      <c r="G184" s="233" t="s">
        <v>571</v>
      </c>
      <c r="H184" s="234">
        <v>17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0.0019200000000000001</v>
      </c>
      <c r="R184" s="240">
        <f>Q184*H184</f>
        <v>0.032640000000000002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257</v>
      </c>
      <c r="AT184" s="242" t="s">
        <v>253</v>
      </c>
      <c r="AU184" s="242" t="s">
        <v>93</v>
      </c>
      <c r="AY184" s="19" t="s">
        <v>251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257</v>
      </c>
      <c r="BM184" s="242" t="s">
        <v>6534</v>
      </c>
    </row>
    <row r="185" s="2" customFormat="1">
      <c r="A185" s="41"/>
      <c r="B185" s="42"/>
      <c r="C185" s="43"/>
      <c r="D185" s="244" t="s">
        <v>258</v>
      </c>
      <c r="E185" s="43"/>
      <c r="F185" s="245" t="s">
        <v>6535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258</v>
      </c>
      <c r="AU185" s="19" t="s">
        <v>93</v>
      </c>
    </row>
    <row r="186" s="13" customFormat="1">
      <c r="A186" s="13"/>
      <c r="B186" s="249"/>
      <c r="C186" s="250"/>
      <c r="D186" s="251" t="s">
        <v>260</v>
      </c>
      <c r="E186" s="252" t="s">
        <v>1</v>
      </c>
      <c r="F186" s="253" t="s">
        <v>6531</v>
      </c>
      <c r="G186" s="250"/>
      <c r="H186" s="254">
        <v>17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260</v>
      </c>
      <c r="AU186" s="260" t="s">
        <v>93</v>
      </c>
      <c r="AV186" s="13" t="s">
        <v>93</v>
      </c>
      <c r="AW186" s="13" t="s">
        <v>40</v>
      </c>
      <c r="AX186" s="13" t="s">
        <v>91</v>
      </c>
      <c r="AY186" s="260" t="s">
        <v>251</v>
      </c>
    </row>
    <row r="187" s="2" customFormat="1" ht="37.8" customHeight="1">
      <c r="A187" s="41"/>
      <c r="B187" s="42"/>
      <c r="C187" s="230" t="s">
        <v>336</v>
      </c>
      <c r="D187" s="230" t="s">
        <v>253</v>
      </c>
      <c r="E187" s="231" t="s">
        <v>279</v>
      </c>
      <c r="F187" s="232" t="s">
        <v>280</v>
      </c>
      <c r="G187" s="233" t="s">
        <v>265</v>
      </c>
      <c r="H187" s="234">
        <v>116.181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257</v>
      </c>
      <c r="AT187" s="242" t="s">
        <v>253</v>
      </c>
      <c r="AU187" s="242" t="s">
        <v>93</v>
      </c>
      <c r="AY187" s="19" t="s">
        <v>251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257</v>
      </c>
      <c r="BM187" s="242" t="s">
        <v>6536</v>
      </c>
    </row>
    <row r="188" s="2" customFormat="1">
      <c r="A188" s="41"/>
      <c r="B188" s="42"/>
      <c r="C188" s="43"/>
      <c r="D188" s="244" t="s">
        <v>258</v>
      </c>
      <c r="E188" s="43"/>
      <c r="F188" s="245" t="s">
        <v>6537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258</v>
      </c>
      <c r="AU188" s="19" t="s">
        <v>93</v>
      </c>
    </row>
    <row r="189" s="13" customFormat="1">
      <c r="A189" s="13"/>
      <c r="B189" s="249"/>
      <c r="C189" s="250"/>
      <c r="D189" s="251" t="s">
        <v>260</v>
      </c>
      <c r="E189" s="252" t="s">
        <v>1</v>
      </c>
      <c r="F189" s="253" t="s">
        <v>6538</v>
      </c>
      <c r="G189" s="250"/>
      <c r="H189" s="254">
        <v>106.39700000000001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260</v>
      </c>
      <c r="AU189" s="260" t="s">
        <v>93</v>
      </c>
      <c r="AV189" s="13" t="s">
        <v>93</v>
      </c>
      <c r="AW189" s="13" t="s">
        <v>40</v>
      </c>
      <c r="AX189" s="13" t="s">
        <v>84</v>
      </c>
      <c r="AY189" s="260" t="s">
        <v>251</v>
      </c>
    </row>
    <row r="190" s="13" customFormat="1">
      <c r="A190" s="13"/>
      <c r="B190" s="249"/>
      <c r="C190" s="250"/>
      <c r="D190" s="251" t="s">
        <v>260</v>
      </c>
      <c r="E190" s="252" t="s">
        <v>1</v>
      </c>
      <c r="F190" s="253" t="s">
        <v>6539</v>
      </c>
      <c r="G190" s="250"/>
      <c r="H190" s="254">
        <v>9.7840000000000007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260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251</v>
      </c>
    </row>
    <row r="191" s="14" customFormat="1">
      <c r="A191" s="14"/>
      <c r="B191" s="261"/>
      <c r="C191" s="262"/>
      <c r="D191" s="251" t="s">
        <v>260</v>
      </c>
      <c r="E191" s="263" t="s">
        <v>1</v>
      </c>
      <c r="F191" s="264" t="s">
        <v>262</v>
      </c>
      <c r="G191" s="262"/>
      <c r="H191" s="265">
        <v>116.18100000000001</v>
      </c>
      <c r="I191" s="266"/>
      <c r="J191" s="262"/>
      <c r="K191" s="262"/>
      <c r="L191" s="267"/>
      <c r="M191" s="268"/>
      <c r="N191" s="269"/>
      <c r="O191" s="269"/>
      <c r="P191" s="269"/>
      <c r="Q191" s="269"/>
      <c r="R191" s="269"/>
      <c r="S191" s="269"/>
      <c r="T191" s="27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1" t="s">
        <v>260</v>
      </c>
      <c r="AU191" s="271" t="s">
        <v>93</v>
      </c>
      <c r="AV191" s="14" t="s">
        <v>257</v>
      </c>
      <c r="AW191" s="14" t="s">
        <v>40</v>
      </c>
      <c r="AX191" s="14" t="s">
        <v>91</v>
      </c>
      <c r="AY191" s="271" t="s">
        <v>251</v>
      </c>
    </row>
    <row r="192" s="2" customFormat="1" ht="37.8" customHeight="1">
      <c r="A192" s="41"/>
      <c r="B192" s="42"/>
      <c r="C192" s="230" t="s">
        <v>450</v>
      </c>
      <c r="D192" s="230" t="s">
        <v>253</v>
      </c>
      <c r="E192" s="231" t="s">
        <v>285</v>
      </c>
      <c r="F192" s="232" t="s">
        <v>286</v>
      </c>
      <c r="G192" s="233" t="s">
        <v>265</v>
      </c>
      <c r="H192" s="234">
        <v>1161.81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257</v>
      </c>
      <c r="AT192" s="242" t="s">
        <v>253</v>
      </c>
      <c r="AU192" s="242" t="s">
        <v>93</v>
      </c>
      <c r="AY192" s="19" t="s">
        <v>251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257</v>
      </c>
      <c r="BM192" s="242" t="s">
        <v>6540</v>
      </c>
    </row>
    <row r="193" s="2" customFormat="1">
      <c r="A193" s="41"/>
      <c r="B193" s="42"/>
      <c r="C193" s="43"/>
      <c r="D193" s="244" t="s">
        <v>258</v>
      </c>
      <c r="E193" s="43"/>
      <c r="F193" s="245" t="s">
        <v>6541</v>
      </c>
      <c r="G193" s="43"/>
      <c r="H193" s="43"/>
      <c r="I193" s="246"/>
      <c r="J193" s="43"/>
      <c r="K193" s="43"/>
      <c r="L193" s="47"/>
      <c r="M193" s="247"/>
      <c r="N193" s="248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9" t="s">
        <v>258</v>
      </c>
      <c r="AU193" s="19" t="s">
        <v>93</v>
      </c>
    </row>
    <row r="194" s="2" customFormat="1">
      <c r="A194" s="41"/>
      <c r="B194" s="42"/>
      <c r="C194" s="43"/>
      <c r="D194" s="251" t="s">
        <v>289</v>
      </c>
      <c r="E194" s="43"/>
      <c r="F194" s="282" t="s">
        <v>1256</v>
      </c>
      <c r="G194" s="43"/>
      <c r="H194" s="43"/>
      <c r="I194" s="246"/>
      <c r="J194" s="43"/>
      <c r="K194" s="43"/>
      <c r="L194" s="47"/>
      <c r="M194" s="247"/>
      <c r="N194" s="248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9" t="s">
        <v>289</v>
      </c>
      <c r="AU194" s="19" t="s">
        <v>93</v>
      </c>
    </row>
    <row r="195" s="13" customFormat="1">
      <c r="A195" s="13"/>
      <c r="B195" s="249"/>
      <c r="C195" s="250"/>
      <c r="D195" s="251" t="s">
        <v>260</v>
      </c>
      <c r="E195" s="252" t="s">
        <v>1</v>
      </c>
      <c r="F195" s="253" t="s">
        <v>6538</v>
      </c>
      <c r="G195" s="250"/>
      <c r="H195" s="254">
        <v>106.39700000000001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260</v>
      </c>
      <c r="AU195" s="260" t="s">
        <v>93</v>
      </c>
      <c r="AV195" s="13" t="s">
        <v>93</v>
      </c>
      <c r="AW195" s="13" t="s">
        <v>40</v>
      </c>
      <c r="AX195" s="13" t="s">
        <v>84</v>
      </c>
      <c r="AY195" s="260" t="s">
        <v>251</v>
      </c>
    </row>
    <row r="196" s="13" customFormat="1">
      <c r="A196" s="13"/>
      <c r="B196" s="249"/>
      <c r="C196" s="250"/>
      <c r="D196" s="251" t="s">
        <v>260</v>
      </c>
      <c r="E196" s="252" t="s">
        <v>1</v>
      </c>
      <c r="F196" s="253" t="s">
        <v>6539</v>
      </c>
      <c r="G196" s="250"/>
      <c r="H196" s="254">
        <v>9.7840000000000007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260</v>
      </c>
      <c r="AU196" s="260" t="s">
        <v>93</v>
      </c>
      <c r="AV196" s="13" t="s">
        <v>93</v>
      </c>
      <c r="AW196" s="13" t="s">
        <v>40</v>
      </c>
      <c r="AX196" s="13" t="s">
        <v>84</v>
      </c>
      <c r="AY196" s="260" t="s">
        <v>251</v>
      </c>
    </row>
    <row r="197" s="14" customFormat="1">
      <c r="A197" s="14"/>
      <c r="B197" s="261"/>
      <c r="C197" s="262"/>
      <c r="D197" s="251" t="s">
        <v>260</v>
      </c>
      <c r="E197" s="263" t="s">
        <v>1</v>
      </c>
      <c r="F197" s="264" t="s">
        <v>262</v>
      </c>
      <c r="G197" s="262"/>
      <c r="H197" s="265">
        <v>116.18100000000001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1" t="s">
        <v>260</v>
      </c>
      <c r="AU197" s="271" t="s">
        <v>93</v>
      </c>
      <c r="AV197" s="14" t="s">
        <v>257</v>
      </c>
      <c r="AW197" s="14" t="s">
        <v>40</v>
      </c>
      <c r="AX197" s="14" t="s">
        <v>91</v>
      </c>
      <c r="AY197" s="271" t="s">
        <v>251</v>
      </c>
    </row>
    <row r="198" s="13" customFormat="1">
      <c r="A198" s="13"/>
      <c r="B198" s="249"/>
      <c r="C198" s="250"/>
      <c r="D198" s="251" t="s">
        <v>260</v>
      </c>
      <c r="E198" s="250"/>
      <c r="F198" s="253" t="s">
        <v>6542</v>
      </c>
      <c r="G198" s="250"/>
      <c r="H198" s="254">
        <v>1161.81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260</v>
      </c>
      <c r="AU198" s="260" t="s">
        <v>93</v>
      </c>
      <c r="AV198" s="13" t="s">
        <v>93</v>
      </c>
      <c r="AW198" s="13" t="s">
        <v>4</v>
      </c>
      <c r="AX198" s="13" t="s">
        <v>91</v>
      </c>
      <c r="AY198" s="260" t="s">
        <v>251</v>
      </c>
    </row>
    <row r="199" s="2" customFormat="1" ht="24.15" customHeight="1">
      <c r="A199" s="41"/>
      <c r="B199" s="42"/>
      <c r="C199" s="230" t="s">
        <v>341</v>
      </c>
      <c r="D199" s="230" t="s">
        <v>253</v>
      </c>
      <c r="E199" s="231" t="s">
        <v>291</v>
      </c>
      <c r="F199" s="232" t="s">
        <v>292</v>
      </c>
      <c r="G199" s="233" t="s">
        <v>265</v>
      </c>
      <c r="H199" s="234">
        <v>299.78399999999999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257</v>
      </c>
      <c r="AT199" s="242" t="s">
        <v>253</v>
      </c>
      <c r="AU199" s="242" t="s">
        <v>93</v>
      </c>
      <c r="AY199" s="19" t="s">
        <v>251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257</v>
      </c>
      <c r="BM199" s="242" t="s">
        <v>6543</v>
      </c>
    </row>
    <row r="200" s="2" customFormat="1">
      <c r="A200" s="41"/>
      <c r="B200" s="42"/>
      <c r="C200" s="43"/>
      <c r="D200" s="244" t="s">
        <v>258</v>
      </c>
      <c r="E200" s="43"/>
      <c r="F200" s="245" t="s">
        <v>6544</v>
      </c>
      <c r="G200" s="43"/>
      <c r="H200" s="43"/>
      <c r="I200" s="246"/>
      <c r="J200" s="43"/>
      <c r="K200" s="43"/>
      <c r="L200" s="47"/>
      <c r="M200" s="247"/>
      <c r="N200" s="248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9" t="s">
        <v>258</v>
      </c>
      <c r="AU200" s="19" t="s">
        <v>93</v>
      </c>
    </row>
    <row r="201" s="13" customFormat="1">
      <c r="A201" s="13"/>
      <c r="B201" s="249"/>
      <c r="C201" s="250"/>
      <c r="D201" s="251" t="s">
        <v>260</v>
      </c>
      <c r="E201" s="252" t="s">
        <v>1</v>
      </c>
      <c r="F201" s="253" t="s">
        <v>6545</v>
      </c>
      <c r="G201" s="250"/>
      <c r="H201" s="254">
        <v>183.60300000000001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260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251</v>
      </c>
    </row>
    <row r="202" s="13" customFormat="1">
      <c r="A202" s="13"/>
      <c r="B202" s="249"/>
      <c r="C202" s="250"/>
      <c r="D202" s="251" t="s">
        <v>260</v>
      </c>
      <c r="E202" s="252" t="s">
        <v>1</v>
      </c>
      <c r="F202" s="253" t="s">
        <v>6546</v>
      </c>
      <c r="G202" s="250"/>
      <c r="H202" s="254">
        <v>116.181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260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251</v>
      </c>
    </row>
    <row r="203" s="14" customFormat="1">
      <c r="A203" s="14"/>
      <c r="B203" s="261"/>
      <c r="C203" s="262"/>
      <c r="D203" s="251" t="s">
        <v>260</v>
      </c>
      <c r="E203" s="263" t="s">
        <v>1</v>
      </c>
      <c r="F203" s="264" t="s">
        <v>262</v>
      </c>
      <c r="G203" s="262"/>
      <c r="H203" s="265">
        <v>299.78399999999999</v>
      </c>
      <c r="I203" s="266"/>
      <c r="J203" s="262"/>
      <c r="K203" s="262"/>
      <c r="L203" s="267"/>
      <c r="M203" s="268"/>
      <c r="N203" s="269"/>
      <c r="O203" s="269"/>
      <c r="P203" s="269"/>
      <c r="Q203" s="269"/>
      <c r="R203" s="269"/>
      <c r="S203" s="269"/>
      <c r="T203" s="27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1" t="s">
        <v>260</v>
      </c>
      <c r="AU203" s="271" t="s">
        <v>93</v>
      </c>
      <c r="AV203" s="14" t="s">
        <v>257</v>
      </c>
      <c r="AW203" s="14" t="s">
        <v>40</v>
      </c>
      <c r="AX203" s="14" t="s">
        <v>91</v>
      </c>
      <c r="AY203" s="271" t="s">
        <v>251</v>
      </c>
    </row>
    <row r="204" s="2" customFormat="1" ht="33" customHeight="1">
      <c r="A204" s="41"/>
      <c r="B204" s="42"/>
      <c r="C204" s="230" t="s">
        <v>462</v>
      </c>
      <c r="D204" s="230" t="s">
        <v>253</v>
      </c>
      <c r="E204" s="231" t="s">
        <v>296</v>
      </c>
      <c r="F204" s="232" t="s">
        <v>297</v>
      </c>
      <c r="G204" s="233" t="s">
        <v>298</v>
      </c>
      <c r="H204" s="234">
        <v>197.50800000000001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257</v>
      </c>
      <c r="AT204" s="242" t="s">
        <v>253</v>
      </c>
      <c r="AU204" s="242" t="s">
        <v>93</v>
      </c>
      <c r="AY204" s="19" t="s">
        <v>251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257</v>
      </c>
      <c r="BM204" s="242" t="s">
        <v>6547</v>
      </c>
    </row>
    <row r="205" s="2" customFormat="1">
      <c r="A205" s="41"/>
      <c r="B205" s="42"/>
      <c r="C205" s="43"/>
      <c r="D205" s="244" t="s">
        <v>258</v>
      </c>
      <c r="E205" s="43"/>
      <c r="F205" s="245" t="s">
        <v>6548</v>
      </c>
      <c r="G205" s="43"/>
      <c r="H205" s="43"/>
      <c r="I205" s="246"/>
      <c r="J205" s="43"/>
      <c r="K205" s="43"/>
      <c r="L205" s="47"/>
      <c r="M205" s="247"/>
      <c r="N205" s="248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9" t="s">
        <v>258</v>
      </c>
      <c r="AU205" s="19" t="s">
        <v>93</v>
      </c>
    </row>
    <row r="206" s="2" customFormat="1">
      <c r="A206" s="41"/>
      <c r="B206" s="42"/>
      <c r="C206" s="43"/>
      <c r="D206" s="251" t="s">
        <v>289</v>
      </c>
      <c r="E206" s="43"/>
      <c r="F206" s="282" t="s">
        <v>6549</v>
      </c>
      <c r="G206" s="43"/>
      <c r="H206" s="43"/>
      <c r="I206" s="246"/>
      <c r="J206" s="43"/>
      <c r="K206" s="43"/>
      <c r="L206" s="47"/>
      <c r="M206" s="247"/>
      <c r="N206" s="248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9" t="s">
        <v>289</v>
      </c>
      <c r="AU206" s="19" t="s">
        <v>93</v>
      </c>
    </row>
    <row r="207" s="13" customFormat="1">
      <c r="A207" s="13"/>
      <c r="B207" s="249"/>
      <c r="C207" s="250"/>
      <c r="D207" s="251" t="s">
        <v>260</v>
      </c>
      <c r="E207" s="252" t="s">
        <v>1</v>
      </c>
      <c r="F207" s="253" t="s">
        <v>6538</v>
      </c>
      <c r="G207" s="250"/>
      <c r="H207" s="254">
        <v>106.39700000000001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260</v>
      </c>
      <c r="AU207" s="260" t="s">
        <v>93</v>
      </c>
      <c r="AV207" s="13" t="s">
        <v>93</v>
      </c>
      <c r="AW207" s="13" t="s">
        <v>40</v>
      </c>
      <c r="AX207" s="13" t="s">
        <v>84</v>
      </c>
      <c r="AY207" s="260" t="s">
        <v>251</v>
      </c>
    </row>
    <row r="208" s="13" customFormat="1">
      <c r="A208" s="13"/>
      <c r="B208" s="249"/>
      <c r="C208" s="250"/>
      <c r="D208" s="251" t="s">
        <v>260</v>
      </c>
      <c r="E208" s="252" t="s">
        <v>1</v>
      </c>
      <c r="F208" s="253" t="s">
        <v>6539</v>
      </c>
      <c r="G208" s="250"/>
      <c r="H208" s="254">
        <v>9.7840000000000007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260</v>
      </c>
      <c r="AU208" s="260" t="s">
        <v>93</v>
      </c>
      <c r="AV208" s="13" t="s">
        <v>93</v>
      </c>
      <c r="AW208" s="13" t="s">
        <v>40</v>
      </c>
      <c r="AX208" s="13" t="s">
        <v>84</v>
      </c>
      <c r="AY208" s="260" t="s">
        <v>251</v>
      </c>
    </row>
    <row r="209" s="14" customFormat="1">
      <c r="A209" s="14"/>
      <c r="B209" s="261"/>
      <c r="C209" s="262"/>
      <c r="D209" s="251" t="s">
        <v>260</v>
      </c>
      <c r="E209" s="263" t="s">
        <v>1</v>
      </c>
      <c r="F209" s="264" t="s">
        <v>262</v>
      </c>
      <c r="G209" s="262"/>
      <c r="H209" s="265">
        <v>116.18100000000001</v>
      </c>
      <c r="I209" s="266"/>
      <c r="J209" s="262"/>
      <c r="K209" s="262"/>
      <c r="L209" s="267"/>
      <c r="M209" s="268"/>
      <c r="N209" s="269"/>
      <c r="O209" s="269"/>
      <c r="P209" s="269"/>
      <c r="Q209" s="269"/>
      <c r="R209" s="269"/>
      <c r="S209" s="269"/>
      <c r="T209" s="27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1" t="s">
        <v>260</v>
      </c>
      <c r="AU209" s="271" t="s">
        <v>93</v>
      </c>
      <c r="AV209" s="14" t="s">
        <v>257</v>
      </c>
      <c r="AW209" s="14" t="s">
        <v>40</v>
      </c>
      <c r="AX209" s="14" t="s">
        <v>91</v>
      </c>
      <c r="AY209" s="271" t="s">
        <v>251</v>
      </c>
    </row>
    <row r="210" s="13" customFormat="1">
      <c r="A210" s="13"/>
      <c r="B210" s="249"/>
      <c r="C210" s="250"/>
      <c r="D210" s="251" t="s">
        <v>260</v>
      </c>
      <c r="E210" s="250"/>
      <c r="F210" s="253" t="s">
        <v>6550</v>
      </c>
      <c r="G210" s="250"/>
      <c r="H210" s="254">
        <v>197.50800000000001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260</v>
      </c>
      <c r="AU210" s="260" t="s">
        <v>93</v>
      </c>
      <c r="AV210" s="13" t="s">
        <v>93</v>
      </c>
      <c r="AW210" s="13" t="s">
        <v>4</v>
      </c>
      <c r="AX210" s="13" t="s">
        <v>91</v>
      </c>
      <c r="AY210" s="260" t="s">
        <v>251</v>
      </c>
    </row>
    <row r="211" s="2" customFormat="1" ht="24.15" customHeight="1">
      <c r="A211" s="41"/>
      <c r="B211" s="42"/>
      <c r="C211" s="230" t="s">
        <v>352</v>
      </c>
      <c r="D211" s="230" t="s">
        <v>253</v>
      </c>
      <c r="E211" s="231" t="s">
        <v>307</v>
      </c>
      <c r="F211" s="232" t="s">
        <v>308</v>
      </c>
      <c r="G211" s="233" t="s">
        <v>265</v>
      </c>
      <c r="H211" s="234">
        <v>183.60300000000001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257</v>
      </c>
      <c r="AT211" s="242" t="s">
        <v>253</v>
      </c>
      <c r="AU211" s="242" t="s">
        <v>93</v>
      </c>
      <c r="AY211" s="19" t="s">
        <v>251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257</v>
      </c>
      <c r="BM211" s="242" t="s">
        <v>6551</v>
      </c>
    </row>
    <row r="212" s="2" customFormat="1">
      <c r="A212" s="41"/>
      <c r="B212" s="42"/>
      <c r="C212" s="43"/>
      <c r="D212" s="244" t="s">
        <v>258</v>
      </c>
      <c r="E212" s="43"/>
      <c r="F212" s="245" t="s">
        <v>6552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258</v>
      </c>
      <c r="AU212" s="19" t="s">
        <v>93</v>
      </c>
    </row>
    <row r="213" s="13" customFormat="1">
      <c r="A213" s="13"/>
      <c r="B213" s="249"/>
      <c r="C213" s="250"/>
      <c r="D213" s="251" t="s">
        <v>260</v>
      </c>
      <c r="E213" s="252" t="s">
        <v>1</v>
      </c>
      <c r="F213" s="253" t="s">
        <v>6553</v>
      </c>
      <c r="G213" s="250"/>
      <c r="H213" s="254">
        <v>183.60300000000001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260</v>
      </c>
      <c r="AU213" s="260" t="s">
        <v>93</v>
      </c>
      <c r="AV213" s="13" t="s">
        <v>93</v>
      </c>
      <c r="AW213" s="13" t="s">
        <v>40</v>
      </c>
      <c r="AX213" s="13" t="s">
        <v>91</v>
      </c>
      <c r="AY213" s="260" t="s">
        <v>251</v>
      </c>
    </row>
    <row r="214" s="12" customFormat="1" ht="22.8" customHeight="1">
      <c r="A214" s="12"/>
      <c r="B214" s="214"/>
      <c r="C214" s="215"/>
      <c r="D214" s="216" t="s">
        <v>83</v>
      </c>
      <c r="E214" s="228" t="s">
        <v>93</v>
      </c>
      <c r="F214" s="228" t="s">
        <v>318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SUM(P215:P232)</f>
        <v>0</v>
      </c>
      <c r="Q214" s="222"/>
      <c r="R214" s="223">
        <f>SUM(R215:R232)</f>
        <v>5.1209950499999994</v>
      </c>
      <c r="S214" s="222"/>
      <c r="T214" s="224">
        <f>SUM(T215:T232)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91</v>
      </c>
      <c r="AT214" s="226" t="s">
        <v>83</v>
      </c>
      <c r="AU214" s="226" t="s">
        <v>91</v>
      </c>
      <c r="AY214" s="225" t="s">
        <v>251</v>
      </c>
      <c r="BK214" s="227">
        <f>SUM(BK215:BK232)</f>
        <v>0</v>
      </c>
    </row>
    <row r="215" s="2" customFormat="1" ht="24.15" customHeight="1">
      <c r="A215" s="41"/>
      <c r="B215" s="42"/>
      <c r="C215" s="230" t="s">
        <v>574</v>
      </c>
      <c r="D215" s="230" t="s">
        <v>253</v>
      </c>
      <c r="E215" s="231" t="s">
        <v>6554</v>
      </c>
      <c r="F215" s="232" t="s">
        <v>6555</v>
      </c>
      <c r="G215" s="233" t="s">
        <v>321</v>
      </c>
      <c r="H215" s="234">
        <v>204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0.00032000000000000003</v>
      </c>
      <c r="R215" s="240">
        <f>Q215*H215</f>
        <v>0.065280000000000005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257</v>
      </c>
      <c r="AT215" s="242" t="s">
        <v>253</v>
      </c>
      <c r="AU215" s="242" t="s">
        <v>93</v>
      </c>
      <c r="AY215" s="19" t="s">
        <v>251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257</v>
      </c>
      <c r="BM215" s="242" t="s">
        <v>6556</v>
      </c>
    </row>
    <row r="216" s="2" customFormat="1">
      <c r="A216" s="41"/>
      <c r="B216" s="42"/>
      <c r="C216" s="43"/>
      <c r="D216" s="244" t="s">
        <v>258</v>
      </c>
      <c r="E216" s="43"/>
      <c r="F216" s="245" t="s">
        <v>6557</v>
      </c>
      <c r="G216" s="43"/>
      <c r="H216" s="43"/>
      <c r="I216" s="246"/>
      <c r="J216" s="43"/>
      <c r="K216" s="43"/>
      <c r="L216" s="47"/>
      <c r="M216" s="247"/>
      <c r="N216" s="248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258</v>
      </c>
      <c r="AU216" s="19" t="s">
        <v>93</v>
      </c>
    </row>
    <row r="217" s="13" customFormat="1">
      <c r="A217" s="13"/>
      <c r="B217" s="249"/>
      <c r="C217" s="250"/>
      <c r="D217" s="251" t="s">
        <v>260</v>
      </c>
      <c r="E217" s="252" t="s">
        <v>1</v>
      </c>
      <c r="F217" s="253" t="s">
        <v>6522</v>
      </c>
      <c r="G217" s="250"/>
      <c r="H217" s="254">
        <v>204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260</v>
      </c>
      <c r="AU217" s="260" t="s">
        <v>93</v>
      </c>
      <c r="AV217" s="13" t="s">
        <v>93</v>
      </c>
      <c r="AW217" s="13" t="s">
        <v>40</v>
      </c>
      <c r="AX217" s="13" t="s">
        <v>91</v>
      </c>
      <c r="AY217" s="260" t="s">
        <v>251</v>
      </c>
    </row>
    <row r="218" s="2" customFormat="1" ht="24.15" customHeight="1">
      <c r="A218" s="41"/>
      <c r="B218" s="42"/>
      <c r="C218" s="230" t="s">
        <v>472</v>
      </c>
      <c r="D218" s="230" t="s">
        <v>253</v>
      </c>
      <c r="E218" s="231" t="s">
        <v>6558</v>
      </c>
      <c r="F218" s="232" t="s">
        <v>6559</v>
      </c>
      <c r="G218" s="233" t="s">
        <v>321</v>
      </c>
      <c r="H218" s="234">
        <v>238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0.00058</v>
      </c>
      <c r="R218" s="240">
        <f>Q218*H218</f>
        <v>0.13804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257</v>
      </c>
      <c r="AT218" s="242" t="s">
        <v>253</v>
      </c>
      <c r="AU218" s="242" t="s">
        <v>93</v>
      </c>
      <c r="AY218" s="19" t="s">
        <v>251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257</v>
      </c>
      <c r="BM218" s="242" t="s">
        <v>6560</v>
      </c>
    </row>
    <row r="219" s="2" customFormat="1">
      <c r="A219" s="41"/>
      <c r="B219" s="42"/>
      <c r="C219" s="43"/>
      <c r="D219" s="244" t="s">
        <v>258</v>
      </c>
      <c r="E219" s="43"/>
      <c r="F219" s="245" t="s">
        <v>6561</v>
      </c>
      <c r="G219" s="43"/>
      <c r="H219" s="43"/>
      <c r="I219" s="246"/>
      <c r="J219" s="43"/>
      <c r="K219" s="43"/>
      <c r="L219" s="47"/>
      <c r="M219" s="247"/>
      <c r="N219" s="248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9" t="s">
        <v>258</v>
      </c>
      <c r="AU219" s="19" t="s">
        <v>93</v>
      </c>
    </row>
    <row r="220" s="15" customFormat="1">
      <c r="A220" s="15"/>
      <c r="B220" s="272"/>
      <c r="C220" s="273"/>
      <c r="D220" s="251" t="s">
        <v>260</v>
      </c>
      <c r="E220" s="274" t="s">
        <v>1</v>
      </c>
      <c r="F220" s="275" t="s">
        <v>6499</v>
      </c>
      <c r="G220" s="273"/>
      <c r="H220" s="274" t="s">
        <v>1</v>
      </c>
      <c r="I220" s="276"/>
      <c r="J220" s="273"/>
      <c r="K220" s="273"/>
      <c r="L220" s="277"/>
      <c r="M220" s="278"/>
      <c r="N220" s="279"/>
      <c r="O220" s="279"/>
      <c r="P220" s="279"/>
      <c r="Q220" s="279"/>
      <c r="R220" s="279"/>
      <c r="S220" s="279"/>
      <c r="T220" s="28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1" t="s">
        <v>260</v>
      </c>
      <c r="AU220" s="281" t="s">
        <v>93</v>
      </c>
      <c r="AV220" s="15" t="s">
        <v>91</v>
      </c>
      <c r="AW220" s="15" t="s">
        <v>40</v>
      </c>
      <c r="AX220" s="15" t="s">
        <v>84</v>
      </c>
      <c r="AY220" s="281" t="s">
        <v>251</v>
      </c>
    </row>
    <row r="221" s="13" customFormat="1">
      <c r="A221" s="13"/>
      <c r="B221" s="249"/>
      <c r="C221" s="250"/>
      <c r="D221" s="251" t="s">
        <v>260</v>
      </c>
      <c r="E221" s="252" t="s">
        <v>1</v>
      </c>
      <c r="F221" s="253" t="s">
        <v>6562</v>
      </c>
      <c r="G221" s="250"/>
      <c r="H221" s="254">
        <v>238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260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251</v>
      </c>
    </row>
    <row r="222" s="2" customFormat="1" ht="37.8" customHeight="1">
      <c r="A222" s="41"/>
      <c r="B222" s="42"/>
      <c r="C222" s="230" t="s">
        <v>358</v>
      </c>
      <c r="D222" s="230" t="s">
        <v>253</v>
      </c>
      <c r="E222" s="231" t="s">
        <v>6563</v>
      </c>
      <c r="F222" s="232" t="s">
        <v>6564</v>
      </c>
      <c r="G222" s="233" t="s">
        <v>256</v>
      </c>
      <c r="H222" s="234">
        <v>31.167000000000002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0.00014999999999999999</v>
      </c>
      <c r="R222" s="240">
        <f>Q222*H222</f>
        <v>0.00467505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257</v>
      </c>
      <c r="AT222" s="242" t="s">
        <v>253</v>
      </c>
      <c r="AU222" s="242" t="s">
        <v>93</v>
      </c>
      <c r="AY222" s="19" t="s">
        <v>251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257</v>
      </c>
      <c r="BM222" s="242" t="s">
        <v>6565</v>
      </c>
    </row>
    <row r="223" s="2" customFormat="1">
      <c r="A223" s="41"/>
      <c r="B223" s="42"/>
      <c r="C223" s="43"/>
      <c r="D223" s="244" t="s">
        <v>258</v>
      </c>
      <c r="E223" s="43"/>
      <c r="F223" s="245" t="s">
        <v>6566</v>
      </c>
      <c r="G223" s="43"/>
      <c r="H223" s="43"/>
      <c r="I223" s="246"/>
      <c r="J223" s="43"/>
      <c r="K223" s="43"/>
      <c r="L223" s="47"/>
      <c r="M223" s="247"/>
      <c r="N223" s="248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9" t="s">
        <v>258</v>
      </c>
      <c r="AU223" s="19" t="s">
        <v>93</v>
      </c>
    </row>
    <row r="224" s="15" customFormat="1">
      <c r="A224" s="15"/>
      <c r="B224" s="272"/>
      <c r="C224" s="273"/>
      <c r="D224" s="251" t="s">
        <v>260</v>
      </c>
      <c r="E224" s="274" t="s">
        <v>1</v>
      </c>
      <c r="F224" s="275" t="s">
        <v>6499</v>
      </c>
      <c r="G224" s="273"/>
      <c r="H224" s="274" t="s">
        <v>1</v>
      </c>
      <c r="I224" s="276"/>
      <c r="J224" s="273"/>
      <c r="K224" s="273"/>
      <c r="L224" s="277"/>
      <c r="M224" s="278"/>
      <c r="N224" s="279"/>
      <c r="O224" s="279"/>
      <c r="P224" s="279"/>
      <c r="Q224" s="279"/>
      <c r="R224" s="279"/>
      <c r="S224" s="279"/>
      <c r="T224" s="28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1" t="s">
        <v>260</v>
      </c>
      <c r="AU224" s="281" t="s">
        <v>93</v>
      </c>
      <c r="AV224" s="15" t="s">
        <v>91</v>
      </c>
      <c r="AW224" s="15" t="s">
        <v>40</v>
      </c>
      <c r="AX224" s="15" t="s">
        <v>84</v>
      </c>
      <c r="AY224" s="281" t="s">
        <v>251</v>
      </c>
    </row>
    <row r="225" s="13" customFormat="1">
      <c r="A225" s="13"/>
      <c r="B225" s="249"/>
      <c r="C225" s="250"/>
      <c r="D225" s="251" t="s">
        <v>260</v>
      </c>
      <c r="E225" s="252" t="s">
        <v>1</v>
      </c>
      <c r="F225" s="253" t="s">
        <v>6567</v>
      </c>
      <c r="G225" s="250"/>
      <c r="H225" s="254">
        <v>14.167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260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251</v>
      </c>
    </row>
    <row r="226" s="13" customFormat="1">
      <c r="A226" s="13"/>
      <c r="B226" s="249"/>
      <c r="C226" s="250"/>
      <c r="D226" s="251" t="s">
        <v>260</v>
      </c>
      <c r="E226" s="252" t="s">
        <v>1</v>
      </c>
      <c r="F226" s="253" t="s">
        <v>6568</v>
      </c>
      <c r="G226" s="250"/>
      <c r="H226" s="254">
        <v>17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260</v>
      </c>
      <c r="AU226" s="260" t="s">
        <v>93</v>
      </c>
      <c r="AV226" s="13" t="s">
        <v>93</v>
      </c>
      <c r="AW226" s="13" t="s">
        <v>40</v>
      </c>
      <c r="AX226" s="13" t="s">
        <v>84</v>
      </c>
      <c r="AY226" s="260" t="s">
        <v>251</v>
      </c>
    </row>
    <row r="227" s="14" customFormat="1">
      <c r="A227" s="14"/>
      <c r="B227" s="261"/>
      <c r="C227" s="262"/>
      <c r="D227" s="251" t="s">
        <v>260</v>
      </c>
      <c r="E227" s="263" t="s">
        <v>1</v>
      </c>
      <c r="F227" s="264" t="s">
        <v>262</v>
      </c>
      <c r="G227" s="262"/>
      <c r="H227" s="265">
        <v>31.167000000000002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1" t="s">
        <v>260</v>
      </c>
      <c r="AU227" s="271" t="s">
        <v>93</v>
      </c>
      <c r="AV227" s="14" t="s">
        <v>257</v>
      </c>
      <c r="AW227" s="14" t="s">
        <v>40</v>
      </c>
      <c r="AX227" s="14" t="s">
        <v>91</v>
      </c>
      <c r="AY227" s="271" t="s">
        <v>251</v>
      </c>
    </row>
    <row r="228" s="2" customFormat="1" ht="16.5" customHeight="1">
      <c r="A228" s="41"/>
      <c r="B228" s="42"/>
      <c r="C228" s="294" t="s">
        <v>488</v>
      </c>
      <c r="D228" s="294" t="s">
        <v>338</v>
      </c>
      <c r="E228" s="295" t="s">
        <v>6569</v>
      </c>
      <c r="F228" s="296" t="s">
        <v>6570</v>
      </c>
      <c r="G228" s="297" t="s">
        <v>298</v>
      </c>
      <c r="H228" s="298">
        <v>4.9130000000000003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1</v>
      </c>
      <c r="R228" s="240">
        <f>Q228*H228</f>
        <v>4.9130000000000003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281</v>
      </c>
      <c r="AT228" s="242" t="s">
        <v>338</v>
      </c>
      <c r="AU228" s="242" t="s">
        <v>93</v>
      </c>
      <c r="AY228" s="19" t="s">
        <v>251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257</v>
      </c>
      <c r="BM228" s="242" t="s">
        <v>6571</v>
      </c>
    </row>
    <row r="229" s="15" customFormat="1">
      <c r="A229" s="15"/>
      <c r="B229" s="272"/>
      <c r="C229" s="273"/>
      <c r="D229" s="251" t="s">
        <v>260</v>
      </c>
      <c r="E229" s="274" t="s">
        <v>1</v>
      </c>
      <c r="F229" s="275" t="s">
        <v>6499</v>
      </c>
      <c r="G229" s="273"/>
      <c r="H229" s="274" t="s">
        <v>1</v>
      </c>
      <c r="I229" s="276"/>
      <c r="J229" s="273"/>
      <c r="K229" s="273"/>
      <c r="L229" s="277"/>
      <c r="M229" s="278"/>
      <c r="N229" s="279"/>
      <c r="O229" s="279"/>
      <c r="P229" s="279"/>
      <c r="Q229" s="279"/>
      <c r="R229" s="279"/>
      <c r="S229" s="279"/>
      <c r="T229" s="28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1" t="s">
        <v>260</v>
      </c>
      <c r="AU229" s="281" t="s">
        <v>93</v>
      </c>
      <c r="AV229" s="15" t="s">
        <v>91</v>
      </c>
      <c r="AW229" s="15" t="s">
        <v>40</v>
      </c>
      <c r="AX229" s="15" t="s">
        <v>84</v>
      </c>
      <c r="AY229" s="281" t="s">
        <v>251</v>
      </c>
    </row>
    <row r="230" s="13" customFormat="1">
      <c r="A230" s="13"/>
      <c r="B230" s="249"/>
      <c r="C230" s="250"/>
      <c r="D230" s="251" t="s">
        <v>260</v>
      </c>
      <c r="E230" s="252" t="s">
        <v>1</v>
      </c>
      <c r="F230" s="253" t="s">
        <v>6572</v>
      </c>
      <c r="G230" s="250"/>
      <c r="H230" s="254">
        <v>3.431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260</v>
      </c>
      <c r="AU230" s="260" t="s">
        <v>93</v>
      </c>
      <c r="AV230" s="13" t="s">
        <v>93</v>
      </c>
      <c r="AW230" s="13" t="s">
        <v>40</v>
      </c>
      <c r="AX230" s="13" t="s">
        <v>84</v>
      </c>
      <c r="AY230" s="260" t="s">
        <v>251</v>
      </c>
    </row>
    <row r="231" s="13" customFormat="1">
      <c r="A231" s="13"/>
      <c r="B231" s="249"/>
      <c r="C231" s="250"/>
      <c r="D231" s="251" t="s">
        <v>260</v>
      </c>
      <c r="E231" s="252" t="s">
        <v>1</v>
      </c>
      <c r="F231" s="253" t="s">
        <v>6573</v>
      </c>
      <c r="G231" s="250"/>
      <c r="H231" s="254">
        <v>1.482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260</v>
      </c>
      <c r="AU231" s="260" t="s">
        <v>93</v>
      </c>
      <c r="AV231" s="13" t="s">
        <v>93</v>
      </c>
      <c r="AW231" s="13" t="s">
        <v>40</v>
      </c>
      <c r="AX231" s="13" t="s">
        <v>84</v>
      </c>
      <c r="AY231" s="260" t="s">
        <v>251</v>
      </c>
    </row>
    <row r="232" s="14" customFormat="1">
      <c r="A232" s="14"/>
      <c r="B232" s="261"/>
      <c r="C232" s="262"/>
      <c r="D232" s="251" t="s">
        <v>260</v>
      </c>
      <c r="E232" s="263" t="s">
        <v>1</v>
      </c>
      <c r="F232" s="264" t="s">
        <v>262</v>
      </c>
      <c r="G232" s="262"/>
      <c r="H232" s="265">
        <v>4.9130000000000003</v>
      </c>
      <c r="I232" s="266"/>
      <c r="J232" s="262"/>
      <c r="K232" s="262"/>
      <c r="L232" s="267"/>
      <c r="M232" s="268"/>
      <c r="N232" s="269"/>
      <c r="O232" s="269"/>
      <c r="P232" s="269"/>
      <c r="Q232" s="269"/>
      <c r="R232" s="269"/>
      <c r="S232" s="269"/>
      <c r="T232" s="27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1" t="s">
        <v>260</v>
      </c>
      <c r="AU232" s="271" t="s">
        <v>93</v>
      </c>
      <c r="AV232" s="14" t="s">
        <v>257</v>
      </c>
      <c r="AW232" s="14" t="s">
        <v>40</v>
      </c>
      <c r="AX232" s="14" t="s">
        <v>91</v>
      </c>
      <c r="AY232" s="271" t="s">
        <v>251</v>
      </c>
    </row>
    <row r="233" s="12" customFormat="1" ht="22.8" customHeight="1">
      <c r="A233" s="12"/>
      <c r="B233" s="214"/>
      <c r="C233" s="215"/>
      <c r="D233" s="216" t="s">
        <v>83</v>
      </c>
      <c r="E233" s="228" t="s">
        <v>257</v>
      </c>
      <c r="F233" s="228" t="s">
        <v>657</v>
      </c>
      <c r="G233" s="215"/>
      <c r="H233" s="215"/>
      <c r="I233" s="218"/>
      <c r="J233" s="229">
        <f>BK233</f>
        <v>0</v>
      </c>
      <c r="K233" s="215"/>
      <c r="L233" s="220"/>
      <c r="M233" s="221"/>
      <c r="N233" s="222"/>
      <c r="O233" s="222"/>
      <c r="P233" s="223">
        <f>SUM(P234:P245)</f>
        <v>0</v>
      </c>
      <c r="Q233" s="222"/>
      <c r="R233" s="223">
        <f>SUM(R234:R245)</f>
        <v>31.78309239</v>
      </c>
      <c r="S233" s="222"/>
      <c r="T233" s="224">
        <f>SUM(T234:T245)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5" t="s">
        <v>91</v>
      </c>
      <c r="AT233" s="226" t="s">
        <v>83</v>
      </c>
      <c r="AU233" s="226" t="s">
        <v>91</v>
      </c>
      <c r="AY233" s="225" t="s">
        <v>251</v>
      </c>
      <c r="BK233" s="227">
        <f>SUM(BK234:BK245)</f>
        <v>0</v>
      </c>
    </row>
    <row r="234" s="2" customFormat="1" ht="16.5" customHeight="1">
      <c r="A234" s="41"/>
      <c r="B234" s="42"/>
      <c r="C234" s="230" t="s">
        <v>364</v>
      </c>
      <c r="D234" s="230" t="s">
        <v>253</v>
      </c>
      <c r="E234" s="231" t="s">
        <v>6388</v>
      </c>
      <c r="F234" s="232" t="s">
        <v>6574</v>
      </c>
      <c r="G234" s="233" t="s">
        <v>265</v>
      </c>
      <c r="H234" s="234">
        <v>7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1.8907700000000001</v>
      </c>
      <c r="R234" s="240">
        <f>Q234*H234</f>
        <v>13.235390000000001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257</v>
      </c>
      <c r="AT234" s="242" t="s">
        <v>253</v>
      </c>
      <c r="AU234" s="242" t="s">
        <v>93</v>
      </c>
      <c r="AY234" s="19" t="s">
        <v>251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257</v>
      </c>
      <c r="BM234" s="242" t="s">
        <v>6575</v>
      </c>
    </row>
    <row r="235" s="2" customFormat="1">
      <c r="A235" s="41"/>
      <c r="B235" s="42"/>
      <c r="C235" s="43"/>
      <c r="D235" s="244" t="s">
        <v>258</v>
      </c>
      <c r="E235" s="43"/>
      <c r="F235" s="245" t="s">
        <v>6576</v>
      </c>
      <c r="G235" s="43"/>
      <c r="H235" s="43"/>
      <c r="I235" s="246"/>
      <c r="J235" s="43"/>
      <c r="K235" s="43"/>
      <c r="L235" s="47"/>
      <c r="M235" s="247"/>
      <c r="N235" s="248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9" t="s">
        <v>258</v>
      </c>
      <c r="AU235" s="19" t="s">
        <v>93</v>
      </c>
    </row>
    <row r="236" s="13" customFormat="1">
      <c r="A236" s="13"/>
      <c r="B236" s="249"/>
      <c r="C236" s="250"/>
      <c r="D236" s="251" t="s">
        <v>260</v>
      </c>
      <c r="E236" s="252" t="s">
        <v>1</v>
      </c>
      <c r="F236" s="253" t="s">
        <v>6577</v>
      </c>
      <c r="G236" s="250"/>
      <c r="H236" s="254">
        <v>7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260</v>
      </c>
      <c r="AU236" s="260" t="s">
        <v>93</v>
      </c>
      <c r="AV236" s="13" t="s">
        <v>93</v>
      </c>
      <c r="AW236" s="13" t="s">
        <v>40</v>
      </c>
      <c r="AX236" s="13" t="s">
        <v>91</v>
      </c>
      <c r="AY236" s="260" t="s">
        <v>251</v>
      </c>
    </row>
    <row r="237" s="2" customFormat="1" ht="33" customHeight="1">
      <c r="A237" s="41"/>
      <c r="B237" s="42"/>
      <c r="C237" s="230" t="s">
        <v>522</v>
      </c>
      <c r="D237" s="230" t="s">
        <v>253</v>
      </c>
      <c r="E237" s="231" t="s">
        <v>6578</v>
      </c>
      <c r="F237" s="232" t="s">
        <v>6579</v>
      </c>
      <c r="G237" s="233" t="s">
        <v>265</v>
      </c>
      <c r="H237" s="234">
        <v>7.3970000000000002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2.5018699999999998</v>
      </c>
      <c r="R237" s="240">
        <f>Q237*H237</f>
        <v>18.506332390000001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257</v>
      </c>
      <c r="AT237" s="242" t="s">
        <v>253</v>
      </c>
      <c r="AU237" s="242" t="s">
        <v>93</v>
      </c>
      <c r="AY237" s="19" t="s">
        <v>251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257</v>
      </c>
      <c r="BM237" s="242" t="s">
        <v>6580</v>
      </c>
    </row>
    <row r="238" s="2" customFormat="1">
      <c r="A238" s="41"/>
      <c r="B238" s="42"/>
      <c r="C238" s="43"/>
      <c r="D238" s="244" t="s">
        <v>258</v>
      </c>
      <c r="E238" s="43"/>
      <c r="F238" s="245" t="s">
        <v>6581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258</v>
      </c>
      <c r="AU238" s="19" t="s">
        <v>93</v>
      </c>
    </row>
    <row r="239" s="13" customFormat="1">
      <c r="A239" s="13"/>
      <c r="B239" s="249"/>
      <c r="C239" s="250"/>
      <c r="D239" s="251" t="s">
        <v>260</v>
      </c>
      <c r="E239" s="252" t="s">
        <v>1</v>
      </c>
      <c r="F239" s="253" t="s">
        <v>6582</v>
      </c>
      <c r="G239" s="250"/>
      <c r="H239" s="254">
        <v>7.3970000000000002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260</v>
      </c>
      <c r="AU239" s="260" t="s">
        <v>93</v>
      </c>
      <c r="AV239" s="13" t="s">
        <v>93</v>
      </c>
      <c r="AW239" s="13" t="s">
        <v>40</v>
      </c>
      <c r="AX239" s="13" t="s">
        <v>91</v>
      </c>
      <c r="AY239" s="260" t="s">
        <v>251</v>
      </c>
    </row>
    <row r="240" s="2" customFormat="1" ht="33" customHeight="1">
      <c r="A240" s="41"/>
      <c r="B240" s="42"/>
      <c r="C240" s="230" t="s">
        <v>375</v>
      </c>
      <c r="D240" s="230" t="s">
        <v>253</v>
      </c>
      <c r="E240" s="231" t="s">
        <v>6583</v>
      </c>
      <c r="F240" s="232" t="s">
        <v>6584</v>
      </c>
      <c r="G240" s="233" t="s">
        <v>389</v>
      </c>
      <c r="H240" s="234">
        <v>5.25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0.0078799999999999999</v>
      </c>
      <c r="R240" s="240">
        <f>Q240*H240</f>
        <v>0.041369999999999997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257</v>
      </c>
      <c r="AT240" s="242" t="s">
        <v>253</v>
      </c>
      <c r="AU240" s="242" t="s">
        <v>93</v>
      </c>
      <c r="AY240" s="19" t="s">
        <v>251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257</v>
      </c>
      <c r="BM240" s="242" t="s">
        <v>6585</v>
      </c>
    </row>
    <row r="241" s="2" customFormat="1">
      <c r="A241" s="41"/>
      <c r="B241" s="42"/>
      <c r="C241" s="43"/>
      <c r="D241" s="244" t="s">
        <v>258</v>
      </c>
      <c r="E241" s="43"/>
      <c r="F241" s="245" t="s">
        <v>6586</v>
      </c>
      <c r="G241" s="43"/>
      <c r="H241" s="43"/>
      <c r="I241" s="246"/>
      <c r="J241" s="43"/>
      <c r="K241" s="43"/>
      <c r="L241" s="47"/>
      <c r="M241" s="247"/>
      <c r="N241" s="248"/>
      <c r="O241" s="94"/>
      <c r="P241" s="94"/>
      <c r="Q241" s="94"/>
      <c r="R241" s="94"/>
      <c r="S241" s="94"/>
      <c r="T241" s="95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19" t="s">
        <v>258</v>
      </c>
      <c r="AU241" s="19" t="s">
        <v>93</v>
      </c>
    </row>
    <row r="242" s="13" customFormat="1">
      <c r="A242" s="13"/>
      <c r="B242" s="249"/>
      <c r="C242" s="250"/>
      <c r="D242" s="251" t="s">
        <v>260</v>
      </c>
      <c r="E242" s="252" t="s">
        <v>1</v>
      </c>
      <c r="F242" s="253" t="s">
        <v>6587</v>
      </c>
      <c r="G242" s="250"/>
      <c r="H242" s="254">
        <v>5.25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260</v>
      </c>
      <c r="AU242" s="260" t="s">
        <v>93</v>
      </c>
      <c r="AV242" s="13" t="s">
        <v>93</v>
      </c>
      <c r="AW242" s="13" t="s">
        <v>40</v>
      </c>
      <c r="AX242" s="13" t="s">
        <v>91</v>
      </c>
      <c r="AY242" s="260" t="s">
        <v>251</v>
      </c>
    </row>
    <row r="243" s="2" customFormat="1" ht="37.8" customHeight="1">
      <c r="A243" s="41"/>
      <c r="B243" s="42"/>
      <c r="C243" s="230" t="s">
        <v>546</v>
      </c>
      <c r="D243" s="230" t="s">
        <v>253</v>
      </c>
      <c r="E243" s="231" t="s">
        <v>6588</v>
      </c>
      <c r="F243" s="232" t="s">
        <v>6589</v>
      </c>
      <c r="G243" s="233" t="s">
        <v>389</v>
      </c>
      <c r="H243" s="234">
        <v>5.25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257</v>
      </c>
      <c r="AT243" s="242" t="s">
        <v>253</v>
      </c>
      <c r="AU243" s="242" t="s">
        <v>93</v>
      </c>
      <c r="AY243" s="19" t="s">
        <v>251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257</v>
      </c>
      <c r="BM243" s="242" t="s">
        <v>6590</v>
      </c>
    </row>
    <row r="244" s="2" customFormat="1">
      <c r="A244" s="41"/>
      <c r="B244" s="42"/>
      <c r="C244" s="43"/>
      <c r="D244" s="244" t="s">
        <v>258</v>
      </c>
      <c r="E244" s="43"/>
      <c r="F244" s="245" t="s">
        <v>6591</v>
      </c>
      <c r="G244" s="43"/>
      <c r="H244" s="43"/>
      <c r="I244" s="246"/>
      <c r="J244" s="43"/>
      <c r="K244" s="43"/>
      <c r="L244" s="47"/>
      <c r="M244" s="247"/>
      <c r="N244" s="248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258</v>
      </c>
      <c r="AU244" s="19" t="s">
        <v>93</v>
      </c>
    </row>
    <row r="245" s="13" customFormat="1">
      <c r="A245" s="13"/>
      <c r="B245" s="249"/>
      <c r="C245" s="250"/>
      <c r="D245" s="251" t="s">
        <v>260</v>
      </c>
      <c r="E245" s="252" t="s">
        <v>1</v>
      </c>
      <c r="F245" s="253" t="s">
        <v>6587</v>
      </c>
      <c r="G245" s="250"/>
      <c r="H245" s="254">
        <v>5.25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260</v>
      </c>
      <c r="AU245" s="260" t="s">
        <v>93</v>
      </c>
      <c r="AV245" s="13" t="s">
        <v>93</v>
      </c>
      <c r="AW245" s="13" t="s">
        <v>40</v>
      </c>
      <c r="AX245" s="13" t="s">
        <v>91</v>
      </c>
      <c r="AY245" s="260" t="s">
        <v>251</v>
      </c>
    </row>
    <row r="246" s="12" customFormat="1" ht="22.8" customHeight="1">
      <c r="A246" s="12"/>
      <c r="B246" s="214"/>
      <c r="C246" s="215"/>
      <c r="D246" s="216" t="s">
        <v>83</v>
      </c>
      <c r="E246" s="228" t="s">
        <v>1281</v>
      </c>
      <c r="F246" s="228" t="s">
        <v>1282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91</v>
      </c>
      <c r="AT246" s="226" t="s">
        <v>83</v>
      </c>
      <c r="AU246" s="226" t="s">
        <v>91</v>
      </c>
      <c r="AY246" s="225" t="s">
        <v>251</v>
      </c>
      <c r="BK246" s="227">
        <f>SUM(BK247:BK250)</f>
        <v>0</v>
      </c>
    </row>
    <row r="247" s="2" customFormat="1" ht="16.5" customHeight="1">
      <c r="A247" s="41"/>
      <c r="B247" s="42"/>
      <c r="C247" s="230" t="s">
        <v>390</v>
      </c>
      <c r="D247" s="230" t="s">
        <v>253</v>
      </c>
      <c r="E247" s="231" t="s">
        <v>6592</v>
      </c>
      <c r="F247" s="232" t="s">
        <v>6593</v>
      </c>
      <c r="G247" s="233" t="s">
        <v>298</v>
      </c>
      <c r="H247" s="234">
        <v>24.062999999999999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257</v>
      </c>
      <c r="AT247" s="242" t="s">
        <v>253</v>
      </c>
      <c r="AU247" s="242" t="s">
        <v>93</v>
      </c>
      <c r="AY247" s="19" t="s">
        <v>251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257</v>
      </c>
      <c r="BM247" s="242" t="s">
        <v>6594</v>
      </c>
    </row>
    <row r="248" s="2" customFormat="1">
      <c r="A248" s="41"/>
      <c r="B248" s="42"/>
      <c r="C248" s="43"/>
      <c r="D248" s="244" t="s">
        <v>258</v>
      </c>
      <c r="E248" s="43"/>
      <c r="F248" s="245" t="s">
        <v>6595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258</v>
      </c>
      <c r="AU248" s="19" t="s">
        <v>93</v>
      </c>
    </row>
    <row r="249" s="2" customFormat="1" ht="24.15" customHeight="1">
      <c r="A249" s="41"/>
      <c r="B249" s="42"/>
      <c r="C249" s="230" t="s">
        <v>557</v>
      </c>
      <c r="D249" s="230" t="s">
        <v>253</v>
      </c>
      <c r="E249" s="231" t="s">
        <v>6596</v>
      </c>
      <c r="F249" s="232" t="s">
        <v>6597</v>
      </c>
      <c r="G249" s="233" t="s">
        <v>298</v>
      </c>
      <c r="H249" s="234">
        <v>31.783000000000001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257</v>
      </c>
      <c r="AT249" s="242" t="s">
        <v>253</v>
      </c>
      <c r="AU249" s="242" t="s">
        <v>93</v>
      </c>
      <c r="AY249" s="19" t="s">
        <v>251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257</v>
      </c>
      <c r="BM249" s="242" t="s">
        <v>6598</v>
      </c>
    </row>
    <row r="250" s="2" customFormat="1">
      <c r="A250" s="41"/>
      <c r="B250" s="42"/>
      <c r="C250" s="43"/>
      <c r="D250" s="244" t="s">
        <v>258</v>
      </c>
      <c r="E250" s="43"/>
      <c r="F250" s="245" t="s">
        <v>6599</v>
      </c>
      <c r="G250" s="43"/>
      <c r="H250" s="43"/>
      <c r="I250" s="246"/>
      <c r="J250" s="43"/>
      <c r="K250" s="43"/>
      <c r="L250" s="47"/>
      <c r="M250" s="326"/>
      <c r="N250" s="327"/>
      <c r="O250" s="308"/>
      <c r="P250" s="308"/>
      <c r="Q250" s="308"/>
      <c r="R250" s="308"/>
      <c r="S250" s="308"/>
      <c r="T250" s="32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9" t="s">
        <v>258</v>
      </c>
      <c r="AU250" s="19" t="s">
        <v>93</v>
      </c>
    </row>
    <row r="251" s="2" customFormat="1" ht="6.96" customHeight="1">
      <c r="A251" s="41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7"/>
      <c r="M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</row>
  </sheetData>
  <sheetProtection sheet="1" autoFilter="0" formatColumns="0" formatRows="0" objects="1" scenarios="1" spinCount="100000" saltValue="XXAUGfHYWi1qjPEQ0alzGXeNb590+8SNsDzbOVLyN1g6KnNHhETKXPuNy4EMELGhbmqy3OpsXDS0tuJ/WGUDJg==" hashValue="QMh2oiXQjWW9cwlimrFWABAMb/m97bIi6zI8LrB+PQdiAOBA/q/a5vycLCSDuHojDe1BFrBL96eScQryt19d9g==" algorithmName="SHA-512" password="CC35"/>
  <autoFilter ref="C125:K2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12111"/>
    <hyperlink ref="F171" r:id="rId4" display="https://podminky.urs.cz/item/CS_URS_2024_01/151721112"/>
    <hyperlink ref="F176" r:id="rId5" display="https://podminky.urs.cz/item/CS_URS_2024_01/153821112"/>
    <hyperlink ref="F185" r:id="rId6" display="https://podminky.urs.cz/item/CS_URS_2024_01/153822112"/>
    <hyperlink ref="F188" r:id="rId7" display="https://podminky.urs.cz/item/CS_URS_2024_01/162751117"/>
    <hyperlink ref="F193" r:id="rId8" display="https://podminky.urs.cz/item/CS_URS_2024_01/162751119"/>
    <hyperlink ref="F200" r:id="rId9" display="https://podminky.urs.cz/item/CS_URS_2024_01/167151111"/>
    <hyperlink ref="F205" r:id="rId10" display="https://podminky.urs.cz/item/CS_URS_2024_01/171201231"/>
    <hyperlink ref="F212" r:id="rId11" display="https://podminky.urs.cz/item/CS_URS_2024_01/174151101"/>
    <hyperlink ref="F216" r:id="rId12" display="https://podminky.urs.cz/item/CS_URS_2024_01/224311114"/>
    <hyperlink ref="F219" r:id="rId13" display="https://podminky.urs.cz/item/CS_URS_2024_01/224511114"/>
    <hyperlink ref="F223" r:id="rId14" display="https://podminky.urs.cz/item/CS_URS_2024_01/282602113"/>
    <hyperlink ref="F235" r:id="rId15" display="https://podminky.urs.cz/item/CS_URS_2024_01/451573111"/>
    <hyperlink ref="F238" r:id="rId16" display="https://podminky.urs.cz/item/CS_URS_2024_01/452311161"/>
    <hyperlink ref="F241" r:id="rId17" display="https://podminky.urs.cz/item/CS_URS_2024_01/452351111"/>
    <hyperlink ref="F244" r:id="rId18" display="https://podminky.urs.cz/item/CS_URS_2024_01/452351112"/>
    <hyperlink ref="F248" r:id="rId19" display="https://podminky.urs.cz/item/CS_URS_2024_01/998004011"/>
    <hyperlink ref="F250" r:id="rId20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6600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ROUND((SUM(BE122:BE160)),  2)</f>
        <v>0</v>
      </c>
      <c r="G33" s="41"/>
      <c r="H33" s="41"/>
      <c r="I33" s="167">
        <v>0.20999999999999999</v>
      </c>
      <c r="J33" s="166">
        <f>ROUND(((SUM(BE122:BE160))*I33),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ROUND((SUM(BF122:BF160)),  2)</f>
        <v>0</v>
      </c>
      <c r="G34" s="41"/>
      <c r="H34" s="41"/>
      <c r="I34" s="167">
        <v>0.12</v>
      </c>
      <c r="J34" s="166">
        <f>ROUND(((SUM(BF122:BF160))*I34),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ROUND((SUM(BG122:BG160)),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ROUND((SUM(BH122:BH160)),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ROUND((SUM(BI122:BI160)),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6363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6601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6602</v>
      </c>
      <c r="E99" s="199"/>
      <c r="F99" s="199"/>
      <c r="G99" s="199"/>
      <c r="H99" s="199"/>
      <c r="I99" s="199"/>
      <c r="J99" s="200">
        <f>J134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6603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6604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6362</v>
      </c>
      <c r="E102" s="194"/>
      <c r="F102" s="194"/>
      <c r="G102" s="194"/>
      <c r="H102" s="194"/>
      <c r="I102" s="194"/>
      <c r="J102" s="195">
        <f>J153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P123+P153</f>
        <v>0</v>
      </c>
      <c r="Q122" s="107"/>
      <c r="R122" s="211">
        <f>R123+R153</f>
        <v>0</v>
      </c>
      <c r="S122" s="107"/>
      <c r="T122" s="212">
        <f>T123+T153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BK123+BK153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3576</v>
      </c>
      <c r="F123" s="217" t="s">
        <v>6382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P124+P134+P144+P148</f>
        <v>0</v>
      </c>
      <c r="Q123" s="222"/>
      <c r="R123" s="223">
        <f>R124+R134+R144+R148</f>
        <v>0</v>
      </c>
      <c r="S123" s="222"/>
      <c r="T123" s="224">
        <f>T124+T134+T144+T148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251</v>
      </c>
      <c r="BK123" s="227">
        <f>BK124+BK134+BK144+BK148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4031</v>
      </c>
      <c r="F124" s="228" t="s">
        <v>6605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SUM(P125:P133)</f>
        <v>0</v>
      </c>
      <c r="Q124" s="222"/>
      <c r="R124" s="223">
        <f>SUM(R125:R133)</f>
        <v>0</v>
      </c>
      <c r="S124" s="222"/>
      <c r="T124" s="224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251</v>
      </c>
      <c r="BK124" s="227">
        <f>SUM(BK125:BK133)</f>
        <v>0</v>
      </c>
    </row>
    <row r="125" s="2" customFormat="1" ht="16.5" customHeight="1">
      <c r="A125" s="41"/>
      <c r="B125" s="42"/>
      <c r="C125" s="230" t="s">
        <v>91</v>
      </c>
      <c r="D125" s="230" t="s">
        <v>253</v>
      </c>
      <c r="E125" s="231" t="s">
        <v>6606</v>
      </c>
      <c r="F125" s="232" t="s">
        <v>6607</v>
      </c>
      <c r="G125" s="233" t="s">
        <v>265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93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309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6388</v>
      </c>
      <c r="F126" s="232" t="s">
        <v>6389</v>
      </c>
      <c r="G126" s="233" t="s">
        <v>265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409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6390</v>
      </c>
      <c r="F127" s="232" t="s">
        <v>6391</v>
      </c>
      <c r="G127" s="233" t="s">
        <v>265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322</v>
      </c>
    </row>
    <row r="128" s="2" customFormat="1" ht="21.75" customHeight="1">
      <c r="A128" s="41"/>
      <c r="B128" s="42"/>
      <c r="C128" s="230" t="s">
        <v>257</v>
      </c>
      <c r="D128" s="230" t="s">
        <v>253</v>
      </c>
      <c r="E128" s="231" t="s">
        <v>6392</v>
      </c>
      <c r="F128" s="232" t="s">
        <v>6393</v>
      </c>
      <c r="G128" s="233" t="s">
        <v>265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336</v>
      </c>
    </row>
    <row r="129" s="2" customFormat="1" ht="44.25" customHeight="1">
      <c r="A129" s="41"/>
      <c r="B129" s="42"/>
      <c r="C129" s="230" t="s">
        <v>284</v>
      </c>
      <c r="D129" s="230" t="s">
        <v>253</v>
      </c>
      <c r="E129" s="231" t="s">
        <v>6231</v>
      </c>
      <c r="F129" s="232" t="s">
        <v>6394</v>
      </c>
      <c r="G129" s="233" t="s">
        <v>265</v>
      </c>
      <c r="H129" s="234">
        <v>567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341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6395</v>
      </c>
      <c r="F130" s="232" t="s">
        <v>6396</v>
      </c>
      <c r="G130" s="233" t="s">
        <v>265</v>
      </c>
      <c r="H130" s="234">
        <v>677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352</v>
      </c>
    </row>
    <row r="131" s="2" customFormat="1" ht="24.15" customHeight="1">
      <c r="A131" s="41"/>
      <c r="B131" s="42"/>
      <c r="C131" s="230" t="s">
        <v>295</v>
      </c>
      <c r="D131" s="230" t="s">
        <v>253</v>
      </c>
      <c r="E131" s="231" t="s">
        <v>6397</v>
      </c>
      <c r="F131" s="232" t="s">
        <v>6398</v>
      </c>
      <c r="G131" s="233" t="s">
        <v>389</v>
      </c>
      <c r="H131" s="234">
        <v>968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358</v>
      </c>
    </row>
    <row r="132" s="2" customFormat="1" ht="16.5" customHeight="1">
      <c r="A132" s="41"/>
      <c r="B132" s="42"/>
      <c r="C132" s="230" t="s">
        <v>281</v>
      </c>
      <c r="D132" s="230" t="s">
        <v>253</v>
      </c>
      <c r="E132" s="231" t="s">
        <v>6608</v>
      </c>
      <c r="F132" s="232" t="s">
        <v>6609</v>
      </c>
      <c r="G132" s="233" t="s">
        <v>321</v>
      </c>
      <c r="H132" s="234">
        <v>152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364</v>
      </c>
    </row>
    <row r="133" s="2" customFormat="1" ht="16.5" customHeight="1">
      <c r="A133" s="41"/>
      <c r="B133" s="42"/>
      <c r="C133" s="230" t="s">
        <v>306</v>
      </c>
      <c r="D133" s="230" t="s">
        <v>253</v>
      </c>
      <c r="E133" s="231" t="s">
        <v>6401</v>
      </c>
      <c r="F133" s="232" t="s">
        <v>4576</v>
      </c>
      <c r="G133" s="233" t="s">
        <v>1163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375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3580</v>
      </c>
      <c r="F134" s="228" t="s">
        <v>6610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SUM(P135:P143)</f>
        <v>0</v>
      </c>
      <c r="Q134" s="222"/>
      <c r="R134" s="223">
        <f>SUM(R135:R143)</f>
        <v>0</v>
      </c>
      <c r="S134" s="222"/>
      <c r="T134" s="22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SUM(BK135:BK143)</f>
        <v>0</v>
      </c>
    </row>
    <row r="135" s="2" customFormat="1" ht="44.25" customHeight="1">
      <c r="A135" s="41"/>
      <c r="B135" s="42"/>
      <c r="C135" s="230" t="s">
        <v>287</v>
      </c>
      <c r="D135" s="230" t="s">
        <v>253</v>
      </c>
      <c r="E135" s="231" t="s">
        <v>6611</v>
      </c>
      <c r="F135" s="232" t="s">
        <v>6612</v>
      </c>
      <c r="G135" s="233" t="s">
        <v>1163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390</v>
      </c>
    </row>
    <row r="136" s="2" customFormat="1" ht="33" customHeight="1">
      <c r="A136" s="41"/>
      <c r="B136" s="42"/>
      <c r="C136" s="230" t="s">
        <v>333</v>
      </c>
      <c r="D136" s="230" t="s">
        <v>253</v>
      </c>
      <c r="E136" s="231" t="s">
        <v>6613</v>
      </c>
      <c r="F136" s="232" t="s">
        <v>6614</v>
      </c>
      <c r="G136" s="233" t="s">
        <v>1163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400</v>
      </c>
    </row>
    <row r="137" s="2" customFormat="1" ht="37.8" customHeight="1">
      <c r="A137" s="41"/>
      <c r="B137" s="42"/>
      <c r="C137" s="230" t="s">
        <v>8</v>
      </c>
      <c r="D137" s="230" t="s">
        <v>253</v>
      </c>
      <c r="E137" s="231" t="s">
        <v>6615</v>
      </c>
      <c r="F137" s="232" t="s">
        <v>6616</v>
      </c>
      <c r="G137" s="233" t="s">
        <v>1163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405</v>
      </c>
    </row>
    <row r="138" s="2" customFormat="1" ht="33" customHeight="1">
      <c r="A138" s="41"/>
      <c r="B138" s="42"/>
      <c r="C138" s="230" t="s">
        <v>349</v>
      </c>
      <c r="D138" s="230" t="s">
        <v>253</v>
      </c>
      <c r="E138" s="231" t="s">
        <v>6617</v>
      </c>
      <c r="F138" s="232" t="s">
        <v>6618</v>
      </c>
      <c r="G138" s="233" t="s">
        <v>1163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412</v>
      </c>
    </row>
    <row r="139" s="2" customFormat="1" ht="33" customHeight="1">
      <c r="A139" s="41"/>
      <c r="B139" s="42"/>
      <c r="C139" s="230" t="s">
        <v>299</v>
      </c>
      <c r="D139" s="230" t="s">
        <v>253</v>
      </c>
      <c r="E139" s="231" t="s">
        <v>6619</v>
      </c>
      <c r="F139" s="232" t="s">
        <v>6620</v>
      </c>
      <c r="G139" s="233" t="s">
        <v>1163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424</v>
      </c>
    </row>
    <row r="140" s="2" customFormat="1" ht="33" customHeight="1">
      <c r="A140" s="41"/>
      <c r="B140" s="42"/>
      <c r="C140" s="230" t="s">
        <v>361</v>
      </c>
      <c r="D140" s="230" t="s">
        <v>253</v>
      </c>
      <c r="E140" s="231" t="s">
        <v>6621</v>
      </c>
      <c r="F140" s="232" t="s">
        <v>6622</v>
      </c>
      <c r="G140" s="233" t="s">
        <v>1163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433</v>
      </c>
    </row>
    <row r="141" s="2" customFormat="1" ht="37.8" customHeight="1">
      <c r="A141" s="41"/>
      <c r="B141" s="42"/>
      <c r="C141" s="230" t="s">
        <v>304</v>
      </c>
      <c r="D141" s="230" t="s">
        <v>253</v>
      </c>
      <c r="E141" s="231" t="s">
        <v>6623</v>
      </c>
      <c r="F141" s="232" t="s">
        <v>6624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440</v>
      </c>
    </row>
    <row r="142" s="2" customFormat="1" ht="37.8" customHeight="1">
      <c r="A142" s="41"/>
      <c r="B142" s="42"/>
      <c r="C142" s="230" t="s">
        <v>386</v>
      </c>
      <c r="D142" s="230" t="s">
        <v>253</v>
      </c>
      <c r="E142" s="231" t="s">
        <v>6625</v>
      </c>
      <c r="F142" s="232" t="s">
        <v>6626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448</v>
      </c>
    </row>
    <row r="143" s="2" customFormat="1" ht="16.5" customHeight="1">
      <c r="A143" s="41"/>
      <c r="B143" s="42"/>
      <c r="C143" s="230" t="s">
        <v>309</v>
      </c>
      <c r="D143" s="230" t="s">
        <v>253</v>
      </c>
      <c r="E143" s="231" t="s">
        <v>6627</v>
      </c>
      <c r="F143" s="232" t="s">
        <v>6428</v>
      </c>
      <c r="G143" s="233" t="s">
        <v>1163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453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3647</v>
      </c>
      <c r="F144" s="228" t="s">
        <v>6628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SUM(P145:P147)</f>
        <v>0</v>
      </c>
      <c r="Q144" s="222"/>
      <c r="R144" s="223">
        <f>SUM(R145:R147)</f>
        <v>0</v>
      </c>
      <c r="S144" s="222"/>
      <c r="T144" s="22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SUM(BK145:BK147)</f>
        <v>0</v>
      </c>
    </row>
    <row r="145" s="2" customFormat="1" ht="16.5" customHeight="1">
      <c r="A145" s="41"/>
      <c r="B145" s="42"/>
      <c r="C145" s="230" t="s">
        <v>402</v>
      </c>
      <c r="D145" s="230" t="s">
        <v>253</v>
      </c>
      <c r="E145" s="231" t="s">
        <v>6432</v>
      </c>
      <c r="F145" s="232" t="s">
        <v>6433</v>
      </c>
      <c r="G145" s="233" t="s">
        <v>321</v>
      </c>
      <c r="H145" s="234">
        <v>25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458</v>
      </c>
    </row>
    <row r="146" s="2" customFormat="1" ht="16.5" customHeight="1">
      <c r="A146" s="41"/>
      <c r="B146" s="42"/>
      <c r="C146" s="230" t="s">
        <v>409</v>
      </c>
      <c r="D146" s="230" t="s">
        <v>253</v>
      </c>
      <c r="E146" s="231" t="s">
        <v>6434</v>
      </c>
      <c r="F146" s="232" t="s">
        <v>6435</v>
      </c>
      <c r="G146" s="233" t="s">
        <v>321</v>
      </c>
      <c r="H146" s="234">
        <v>155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465</v>
      </c>
    </row>
    <row r="147" s="2" customFormat="1" ht="16.5" customHeight="1">
      <c r="A147" s="41"/>
      <c r="B147" s="42"/>
      <c r="C147" s="230" t="s">
        <v>7</v>
      </c>
      <c r="D147" s="230" t="s">
        <v>253</v>
      </c>
      <c r="E147" s="231" t="s">
        <v>6629</v>
      </c>
      <c r="F147" s="232" t="s">
        <v>6428</v>
      </c>
      <c r="G147" s="233" t="s">
        <v>1163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470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3670</v>
      </c>
      <c r="F148" s="228" t="s">
        <v>6630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251</v>
      </c>
      <c r="BK148" s="227">
        <f>SUM(BK149:BK152)</f>
        <v>0</v>
      </c>
    </row>
    <row r="149" s="2" customFormat="1" ht="24.15" customHeight="1">
      <c r="A149" s="41"/>
      <c r="B149" s="42"/>
      <c r="C149" s="230" t="s">
        <v>322</v>
      </c>
      <c r="D149" s="230" t="s">
        <v>253</v>
      </c>
      <c r="E149" s="231" t="s">
        <v>6631</v>
      </c>
      <c r="F149" s="232" t="s">
        <v>6632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475</v>
      </c>
    </row>
    <row r="150" s="2" customFormat="1" ht="16.5" customHeight="1">
      <c r="A150" s="41"/>
      <c r="B150" s="42"/>
      <c r="C150" s="230" t="s">
        <v>437</v>
      </c>
      <c r="D150" s="230" t="s">
        <v>253</v>
      </c>
      <c r="E150" s="231" t="s">
        <v>6633</v>
      </c>
      <c r="F150" s="232" t="s">
        <v>6453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480</v>
      </c>
    </row>
    <row r="151" s="2" customFormat="1" ht="24.15" customHeight="1">
      <c r="A151" s="41"/>
      <c r="B151" s="42"/>
      <c r="C151" s="230" t="s">
        <v>336</v>
      </c>
      <c r="D151" s="230" t="s">
        <v>253</v>
      </c>
      <c r="E151" s="231" t="s">
        <v>6634</v>
      </c>
      <c r="F151" s="232" t="s">
        <v>6455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491</v>
      </c>
    </row>
    <row r="152" s="2" customFormat="1" ht="24.15" customHeight="1">
      <c r="A152" s="41"/>
      <c r="B152" s="42"/>
      <c r="C152" s="230" t="s">
        <v>450</v>
      </c>
      <c r="D152" s="230" t="s">
        <v>253</v>
      </c>
      <c r="E152" s="231" t="s">
        <v>6481</v>
      </c>
      <c r="F152" s="232" t="s">
        <v>6457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497</v>
      </c>
    </row>
    <row r="153" s="12" customFormat="1" ht="25.92" customHeight="1">
      <c r="A153" s="12"/>
      <c r="B153" s="214"/>
      <c r="C153" s="215"/>
      <c r="D153" s="216" t="s">
        <v>83</v>
      </c>
      <c r="E153" s="217" t="s">
        <v>3578</v>
      </c>
      <c r="F153" s="217" t="s">
        <v>6369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SUM(P154:P160)</f>
        <v>0</v>
      </c>
      <c r="Q153" s="222"/>
      <c r="R153" s="223">
        <f>SUM(R154:R160)</f>
        <v>0</v>
      </c>
      <c r="S153" s="222"/>
      <c r="T153" s="22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84</v>
      </c>
      <c r="AY153" s="225" t="s">
        <v>251</v>
      </c>
      <c r="BK153" s="227">
        <f>SUM(BK154:BK160)</f>
        <v>0</v>
      </c>
    </row>
    <row r="154" s="2" customFormat="1" ht="24.15" customHeight="1">
      <c r="A154" s="41"/>
      <c r="B154" s="42"/>
      <c r="C154" s="230" t="s">
        <v>341</v>
      </c>
      <c r="D154" s="230" t="s">
        <v>253</v>
      </c>
      <c r="E154" s="231" t="s">
        <v>6635</v>
      </c>
      <c r="F154" s="232" t="s">
        <v>6371</v>
      </c>
      <c r="G154" s="233" t="s">
        <v>1163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93</v>
      </c>
    </row>
    <row r="155" s="2" customFormat="1" ht="37.8" customHeight="1">
      <c r="A155" s="41"/>
      <c r="B155" s="42"/>
      <c r="C155" s="230" t="s">
        <v>462</v>
      </c>
      <c r="D155" s="230" t="s">
        <v>253</v>
      </c>
      <c r="E155" s="231" t="s">
        <v>6636</v>
      </c>
      <c r="F155" s="232" t="s">
        <v>6373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276</v>
      </c>
    </row>
    <row r="156" s="2" customFormat="1" ht="33" customHeight="1">
      <c r="A156" s="41"/>
      <c r="B156" s="42"/>
      <c r="C156" s="230" t="s">
        <v>352</v>
      </c>
      <c r="D156" s="230" t="s">
        <v>253</v>
      </c>
      <c r="E156" s="231" t="s">
        <v>6374</v>
      </c>
      <c r="F156" s="232" t="s">
        <v>6375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281</v>
      </c>
    </row>
    <row r="157" s="2" customFormat="1" ht="16.5" customHeight="1">
      <c r="A157" s="41"/>
      <c r="B157" s="42"/>
      <c r="C157" s="230" t="s">
        <v>472</v>
      </c>
      <c r="D157" s="230" t="s">
        <v>253</v>
      </c>
      <c r="E157" s="231" t="s">
        <v>6637</v>
      </c>
      <c r="F157" s="232" t="s">
        <v>6377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287</v>
      </c>
    </row>
    <row r="158" s="2" customFormat="1" ht="16.5" customHeight="1">
      <c r="A158" s="41"/>
      <c r="B158" s="42"/>
      <c r="C158" s="230" t="s">
        <v>358</v>
      </c>
      <c r="D158" s="230" t="s">
        <v>253</v>
      </c>
      <c r="E158" s="231" t="s">
        <v>6487</v>
      </c>
      <c r="F158" s="232" t="s">
        <v>6379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8</v>
      </c>
    </row>
    <row r="159" s="2" customFormat="1" ht="16.5" customHeight="1">
      <c r="A159" s="41"/>
      <c r="B159" s="42"/>
      <c r="C159" s="230" t="s">
        <v>488</v>
      </c>
      <c r="D159" s="230" t="s">
        <v>253</v>
      </c>
      <c r="E159" s="231" t="s">
        <v>6638</v>
      </c>
      <c r="F159" s="232" t="s">
        <v>4036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299</v>
      </c>
    </row>
    <row r="160" s="2" customFormat="1" ht="16.5" customHeight="1">
      <c r="A160" s="41"/>
      <c r="B160" s="42"/>
      <c r="C160" s="230" t="s">
        <v>364</v>
      </c>
      <c r="D160" s="230" t="s">
        <v>253</v>
      </c>
      <c r="E160" s="231" t="s">
        <v>6639</v>
      </c>
      <c r="F160" s="232" t="s">
        <v>4044</v>
      </c>
      <c r="G160" s="233" t="s">
        <v>1163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By9zQb01kJ+o3jgqQ4Y+sxqRNmsjPpYHD+O8vjY8KUBvVHyh7eNGUeit4ZMICUcUh57ZMt1aT7gs2aZwlXQYgg==" hashValue="WrCgBesVn6gRTSZ6o220p1eX5gmaJpJeWUSVXx3K3y4gEQFZCJd1u+kbJwh3e3Tss5qJVcgiwRuBaLIxFtDJQA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6640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6641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6640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6642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6643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6644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6645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6646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6640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3578</v>
      </c>
      <c r="F126" s="217" t="s">
        <v>6647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4031</v>
      </c>
      <c r="F127" s="228" t="s">
        <v>6648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4568</v>
      </c>
      <c r="F128" s="232" t="s">
        <v>4569</v>
      </c>
      <c r="G128" s="233" t="s">
        <v>321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16.5" customHeight="1">
      <c r="A129" s="41"/>
      <c r="B129" s="42"/>
      <c r="C129" s="230" t="s">
        <v>93</v>
      </c>
      <c r="D129" s="230" t="s">
        <v>253</v>
      </c>
      <c r="E129" s="231" t="s">
        <v>6649</v>
      </c>
      <c r="F129" s="232" t="s">
        <v>6650</v>
      </c>
      <c r="G129" s="233" t="s">
        <v>321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16.5" customHeight="1">
      <c r="A130" s="41"/>
      <c r="B130" s="42"/>
      <c r="C130" s="230" t="s">
        <v>273</v>
      </c>
      <c r="D130" s="230" t="s">
        <v>253</v>
      </c>
      <c r="E130" s="231" t="s">
        <v>6651</v>
      </c>
      <c r="F130" s="232" t="s">
        <v>6652</v>
      </c>
      <c r="G130" s="233" t="s">
        <v>321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6653</v>
      </c>
      <c r="F131" s="232" t="s">
        <v>4576</v>
      </c>
      <c r="G131" s="233" t="s">
        <v>1163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3580</v>
      </c>
      <c r="F132" s="228" t="s">
        <v>6654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6655</v>
      </c>
      <c r="F133" s="232" t="s">
        <v>6656</v>
      </c>
      <c r="G133" s="233" t="s">
        <v>265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6395</v>
      </c>
      <c r="F134" s="232" t="s">
        <v>6396</v>
      </c>
      <c r="G134" s="233" t="s">
        <v>265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6231</v>
      </c>
      <c r="F135" s="232" t="s">
        <v>6657</v>
      </c>
      <c r="G135" s="233" t="s">
        <v>265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6658</v>
      </c>
      <c r="F136" s="232" t="s">
        <v>6659</v>
      </c>
      <c r="G136" s="233" t="s">
        <v>265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2" customFormat="1" ht="24.15" customHeight="1">
      <c r="A137" s="41"/>
      <c r="B137" s="42"/>
      <c r="C137" s="230" t="s">
        <v>306</v>
      </c>
      <c r="D137" s="230" t="s">
        <v>253</v>
      </c>
      <c r="E137" s="231" t="s">
        <v>6660</v>
      </c>
      <c r="F137" s="232" t="s">
        <v>6661</v>
      </c>
      <c r="G137" s="233" t="s">
        <v>389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6662</v>
      </c>
      <c r="F138" s="232" t="s">
        <v>6663</v>
      </c>
      <c r="G138" s="233" t="s">
        <v>321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6664</v>
      </c>
      <c r="F139" s="232" t="s">
        <v>6665</v>
      </c>
      <c r="G139" s="233" t="s">
        <v>321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6666</v>
      </c>
      <c r="F140" s="232" t="s">
        <v>4591</v>
      </c>
      <c r="G140" s="233" t="s">
        <v>3624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4.15" customHeight="1">
      <c r="A141" s="41"/>
      <c r="B141" s="42"/>
      <c r="C141" s="230" t="s">
        <v>349</v>
      </c>
      <c r="D141" s="230" t="s">
        <v>253</v>
      </c>
      <c r="E141" s="231" t="s">
        <v>6667</v>
      </c>
      <c r="F141" s="232" t="s">
        <v>6668</v>
      </c>
      <c r="G141" s="233" t="s">
        <v>265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16.5" customHeight="1">
      <c r="A142" s="41"/>
      <c r="B142" s="42"/>
      <c r="C142" s="230" t="s">
        <v>299</v>
      </c>
      <c r="D142" s="230" t="s">
        <v>253</v>
      </c>
      <c r="E142" s="231" t="s">
        <v>4575</v>
      </c>
      <c r="F142" s="232" t="s">
        <v>4576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3647</v>
      </c>
      <c r="F143" s="228" t="s">
        <v>6669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361</v>
      </c>
      <c r="D144" s="230" t="s">
        <v>253</v>
      </c>
      <c r="E144" s="231" t="s">
        <v>4595</v>
      </c>
      <c r="F144" s="232" t="s">
        <v>4596</v>
      </c>
      <c r="G144" s="233" t="s">
        <v>1163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433</v>
      </c>
    </row>
    <row r="145" s="2" customFormat="1" ht="16.5" customHeight="1">
      <c r="A145" s="41"/>
      <c r="B145" s="42"/>
      <c r="C145" s="230" t="s">
        <v>304</v>
      </c>
      <c r="D145" s="230" t="s">
        <v>253</v>
      </c>
      <c r="E145" s="231" t="s">
        <v>4597</v>
      </c>
      <c r="F145" s="232" t="s">
        <v>4598</v>
      </c>
      <c r="G145" s="233" t="s">
        <v>1163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440</v>
      </c>
    </row>
    <row r="146" s="2" customFormat="1" ht="16.5" customHeight="1">
      <c r="A146" s="41"/>
      <c r="B146" s="42"/>
      <c r="C146" s="230" t="s">
        <v>386</v>
      </c>
      <c r="D146" s="230" t="s">
        <v>253</v>
      </c>
      <c r="E146" s="231" t="s">
        <v>4599</v>
      </c>
      <c r="F146" s="232" t="s">
        <v>4600</v>
      </c>
      <c r="G146" s="233" t="s">
        <v>1163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16.5" customHeight="1">
      <c r="A147" s="41"/>
      <c r="B147" s="42"/>
      <c r="C147" s="230" t="s">
        <v>309</v>
      </c>
      <c r="D147" s="230" t="s">
        <v>253</v>
      </c>
      <c r="E147" s="231" t="s">
        <v>6670</v>
      </c>
      <c r="F147" s="232" t="s">
        <v>4602</v>
      </c>
      <c r="G147" s="233" t="s">
        <v>1163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2" customFormat="1" ht="16.5" customHeight="1">
      <c r="A148" s="41"/>
      <c r="B148" s="42"/>
      <c r="C148" s="230" t="s">
        <v>402</v>
      </c>
      <c r="D148" s="230" t="s">
        <v>253</v>
      </c>
      <c r="E148" s="231" t="s">
        <v>6671</v>
      </c>
      <c r="F148" s="232" t="s">
        <v>6672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458</v>
      </c>
    </row>
    <row r="149" s="2" customFormat="1" ht="24.15" customHeight="1">
      <c r="A149" s="41"/>
      <c r="B149" s="42"/>
      <c r="C149" s="230" t="s">
        <v>409</v>
      </c>
      <c r="D149" s="230" t="s">
        <v>253</v>
      </c>
      <c r="E149" s="231" t="s">
        <v>4603</v>
      </c>
      <c r="F149" s="232" t="s">
        <v>4604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465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4605</v>
      </c>
      <c r="F150" s="232" t="s">
        <v>4606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470</v>
      </c>
    </row>
    <row r="151" s="2" customFormat="1" ht="24.15" customHeight="1">
      <c r="A151" s="41"/>
      <c r="B151" s="42"/>
      <c r="C151" s="230" t="s">
        <v>322</v>
      </c>
      <c r="D151" s="230" t="s">
        <v>253</v>
      </c>
      <c r="E151" s="231" t="s">
        <v>4607</v>
      </c>
      <c r="F151" s="232" t="s">
        <v>4608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475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3576</v>
      </c>
      <c r="F152" s="217" t="s">
        <v>6673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251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437</v>
      </c>
      <c r="D153" s="230" t="s">
        <v>253</v>
      </c>
      <c r="E153" s="231" t="s">
        <v>6674</v>
      </c>
      <c r="F153" s="232" t="s">
        <v>6371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93</v>
      </c>
    </row>
    <row r="154" s="2" customFormat="1" ht="37.8" customHeight="1">
      <c r="A154" s="41"/>
      <c r="B154" s="42"/>
      <c r="C154" s="230" t="s">
        <v>336</v>
      </c>
      <c r="D154" s="230" t="s">
        <v>253</v>
      </c>
      <c r="E154" s="231" t="s">
        <v>6675</v>
      </c>
      <c r="F154" s="232" t="s">
        <v>6373</v>
      </c>
      <c r="G154" s="233" t="s">
        <v>1163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33" customHeight="1">
      <c r="A155" s="41"/>
      <c r="B155" s="42"/>
      <c r="C155" s="230" t="s">
        <v>450</v>
      </c>
      <c r="D155" s="230" t="s">
        <v>253</v>
      </c>
      <c r="E155" s="231" t="s">
        <v>6676</v>
      </c>
      <c r="F155" s="232" t="s">
        <v>6375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341</v>
      </c>
      <c r="D156" s="230" t="s">
        <v>253</v>
      </c>
      <c r="E156" s="231" t="s">
        <v>6677</v>
      </c>
      <c r="F156" s="232" t="s">
        <v>6377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462</v>
      </c>
      <c r="D157" s="230" t="s">
        <v>253</v>
      </c>
      <c r="E157" s="231" t="s">
        <v>6678</v>
      </c>
      <c r="F157" s="232" t="s">
        <v>6379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6679</v>
      </c>
      <c r="F158" s="232" t="s">
        <v>4036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16.5" customHeight="1">
      <c r="A159" s="41"/>
      <c r="B159" s="42"/>
      <c r="C159" s="230" t="s">
        <v>472</v>
      </c>
      <c r="D159" s="230" t="s">
        <v>253</v>
      </c>
      <c r="E159" s="231" t="s">
        <v>6680</v>
      </c>
      <c r="F159" s="232" t="s">
        <v>4044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304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V7fGorNzI2F7mldf6yLTWj+AfhEqdWdOWWUHXLnMrEZcVxwzNAVuWyHleuYQrQuPQ/R7fDt59OW4apcVanr59Q==" hashValue="Wq/maUtJUHchJIm3CMi8glnStp8JOP3kfIErRhNmohcoJwvfXqguvtWWSzPGr1+VPrSbU79E7dya2xUt2/I9Ig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6640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6681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6640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6682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6683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6684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6685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6686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6687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6688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6640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237</v>
      </c>
      <c r="D126" s="205" t="s">
        <v>69</v>
      </c>
      <c r="E126" s="205" t="s">
        <v>65</v>
      </c>
      <c r="F126" s="205" t="s">
        <v>66</v>
      </c>
      <c r="G126" s="205" t="s">
        <v>238</v>
      </c>
      <c r="H126" s="205" t="s">
        <v>239</v>
      </c>
      <c r="I126" s="205" t="s">
        <v>240</v>
      </c>
      <c r="J126" s="206" t="s">
        <v>196</v>
      </c>
      <c r="K126" s="207" t="s">
        <v>241</v>
      </c>
      <c r="L126" s="208"/>
      <c r="M126" s="103" t="s">
        <v>1</v>
      </c>
      <c r="N126" s="104" t="s">
        <v>48</v>
      </c>
      <c r="O126" s="104" t="s">
        <v>242</v>
      </c>
      <c r="P126" s="104" t="s">
        <v>243</v>
      </c>
      <c r="Q126" s="104" t="s">
        <v>244</v>
      </c>
      <c r="R126" s="104" t="s">
        <v>245</v>
      </c>
      <c r="S126" s="104" t="s">
        <v>246</v>
      </c>
      <c r="T126" s="105" t="s">
        <v>247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248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3580</v>
      </c>
      <c r="F128" s="217" t="s">
        <v>6689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251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3670</v>
      </c>
      <c r="F129" s="228" t="s">
        <v>6690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251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253</v>
      </c>
      <c r="E130" s="231" t="s">
        <v>6691</v>
      </c>
      <c r="F130" s="232" t="s">
        <v>6692</v>
      </c>
      <c r="G130" s="233" t="s">
        <v>321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4.15" customHeight="1">
      <c r="A131" s="41"/>
      <c r="B131" s="42"/>
      <c r="C131" s="230" t="s">
        <v>93</v>
      </c>
      <c r="D131" s="230" t="s">
        <v>253</v>
      </c>
      <c r="E131" s="231" t="s">
        <v>6693</v>
      </c>
      <c r="F131" s="232" t="s">
        <v>6694</v>
      </c>
      <c r="G131" s="233" t="s">
        <v>321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3728</v>
      </c>
      <c r="F132" s="228" t="s">
        <v>6695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4566</v>
      </c>
      <c r="F133" s="232" t="s">
        <v>4587</v>
      </c>
      <c r="G133" s="233" t="s">
        <v>321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322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4588</v>
      </c>
      <c r="F134" s="232" t="s">
        <v>6696</v>
      </c>
      <c r="G134" s="233" t="s">
        <v>571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336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6697</v>
      </c>
      <c r="F135" s="232" t="s">
        <v>6698</v>
      </c>
      <c r="G135" s="233" t="s">
        <v>571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341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6699</v>
      </c>
      <c r="F136" s="232" t="s">
        <v>6700</v>
      </c>
      <c r="G136" s="233" t="s">
        <v>571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352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6701</v>
      </c>
      <c r="F137" s="232" t="s">
        <v>6702</v>
      </c>
      <c r="G137" s="233" t="s">
        <v>571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6703</v>
      </c>
      <c r="F138" s="232" t="s">
        <v>4576</v>
      </c>
      <c r="G138" s="233" t="s">
        <v>1163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4504</v>
      </c>
      <c r="F139" s="228" t="s">
        <v>6704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251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6649</v>
      </c>
      <c r="F140" s="232" t="s">
        <v>6650</v>
      </c>
      <c r="G140" s="233" t="s">
        <v>321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375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6651</v>
      </c>
      <c r="F141" s="232" t="s">
        <v>6652</v>
      </c>
      <c r="G141" s="233" t="s">
        <v>321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390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4575</v>
      </c>
      <c r="F142" s="232" t="s">
        <v>4576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4512</v>
      </c>
      <c r="F143" s="228" t="s">
        <v>6705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253</v>
      </c>
      <c r="E144" s="231" t="s">
        <v>6655</v>
      </c>
      <c r="F144" s="232" t="s">
        <v>6656</v>
      </c>
      <c r="G144" s="233" t="s">
        <v>265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405</v>
      </c>
    </row>
    <row r="145" s="2" customFormat="1" ht="16.5" customHeight="1">
      <c r="A145" s="41"/>
      <c r="B145" s="42"/>
      <c r="C145" s="230" t="s">
        <v>349</v>
      </c>
      <c r="D145" s="230" t="s">
        <v>253</v>
      </c>
      <c r="E145" s="231" t="s">
        <v>6395</v>
      </c>
      <c r="F145" s="232" t="s">
        <v>6396</v>
      </c>
      <c r="G145" s="233" t="s">
        <v>265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412</v>
      </c>
    </row>
    <row r="146" s="2" customFormat="1" ht="16.5" customHeight="1">
      <c r="A146" s="41"/>
      <c r="B146" s="42"/>
      <c r="C146" s="230" t="s">
        <v>299</v>
      </c>
      <c r="D146" s="230" t="s">
        <v>253</v>
      </c>
      <c r="E146" s="231" t="s">
        <v>6231</v>
      </c>
      <c r="F146" s="232" t="s">
        <v>6657</v>
      </c>
      <c r="G146" s="233" t="s">
        <v>265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424</v>
      </c>
    </row>
    <row r="147" s="2" customFormat="1" ht="16.5" customHeight="1">
      <c r="A147" s="41"/>
      <c r="B147" s="42"/>
      <c r="C147" s="230" t="s">
        <v>361</v>
      </c>
      <c r="D147" s="230" t="s">
        <v>253</v>
      </c>
      <c r="E147" s="231" t="s">
        <v>6658</v>
      </c>
      <c r="F147" s="232" t="s">
        <v>6659</v>
      </c>
      <c r="G147" s="233" t="s">
        <v>265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24.15" customHeight="1">
      <c r="A148" s="41"/>
      <c r="B148" s="42"/>
      <c r="C148" s="230" t="s">
        <v>304</v>
      </c>
      <c r="D148" s="230" t="s">
        <v>253</v>
      </c>
      <c r="E148" s="231" t="s">
        <v>6660</v>
      </c>
      <c r="F148" s="232" t="s">
        <v>6661</v>
      </c>
      <c r="G148" s="233" t="s">
        <v>389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16.5" customHeight="1">
      <c r="A149" s="41"/>
      <c r="B149" s="42"/>
      <c r="C149" s="230" t="s">
        <v>386</v>
      </c>
      <c r="D149" s="230" t="s">
        <v>253</v>
      </c>
      <c r="E149" s="231" t="s">
        <v>6662</v>
      </c>
      <c r="F149" s="232" t="s">
        <v>6663</v>
      </c>
      <c r="G149" s="233" t="s">
        <v>321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16.5" customHeight="1">
      <c r="A150" s="41"/>
      <c r="B150" s="42"/>
      <c r="C150" s="230" t="s">
        <v>309</v>
      </c>
      <c r="D150" s="230" t="s">
        <v>253</v>
      </c>
      <c r="E150" s="231" t="s">
        <v>6664</v>
      </c>
      <c r="F150" s="232" t="s">
        <v>6665</v>
      </c>
      <c r="G150" s="233" t="s">
        <v>321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2" customFormat="1" ht="24.15" customHeight="1">
      <c r="A151" s="41"/>
      <c r="B151" s="42"/>
      <c r="C151" s="230" t="s">
        <v>402</v>
      </c>
      <c r="D151" s="230" t="s">
        <v>253</v>
      </c>
      <c r="E151" s="231" t="s">
        <v>6706</v>
      </c>
      <c r="F151" s="232" t="s">
        <v>6707</v>
      </c>
      <c r="G151" s="233" t="s">
        <v>571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458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6667</v>
      </c>
      <c r="F152" s="232" t="s">
        <v>6668</v>
      </c>
      <c r="G152" s="233" t="s">
        <v>265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465</v>
      </c>
    </row>
    <row r="153" s="2" customFormat="1" ht="16.5" customHeight="1">
      <c r="A153" s="41"/>
      <c r="B153" s="42"/>
      <c r="C153" s="230" t="s">
        <v>7</v>
      </c>
      <c r="D153" s="230" t="s">
        <v>253</v>
      </c>
      <c r="E153" s="231" t="s">
        <v>6401</v>
      </c>
      <c r="F153" s="232" t="s">
        <v>4576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1032</v>
      </c>
      <c r="F154" s="228" t="s">
        <v>6708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322</v>
      </c>
      <c r="D155" s="230" t="s">
        <v>253</v>
      </c>
      <c r="E155" s="231" t="s">
        <v>4595</v>
      </c>
      <c r="F155" s="232" t="s">
        <v>4596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475</v>
      </c>
    </row>
    <row r="156" s="2" customFormat="1" ht="16.5" customHeight="1">
      <c r="A156" s="41"/>
      <c r="B156" s="42"/>
      <c r="C156" s="230" t="s">
        <v>437</v>
      </c>
      <c r="D156" s="230" t="s">
        <v>253</v>
      </c>
      <c r="E156" s="231" t="s">
        <v>6709</v>
      </c>
      <c r="F156" s="232" t="s">
        <v>4598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480</v>
      </c>
    </row>
    <row r="157" s="2" customFormat="1" ht="16.5" customHeight="1">
      <c r="A157" s="41"/>
      <c r="B157" s="42"/>
      <c r="C157" s="230" t="s">
        <v>336</v>
      </c>
      <c r="D157" s="230" t="s">
        <v>253</v>
      </c>
      <c r="E157" s="231" t="s">
        <v>6710</v>
      </c>
      <c r="F157" s="232" t="s">
        <v>4600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491</v>
      </c>
    </row>
    <row r="158" s="2" customFormat="1" ht="16.5" customHeight="1">
      <c r="A158" s="41"/>
      <c r="B158" s="42"/>
      <c r="C158" s="230" t="s">
        <v>450</v>
      </c>
      <c r="D158" s="230" t="s">
        <v>253</v>
      </c>
      <c r="E158" s="231" t="s">
        <v>6711</v>
      </c>
      <c r="F158" s="232" t="s">
        <v>4602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497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6712</v>
      </c>
      <c r="F159" s="232" t="s">
        <v>6672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525</v>
      </c>
    </row>
    <row r="160" s="2" customFormat="1" ht="24.15" customHeight="1">
      <c r="A160" s="41"/>
      <c r="B160" s="42"/>
      <c r="C160" s="230" t="s">
        <v>462</v>
      </c>
      <c r="D160" s="230" t="s">
        <v>253</v>
      </c>
      <c r="E160" s="231" t="s">
        <v>6713</v>
      </c>
      <c r="F160" s="232" t="s">
        <v>4604</v>
      </c>
      <c r="G160" s="233" t="s">
        <v>1163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544</v>
      </c>
    </row>
    <row r="161" s="2" customFormat="1" ht="16.5" customHeight="1">
      <c r="A161" s="41"/>
      <c r="B161" s="42"/>
      <c r="C161" s="230" t="s">
        <v>352</v>
      </c>
      <c r="D161" s="230" t="s">
        <v>253</v>
      </c>
      <c r="E161" s="231" t="s">
        <v>6714</v>
      </c>
      <c r="F161" s="232" t="s">
        <v>4606</v>
      </c>
      <c r="G161" s="233" t="s">
        <v>1163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549</v>
      </c>
    </row>
    <row r="162" s="2" customFormat="1" ht="24.15" customHeight="1">
      <c r="A162" s="41"/>
      <c r="B162" s="42"/>
      <c r="C162" s="230" t="s">
        <v>472</v>
      </c>
      <c r="D162" s="230" t="s">
        <v>253</v>
      </c>
      <c r="E162" s="231" t="s">
        <v>4607</v>
      </c>
      <c r="F162" s="232" t="s">
        <v>4608</v>
      </c>
      <c r="G162" s="233" t="s">
        <v>1163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555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3578</v>
      </c>
      <c r="F163" s="217" t="s">
        <v>6673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251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358</v>
      </c>
      <c r="D164" s="230" t="s">
        <v>253</v>
      </c>
      <c r="E164" s="231" t="s">
        <v>6715</v>
      </c>
      <c r="F164" s="232" t="s">
        <v>6371</v>
      </c>
      <c r="G164" s="233" t="s">
        <v>1163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91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93</v>
      </c>
    </row>
    <row r="165" s="2" customFormat="1" ht="37.8" customHeight="1">
      <c r="A165" s="41"/>
      <c r="B165" s="42"/>
      <c r="C165" s="230" t="s">
        <v>488</v>
      </c>
      <c r="D165" s="230" t="s">
        <v>253</v>
      </c>
      <c r="E165" s="231" t="s">
        <v>6716</v>
      </c>
      <c r="F165" s="232" t="s">
        <v>6373</v>
      </c>
      <c r="G165" s="233" t="s">
        <v>1163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91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276</v>
      </c>
    </row>
    <row r="166" s="2" customFormat="1" ht="33" customHeight="1">
      <c r="A166" s="41"/>
      <c r="B166" s="42"/>
      <c r="C166" s="230" t="s">
        <v>364</v>
      </c>
      <c r="D166" s="230" t="s">
        <v>253</v>
      </c>
      <c r="E166" s="231" t="s">
        <v>6717</v>
      </c>
      <c r="F166" s="232" t="s">
        <v>6375</v>
      </c>
      <c r="G166" s="233" t="s">
        <v>1163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91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281</v>
      </c>
    </row>
    <row r="167" s="2" customFormat="1" ht="16.5" customHeight="1">
      <c r="A167" s="41"/>
      <c r="B167" s="42"/>
      <c r="C167" s="230" t="s">
        <v>522</v>
      </c>
      <c r="D167" s="230" t="s">
        <v>253</v>
      </c>
      <c r="E167" s="231" t="s">
        <v>6718</v>
      </c>
      <c r="F167" s="232" t="s">
        <v>6377</v>
      </c>
      <c r="G167" s="233" t="s">
        <v>1163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91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287</v>
      </c>
    </row>
    <row r="168" s="2" customFormat="1" ht="16.5" customHeight="1">
      <c r="A168" s="41"/>
      <c r="B168" s="42"/>
      <c r="C168" s="230" t="s">
        <v>375</v>
      </c>
      <c r="D168" s="230" t="s">
        <v>253</v>
      </c>
      <c r="E168" s="231" t="s">
        <v>6719</v>
      </c>
      <c r="F168" s="232" t="s">
        <v>6379</v>
      </c>
      <c r="G168" s="233" t="s">
        <v>1163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91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8</v>
      </c>
    </row>
    <row r="169" s="2" customFormat="1" ht="16.5" customHeight="1">
      <c r="A169" s="41"/>
      <c r="B169" s="42"/>
      <c r="C169" s="230" t="s">
        <v>546</v>
      </c>
      <c r="D169" s="230" t="s">
        <v>253</v>
      </c>
      <c r="E169" s="231" t="s">
        <v>6720</v>
      </c>
      <c r="F169" s="232" t="s">
        <v>4036</v>
      </c>
      <c r="G169" s="233" t="s">
        <v>1163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91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299</v>
      </c>
    </row>
    <row r="170" s="2" customFormat="1" ht="16.5" customHeight="1">
      <c r="A170" s="41"/>
      <c r="B170" s="42"/>
      <c r="C170" s="230" t="s">
        <v>390</v>
      </c>
      <c r="D170" s="230" t="s">
        <v>253</v>
      </c>
      <c r="E170" s="231" t="s">
        <v>6639</v>
      </c>
      <c r="F170" s="232" t="s">
        <v>4044</v>
      </c>
      <c r="G170" s="233" t="s">
        <v>1163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91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304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F8uCxzFwJ2Y+QssYba6yAffsBdYPeHYDsLsGn3ykZQNwlaDj1TP3B+RvFTENaB9B5hNtP+88a/YvDFzWauVETw==" hashValue="aYMBCgOlG/3Ce8uBeHFELf+EfsmVLTj4qCHagE5EViSVxmrNdC14i9MMfPGkfCkF8ZMoyzb8IWY9+1UkmmKFEQ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6721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6362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6722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6723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6724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6725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6726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6727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3578</v>
      </c>
      <c r="F124" s="217" t="s">
        <v>6369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251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253</v>
      </c>
      <c r="E125" s="231" t="s">
        <v>6728</v>
      </c>
      <c r="F125" s="232" t="s">
        <v>6371</v>
      </c>
      <c r="G125" s="233" t="s">
        <v>1163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257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257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253</v>
      </c>
      <c r="E126" s="231" t="s">
        <v>6729</v>
      </c>
      <c r="F126" s="232" t="s">
        <v>6373</v>
      </c>
      <c r="G126" s="233" t="s">
        <v>1163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257</v>
      </c>
      <c r="AT126" s="242" t="s">
        <v>253</v>
      </c>
      <c r="AU126" s="242" t="s">
        <v>91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257</v>
      </c>
      <c r="BM126" s="242" t="s">
        <v>276</v>
      </c>
    </row>
    <row r="127" s="2" customFormat="1" ht="33" customHeight="1">
      <c r="A127" s="41"/>
      <c r="B127" s="42"/>
      <c r="C127" s="230" t="s">
        <v>273</v>
      </c>
      <c r="D127" s="230" t="s">
        <v>253</v>
      </c>
      <c r="E127" s="231" t="s">
        <v>6730</v>
      </c>
      <c r="F127" s="232" t="s">
        <v>6375</v>
      </c>
      <c r="G127" s="233" t="s">
        <v>1163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281</v>
      </c>
    </row>
    <row r="128" s="2" customFormat="1" ht="16.5" customHeight="1">
      <c r="A128" s="41"/>
      <c r="B128" s="42"/>
      <c r="C128" s="230" t="s">
        <v>257</v>
      </c>
      <c r="D128" s="230" t="s">
        <v>253</v>
      </c>
      <c r="E128" s="231" t="s">
        <v>6637</v>
      </c>
      <c r="F128" s="232" t="s">
        <v>6377</v>
      </c>
      <c r="G128" s="233" t="s">
        <v>1163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287</v>
      </c>
    </row>
    <row r="129" s="2" customFormat="1" ht="16.5" customHeight="1">
      <c r="A129" s="41"/>
      <c r="B129" s="42"/>
      <c r="C129" s="230" t="s">
        <v>284</v>
      </c>
      <c r="D129" s="230" t="s">
        <v>253</v>
      </c>
      <c r="E129" s="231" t="s">
        <v>6678</v>
      </c>
      <c r="F129" s="232" t="s">
        <v>6379</v>
      </c>
      <c r="G129" s="233" t="s">
        <v>1163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8</v>
      </c>
    </row>
    <row r="130" s="2" customFormat="1" ht="16.5" customHeight="1">
      <c r="A130" s="41"/>
      <c r="B130" s="42"/>
      <c r="C130" s="230" t="s">
        <v>276</v>
      </c>
      <c r="D130" s="230" t="s">
        <v>253</v>
      </c>
      <c r="E130" s="231" t="s">
        <v>6731</v>
      </c>
      <c r="F130" s="232" t="s">
        <v>4036</v>
      </c>
      <c r="G130" s="233" t="s">
        <v>1163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299</v>
      </c>
    </row>
    <row r="131" s="2" customFormat="1" ht="16.5" customHeight="1">
      <c r="A131" s="41"/>
      <c r="B131" s="42"/>
      <c r="C131" s="230" t="s">
        <v>295</v>
      </c>
      <c r="D131" s="230" t="s">
        <v>253</v>
      </c>
      <c r="E131" s="231" t="s">
        <v>6680</v>
      </c>
      <c r="F131" s="232" t="s">
        <v>4044</v>
      </c>
      <c r="G131" s="233" t="s">
        <v>1163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304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3576</v>
      </c>
      <c r="F132" s="217" t="s">
        <v>6732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251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4031</v>
      </c>
      <c r="F133" s="228" t="s">
        <v>6733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251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281</v>
      </c>
      <c r="D134" s="230" t="s">
        <v>253</v>
      </c>
      <c r="E134" s="231" t="s">
        <v>5653</v>
      </c>
      <c r="F134" s="232" t="s">
        <v>6734</v>
      </c>
      <c r="G134" s="233" t="s">
        <v>265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309</v>
      </c>
    </row>
    <row r="135" s="2" customFormat="1" ht="33" customHeight="1">
      <c r="A135" s="41"/>
      <c r="B135" s="42"/>
      <c r="C135" s="230" t="s">
        <v>306</v>
      </c>
      <c r="D135" s="230" t="s">
        <v>253</v>
      </c>
      <c r="E135" s="231" t="s">
        <v>6388</v>
      </c>
      <c r="F135" s="232" t="s">
        <v>6735</v>
      </c>
      <c r="G135" s="233" t="s">
        <v>265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409</v>
      </c>
    </row>
    <row r="136" s="2" customFormat="1" ht="49.05" customHeight="1">
      <c r="A136" s="41"/>
      <c r="B136" s="42"/>
      <c r="C136" s="230" t="s">
        <v>287</v>
      </c>
      <c r="D136" s="230" t="s">
        <v>253</v>
      </c>
      <c r="E136" s="231" t="s">
        <v>6231</v>
      </c>
      <c r="F136" s="232" t="s">
        <v>6736</v>
      </c>
      <c r="G136" s="233" t="s">
        <v>265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322</v>
      </c>
    </row>
    <row r="137" s="2" customFormat="1" ht="16.5" customHeight="1">
      <c r="A137" s="41"/>
      <c r="B137" s="42"/>
      <c r="C137" s="230" t="s">
        <v>333</v>
      </c>
      <c r="D137" s="230" t="s">
        <v>253</v>
      </c>
      <c r="E137" s="231" t="s">
        <v>6395</v>
      </c>
      <c r="F137" s="232" t="s">
        <v>6396</v>
      </c>
      <c r="G137" s="233" t="s">
        <v>265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336</v>
      </c>
    </row>
    <row r="138" s="2" customFormat="1" ht="24.15" customHeight="1">
      <c r="A138" s="41"/>
      <c r="B138" s="42"/>
      <c r="C138" s="230" t="s">
        <v>8</v>
      </c>
      <c r="D138" s="230" t="s">
        <v>253</v>
      </c>
      <c r="E138" s="231" t="s">
        <v>6737</v>
      </c>
      <c r="F138" s="232" t="s">
        <v>6661</v>
      </c>
      <c r="G138" s="233" t="s">
        <v>389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341</v>
      </c>
    </row>
    <row r="139" s="2" customFormat="1" ht="16.5" customHeight="1">
      <c r="A139" s="41"/>
      <c r="B139" s="42"/>
      <c r="C139" s="230" t="s">
        <v>349</v>
      </c>
      <c r="D139" s="230" t="s">
        <v>253</v>
      </c>
      <c r="E139" s="231" t="s">
        <v>6738</v>
      </c>
      <c r="F139" s="232" t="s">
        <v>6739</v>
      </c>
      <c r="G139" s="233" t="s">
        <v>321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352</v>
      </c>
    </row>
    <row r="140" s="2" customFormat="1" ht="16.5" customHeight="1">
      <c r="A140" s="41"/>
      <c r="B140" s="42"/>
      <c r="C140" s="230" t="s">
        <v>299</v>
      </c>
      <c r="D140" s="230" t="s">
        <v>253</v>
      </c>
      <c r="E140" s="231" t="s">
        <v>6740</v>
      </c>
      <c r="F140" s="232" t="s">
        <v>6665</v>
      </c>
      <c r="G140" s="233" t="s">
        <v>321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358</v>
      </c>
    </row>
    <row r="141" s="2" customFormat="1" ht="16.5" customHeight="1">
      <c r="A141" s="41"/>
      <c r="B141" s="42"/>
      <c r="C141" s="230" t="s">
        <v>361</v>
      </c>
      <c r="D141" s="230" t="s">
        <v>253</v>
      </c>
      <c r="E141" s="231" t="s">
        <v>6741</v>
      </c>
      <c r="F141" s="232" t="s">
        <v>4576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364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3580</v>
      </c>
      <c r="F142" s="228" t="s">
        <v>6742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251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304</v>
      </c>
      <c r="D143" s="230" t="s">
        <v>253</v>
      </c>
      <c r="E143" s="231" t="s">
        <v>6743</v>
      </c>
      <c r="F143" s="232" t="s">
        <v>6744</v>
      </c>
      <c r="G143" s="233" t="s">
        <v>3624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375</v>
      </c>
    </row>
    <row r="144" s="2" customFormat="1" ht="16.5" customHeight="1">
      <c r="A144" s="41"/>
      <c r="B144" s="42"/>
      <c r="C144" s="230" t="s">
        <v>386</v>
      </c>
      <c r="D144" s="230" t="s">
        <v>253</v>
      </c>
      <c r="E144" s="231" t="s">
        <v>6745</v>
      </c>
      <c r="F144" s="232" t="s">
        <v>6746</v>
      </c>
      <c r="G144" s="233" t="s">
        <v>3624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390</v>
      </c>
    </row>
    <row r="145" s="2" customFormat="1" ht="16.5" customHeight="1">
      <c r="A145" s="41"/>
      <c r="B145" s="42"/>
      <c r="C145" s="230" t="s">
        <v>309</v>
      </c>
      <c r="D145" s="230" t="s">
        <v>253</v>
      </c>
      <c r="E145" s="231" t="s">
        <v>6747</v>
      </c>
      <c r="F145" s="232" t="s">
        <v>6428</v>
      </c>
      <c r="G145" s="233" t="s">
        <v>1163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400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3647</v>
      </c>
      <c r="F146" s="228" t="s">
        <v>6748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402</v>
      </c>
      <c r="D147" s="230" t="s">
        <v>253</v>
      </c>
      <c r="E147" s="231" t="s">
        <v>6749</v>
      </c>
      <c r="F147" s="232" t="s">
        <v>6750</v>
      </c>
      <c r="G147" s="233" t="s">
        <v>321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405</v>
      </c>
    </row>
    <row r="148" s="2" customFormat="1" ht="16.5" customHeight="1">
      <c r="A148" s="41"/>
      <c r="B148" s="42"/>
      <c r="C148" s="230" t="s">
        <v>409</v>
      </c>
      <c r="D148" s="230" t="s">
        <v>253</v>
      </c>
      <c r="E148" s="231" t="s">
        <v>6751</v>
      </c>
      <c r="F148" s="232" t="s">
        <v>4576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412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3670</v>
      </c>
      <c r="F149" s="228" t="s">
        <v>6752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253</v>
      </c>
      <c r="E150" s="231" t="s">
        <v>6753</v>
      </c>
      <c r="F150" s="232" t="s">
        <v>6754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424</v>
      </c>
    </row>
    <row r="151" s="2" customFormat="1" ht="16.5" customHeight="1">
      <c r="A151" s="41"/>
      <c r="B151" s="42"/>
      <c r="C151" s="230" t="s">
        <v>322</v>
      </c>
      <c r="D151" s="230" t="s">
        <v>253</v>
      </c>
      <c r="E151" s="231" t="s">
        <v>6755</v>
      </c>
      <c r="F151" s="232" t="s">
        <v>6756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433</v>
      </c>
    </row>
    <row r="152" s="2" customFormat="1" ht="16.5" customHeight="1">
      <c r="A152" s="41"/>
      <c r="B152" s="42"/>
      <c r="C152" s="230" t="s">
        <v>437</v>
      </c>
      <c r="D152" s="230" t="s">
        <v>253</v>
      </c>
      <c r="E152" s="231" t="s">
        <v>6757</v>
      </c>
      <c r="F152" s="232" t="s">
        <v>6453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440</v>
      </c>
    </row>
    <row r="153" s="2" customFormat="1" ht="24.15" customHeight="1">
      <c r="A153" s="41"/>
      <c r="B153" s="42"/>
      <c r="C153" s="230" t="s">
        <v>336</v>
      </c>
      <c r="D153" s="230" t="s">
        <v>253</v>
      </c>
      <c r="E153" s="231" t="s">
        <v>6758</v>
      </c>
      <c r="F153" s="232" t="s">
        <v>6759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448</v>
      </c>
    </row>
    <row r="154" s="2" customFormat="1" ht="24.15" customHeight="1">
      <c r="A154" s="41"/>
      <c r="B154" s="42"/>
      <c r="C154" s="230" t="s">
        <v>450</v>
      </c>
      <c r="D154" s="230" t="s">
        <v>253</v>
      </c>
      <c r="E154" s="231" t="s">
        <v>6760</v>
      </c>
      <c r="F154" s="232" t="s">
        <v>6761</v>
      </c>
      <c r="G154" s="233" t="s">
        <v>1163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93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453</v>
      </c>
    </row>
    <row r="155" s="2" customFormat="1" ht="24.15" customHeight="1">
      <c r="A155" s="41"/>
      <c r="B155" s="42"/>
      <c r="C155" s="230" t="s">
        <v>341</v>
      </c>
      <c r="D155" s="230" t="s">
        <v>253</v>
      </c>
      <c r="E155" s="231" t="s">
        <v>6481</v>
      </c>
      <c r="F155" s="232" t="s">
        <v>6457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458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3728</v>
      </c>
      <c r="F156" s="228" t="s">
        <v>6762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251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462</v>
      </c>
      <c r="D157" s="230" t="s">
        <v>253</v>
      </c>
      <c r="E157" s="231" t="s">
        <v>6763</v>
      </c>
      <c r="F157" s="232" t="s">
        <v>6764</v>
      </c>
      <c r="G157" s="233" t="s">
        <v>321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465</v>
      </c>
    </row>
    <row r="158" s="2" customFormat="1" ht="16.5" customHeight="1">
      <c r="A158" s="41"/>
      <c r="B158" s="42"/>
      <c r="C158" s="230" t="s">
        <v>352</v>
      </c>
      <c r="D158" s="230" t="s">
        <v>253</v>
      </c>
      <c r="E158" s="231" t="s">
        <v>6765</v>
      </c>
      <c r="F158" s="232" t="s">
        <v>6766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470</v>
      </c>
    </row>
    <row r="159" s="2" customFormat="1" ht="24.15" customHeight="1">
      <c r="A159" s="41"/>
      <c r="B159" s="42"/>
      <c r="C159" s="230" t="s">
        <v>472</v>
      </c>
      <c r="D159" s="230" t="s">
        <v>253</v>
      </c>
      <c r="E159" s="231" t="s">
        <v>6767</v>
      </c>
      <c r="F159" s="232" t="s">
        <v>6768</v>
      </c>
      <c r="G159" s="233" t="s">
        <v>321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475</v>
      </c>
    </row>
    <row r="160" s="2" customFormat="1" ht="33" customHeight="1">
      <c r="A160" s="41"/>
      <c r="B160" s="42"/>
      <c r="C160" s="230" t="s">
        <v>358</v>
      </c>
      <c r="D160" s="230" t="s">
        <v>253</v>
      </c>
      <c r="E160" s="231" t="s">
        <v>6769</v>
      </c>
      <c r="F160" s="232" t="s">
        <v>6770</v>
      </c>
      <c r="G160" s="233" t="s">
        <v>321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93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480</v>
      </c>
    </row>
    <row r="161" s="2" customFormat="1" ht="16.5" customHeight="1">
      <c r="A161" s="41"/>
      <c r="B161" s="42"/>
      <c r="C161" s="230" t="s">
        <v>488</v>
      </c>
      <c r="D161" s="230" t="s">
        <v>253</v>
      </c>
      <c r="E161" s="231" t="s">
        <v>6743</v>
      </c>
      <c r="F161" s="232" t="s">
        <v>6744</v>
      </c>
      <c r="G161" s="233" t="s">
        <v>3624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491</v>
      </c>
    </row>
    <row r="162" s="2" customFormat="1" ht="16.5" customHeight="1">
      <c r="A162" s="41"/>
      <c r="B162" s="42"/>
      <c r="C162" s="230" t="s">
        <v>364</v>
      </c>
      <c r="D162" s="230" t="s">
        <v>253</v>
      </c>
      <c r="E162" s="231" t="s">
        <v>6745</v>
      </c>
      <c r="F162" s="232" t="s">
        <v>6746</v>
      </c>
      <c r="G162" s="233" t="s">
        <v>3624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257</v>
      </c>
      <c r="AT162" s="242" t="s">
        <v>253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497</v>
      </c>
    </row>
    <row r="163" s="2" customFormat="1" ht="21.75" customHeight="1">
      <c r="A163" s="41"/>
      <c r="B163" s="42"/>
      <c r="C163" s="230" t="s">
        <v>522</v>
      </c>
      <c r="D163" s="230" t="s">
        <v>253</v>
      </c>
      <c r="E163" s="231" t="s">
        <v>5653</v>
      </c>
      <c r="F163" s="232" t="s">
        <v>6734</v>
      </c>
      <c r="G163" s="233" t="s">
        <v>265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525</v>
      </c>
    </row>
    <row r="164" s="2" customFormat="1" ht="33" customHeight="1">
      <c r="A164" s="41"/>
      <c r="B164" s="42"/>
      <c r="C164" s="230" t="s">
        <v>375</v>
      </c>
      <c r="D164" s="230" t="s">
        <v>253</v>
      </c>
      <c r="E164" s="231" t="s">
        <v>6388</v>
      </c>
      <c r="F164" s="232" t="s">
        <v>6735</v>
      </c>
      <c r="G164" s="233" t="s">
        <v>265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544</v>
      </c>
    </row>
    <row r="165" s="2" customFormat="1" ht="49.05" customHeight="1">
      <c r="A165" s="41"/>
      <c r="B165" s="42"/>
      <c r="C165" s="230" t="s">
        <v>546</v>
      </c>
      <c r="D165" s="230" t="s">
        <v>253</v>
      </c>
      <c r="E165" s="231" t="s">
        <v>6231</v>
      </c>
      <c r="F165" s="232" t="s">
        <v>6736</v>
      </c>
      <c r="G165" s="233" t="s">
        <v>265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549</v>
      </c>
    </row>
    <row r="166" s="2" customFormat="1" ht="16.5" customHeight="1">
      <c r="A166" s="41"/>
      <c r="B166" s="42"/>
      <c r="C166" s="230" t="s">
        <v>390</v>
      </c>
      <c r="D166" s="230" t="s">
        <v>253</v>
      </c>
      <c r="E166" s="231" t="s">
        <v>6395</v>
      </c>
      <c r="F166" s="232" t="s">
        <v>6396</v>
      </c>
      <c r="G166" s="233" t="s">
        <v>265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555</v>
      </c>
    </row>
    <row r="167" s="2" customFormat="1" ht="24.15" customHeight="1">
      <c r="A167" s="41"/>
      <c r="B167" s="42"/>
      <c r="C167" s="230" t="s">
        <v>557</v>
      </c>
      <c r="D167" s="230" t="s">
        <v>253</v>
      </c>
      <c r="E167" s="231" t="s">
        <v>6737</v>
      </c>
      <c r="F167" s="232" t="s">
        <v>6661</v>
      </c>
      <c r="G167" s="233" t="s">
        <v>389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257</v>
      </c>
      <c r="AT167" s="242" t="s">
        <v>253</v>
      </c>
      <c r="AU167" s="242" t="s">
        <v>93</v>
      </c>
      <c r="AY167" s="19" t="s">
        <v>251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257</v>
      </c>
      <c r="BM167" s="242" t="s">
        <v>560</v>
      </c>
    </row>
    <row r="168" s="2" customFormat="1" ht="16.5" customHeight="1">
      <c r="A168" s="41"/>
      <c r="B168" s="42"/>
      <c r="C168" s="230" t="s">
        <v>400</v>
      </c>
      <c r="D168" s="230" t="s">
        <v>253</v>
      </c>
      <c r="E168" s="231" t="s">
        <v>6738</v>
      </c>
      <c r="F168" s="232" t="s">
        <v>6739</v>
      </c>
      <c r="G168" s="233" t="s">
        <v>321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572</v>
      </c>
    </row>
    <row r="169" s="2" customFormat="1" ht="16.5" customHeight="1">
      <c r="A169" s="41"/>
      <c r="B169" s="42"/>
      <c r="C169" s="230" t="s">
        <v>574</v>
      </c>
      <c r="D169" s="230" t="s">
        <v>253</v>
      </c>
      <c r="E169" s="231" t="s">
        <v>6740</v>
      </c>
      <c r="F169" s="232" t="s">
        <v>6665</v>
      </c>
      <c r="G169" s="233" t="s">
        <v>321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577</v>
      </c>
    </row>
    <row r="170" s="2" customFormat="1" ht="16.5" customHeight="1">
      <c r="A170" s="41"/>
      <c r="B170" s="42"/>
      <c r="C170" s="230" t="s">
        <v>405</v>
      </c>
      <c r="D170" s="230" t="s">
        <v>253</v>
      </c>
      <c r="E170" s="231" t="s">
        <v>6771</v>
      </c>
      <c r="F170" s="232" t="s">
        <v>6428</v>
      </c>
      <c r="G170" s="233" t="s">
        <v>1163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584</v>
      </c>
    </row>
    <row r="171" s="2" customFormat="1">
      <c r="A171" s="41"/>
      <c r="B171" s="42"/>
      <c r="C171" s="43"/>
      <c r="D171" s="251" t="s">
        <v>289</v>
      </c>
      <c r="E171" s="43"/>
      <c r="F171" s="282" t="s">
        <v>6772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289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elR25B3+NZm9Haqa3VD7sBxujSxPM1AJ1Lf2nGEzRZz4xQpxCKNSmmESQz/2GU+i1Q7FhCIUQspTHZpJFWhG4g==" hashValue="0AbXRcOH3g32T5HtwuKk7yffcbScKzH0iWpU8kNDEDO/Md78Ou6JcetPP0QGpgZPDMJc4w44270dfSBQlOQdgw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6773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ROUND((SUM(BE125:BE174)),  2)</f>
        <v>0</v>
      </c>
      <c r="G33" s="41"/>
      <c r="H33" s="41"/>
      <c r="I33" s="167">
        <v>0.20999999999999999</v>
      </c>
      <c r="J33" s="166">
        <f>ROUND(((SUM(BE125:BE174))*I33),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ROUND((SUM(BF125:BF174)),  2)</f>
        <v>0</v>
      </c>
      <c r="G34" s="41"/>
      <c r="H34" s="41"/>
      <c r="I34" s="167">
        <v>0.12</v>
      </c>
      <c r="J34" s="166">
        <f>ROUND(((SUM(BF125:BF174))*I34),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ROUND((SUM(BG125:BG174)),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ROUND((SUM(BH125:BH174)),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ROUND((SUM(BI125:BI174)),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6363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6774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6775</v>
      </c>
      <c r="E99" s="199"/>
      <c r="F99" s="199"/>
      <c r="G99" s="199"/>
      <c r="H99" s="199"/>
      <c r="I99" s="199"/>
      <c r="J99" s="200">
        <f>J136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6776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6777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6778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6779</v>
      </c>
      <c r="E103" s="199"/>
      <c r="F103" s="199"/>
      <c r="G103" s="199"/>
      <c r="H103" s="199"/>
      <c r="I103" s="199"/>
      <c r="J103" s="200">
        <f>J160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6780</v>
      </c>
      <c r="E104" s="199"/>
      <c r="F104" s="199"/>
      <c r="G104" s="199"/>
      <c r="H104" s="199"/>
      <c r="I104" s="199"/>
      <c r="J104" s="200">
        <f>J162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6462</v>
      </c>
      <c r="E105" s="199"/>
      <c r="F105" s="199"/>
      <c r="G105" s="199"/>
      <c r="H105" s="199"/>
      <c r="I105" s="199"/>
      <c r="J105" s="200">
        <f>J167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237</v>
      </c>
      <c r="D124" s="205" t="s">
        <v>69</v>
      </c>
      <c r="E124" s="205" t="s">
        <v>65</v>
      </c>
      <c r="F124" s="205" t="s">
        <v>66</v>
      </c>
      <c r="G124" s="205" t="s">
        <v>238</v>
      </c>
      <c r="H124" s="205" t="s">
        <v>239</v>
      </c>
      <c r="I124" s="205" t="s">
        <v>240</v>
      </c>
      <c r="J124" s="206" t="s">
        <v>196</v>
      </c>
      <c r="K124" s="207" t="s">
        <v>241</v>
      </c>
      <c r="L124" s="208"/>
      <c r="M124" s="103" t="s">
        <v>1</v>
      </c>
      <c r="N124" s="104" t="s">
        <v>48</v>
      </c>
      <c r="O124" s="104" t="s">
        <v>242</v>
      </c>
      <c r="P124" s="104" t="s">
        <v>243</v>
      </c>
      <c r="Q124" s="104" t="s">
        <v>244</v>
      </c>
      <c r="R124" s="104" t="s">
        <v>245</v>
      </c>
      <c r="S124" s="104" t="s">
        <v>246</v>
      </c>
      <c r="T124" s="105" t="s">
        <v>247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248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3576</v>
      </c>
      <c r="F126" s="217" t="s">
        <v>6382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P127+P136+P145+P148+P154+P160+P162+P167</f>
        <v>0</v>
      </c>
      <c r="Q126" s="222"/>
      <c r="R126" s="223">
        <f>R127+R136+R145+R148+R154+R160+R162+R167</f>
        <v>0</v>
      </c>
      <c r="S126" s="222"/>
      <c r="T126" s="224">
        <f>T127+T136+T145+T148+T154+T160+T162+T167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BK127+BK136+BK145+BK148+BK154+BK160+BK162+BK167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4031</v>
      </c>
      <c r="F127" s="228" t="s">
        <v>6781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SUM(P128:P135)</f>
        <v>0</v>
      </c>
      <c r="Q127" s="222"/>
      <c r="R127" s="223">
        <f>SUM(R128:R135)</f>
        <v>0</v>
      </c>
      <c r="S127" s="222"/>
      <c r="T127" s="22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SUM(BK128:BK135)</f>
        <v>0</v>
      </c>
    </row>
    <row r="128" s="2" customFormat="1" ht="16.5" customHeight="1">
      <c r="A128" s="41"/>
      <c r="B128" s="42"/>
      <c r="C128" s="230" t="s">
        <v>91</v>
      </c>
      <c r="D128" s="230" t="s">
        <v>253</v>
      </c>
      <c r="E128" s="231" t="s">
        <v>6782</v>
      </c>
      <c r="F128" s="232" t="s">
        <v>6783</v>
      </c>
      <c r="G128" s="233" t="s">
        <v>265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309</v>
      </c>
    </row>
    <row r="129" s="2" customFormat="1" ht="33" customHeight="1">
      <c r="A129" s="41"/>
      <c r="B129" s="42"/>
      <c r="C129" s="230" t="s">
        <v>93</v>
      </c>
      <c r="D129" s="230" t="s">
        <v>253</v>
      </c>
      <c r="E129" s="231" t="s">
        <v>6388</v>
      </c>
      <c r="F129" s="232" t="s">
        <v>6784</v>
      </c>
      <c r="G129" s="233" t="s">
        <v>265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409</v>
      </c>
    </row>
    <row r="130" s="2" customFormat="1" ht="44.25" customHeight="1">
      <c r="A130" s="41"/>
      <c r="B130" s="42"/>
      <c r="C130" s="230" t="s">
        <v>273</v>
      </c>
      <c r="D130" s="230" t="s">
        <v>253</v>
      </c>
      <c r="E130" s="231" t="s">
        <v>6231</v>
      </c>
      <c r="F130" s="232" t="s">
        <v>6394</v>
      </c>
      <c r="G130" s="233" t="s">
        <v>265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322</v>
      </c>
    </row>
    <row r="131" s="2" customFormat="1" ht="16.5" customHeight="1">
      <c r="A131" s="41"/>
      <c r="B131" s="42"/>
      <c r="C131" s="230" t="s">
        <v>257</v>
      </c>
      <c r="D131" s="230" t="s">
        <v>253</v>
      </c>
      <c r="E131" s="231" t="s">
        <v>6395</v>
      </c>
      <c r="F131" s="232" t="s">
        <v>6396</v>
      </c>
      <c r="G131" s="233" t="s">
        <v>265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336</v>
      </c>
    </row>
    <row r="132" s="2" customFormat="1" ht="24.15" customHeight="1">
      <c r="A132" s="41"/>
      <c r="B132" s="42"/>
      <c r="C132" s="230" t="s">
        <v>284</v>
      </c>
      <c r="D132" s="230" t="s">
        <v>253</v>
      </c>
      <c r="E132" s="231" t="s">
        <v>6785</v>
      </c>
      <c r="F132" s="232" t="s">
        <v>6786</v>
      </c>
      <c r="G132" s="233" t="s">
        <v>389</v>
      </c>
      <c r="H132" s="234">
        <v>102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341</v>
      </c>
    </row>
    <row r="133" s="2" customFormat="1" ht="16.5" customHeight="1">
      <c r="A133" s="41"/>
      <c r="B133" s="42"/>
      <c r="C133" s="230" t="s">
        <v>276</v>
      </c>
      <c r="D133" s="230" t="s">
        <v>253</v>
      </c>
      <c r="E133" s="231" t="s">
        <v>6787</v>
      </c>
      <c r="F133" s="232" t="s">
        <v>6788</v>
      </c>
      <c r="G133" s="233" t="s">
        <v>321</v>
      </c>
      <c r="H133" s="234">
        <v>30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352</v>
      </c>
    </row>
    <row r="134" s="2" customFormat="1" ht="16.5" customHeight="1">
      <c r="A134" s="41"/>
      <c r="B134" s="42"/>
      <c r="C134" s="230" t="s">
        <v>295</v>
      </c>
      <c r="D134" s="230" t="s">
        <v>253</v>
      </c>
      <c r="E134" s="231" t="s">
        <v>6789</v>
      </c>
      <c r="F134" s="232" t="s">
        <v>6790</v>
      </c>
      <c r="G134" s="233" t="s">
        <v>321</v>
      </c>
      <c r="H134" s="234">
        <v>30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358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6703</v>
      </c>
      <c r="F135" s="232" t="s">
        <v>4576</v>
      </c>
      <c r="G135" s="233" t="s">
        <v>1163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364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3580</v>
      </c>
      <c r="F136" s="228" t="s">
        <v>6791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SUM(P137:P144)</f>
        <v>0</v>
      </c>
      <c r="Q136" s="222"/>
      <c r="R136" s="223">
        <f>SUM(R137:R144)</f>
        <v>0</v>
      </c>
      <c r="S136" s="222"/>
      <c r="T136" s="224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251</v>
      </c>
      <c r="BK136" s="227">
        <f>SUM(BK137:BK144)</f>
        <v>0</v>
      </c>
    </row>
    <row r="137" s="2" customFormat="1" ht="16.5" customHeight="1">
      <c r="A137" s="41"/>
      <c r="B137" s="42"/>
      <c r="C137" s="230" t="s">
        <v>306</v>
      </c>
      <c r="D137" s="230" t="s">
        <v>253</v>
      </c>
      <c r="E137" s="231" t="s">
        <v>6792</v>
      </c>
      <c r="F137" s="232" t="s">
        <v>6793</v>
      </c>
      <c r="G137" s="233" t="s">
        <v>265</v>
      </c>
      <c r="H137" s="234">
        <v>40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375</v>
      </c>
    </row>
    <row r="138" s="2" customFormat="1" ht="44.25" customHeight="1">
      <c r="A138" s="41"/>
      <c r="B138" s="42"/>
      <c r="C138" s="230" t="s">
        <v>287</v>
      </c>
      <c r="D138" s="230" t="s">
        <v>253</v>
      </c>
      <c r="E138" s="231" t="s">
        <v>6231</v>
      </c>
      <c r="F138" s="232" t="s">
        <v>6394</v>
      </c>
      <c r="G138" s="233" t="s">
        <v>265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390</v>
      </c>
    </row>
    <row r="139" s="2" customFormat="1" ht="16.5" customHeight="1">
      <c r="A139" s="41"/>
      <c r="B139" s="42"/>
      <c r="C139" s="230" t="s">
        <v>333</v>
      </c>
      <c r="D139" s="230" t="s">
        <v>253</v>
      </c>
      <c r="E139" s="231" t="s">
        <v>6395</v>
      </c>
      <c r="F139" s="232" t="s">
        <v>6396</v>
      </c>
      <c r="G139" s="233" t="s">
        <v>265</v>
      </c>
      <c r="H139" s="234">
        <v>40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400</v>
      </c>
    </row>
    <row r="140" s="2" customFormat="1" ht="16.5" customHeight="1">
      <c r="A140" s="41"/>
      <c r="B140" s="42"/>
      <c r="C140" s="230" t="s">
        <v>8</v>
      </c>
      <c r="D140" s="230" t="s">
        <v>253</v>
      </c>
      <c r="E140" s="231" t="s">
        <v>6794</v>
      </c>
      <c r="F140" s="232" t="s">
        <v>6795</v>
      </c>
      <c r="G140" s="233" t="s">
        <v>265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405</v>
      </c>
    </row>
    <row r="141" s="2" customFormat="1" ht="21.75" customHeight="1">
      <c r="A141" s="41"/>
      <c r="B141" s="42"/>
      <c r="C141" s="230" t="s">
        <v>349</v>
      </c>
      <c r="D141" s="230" t="s">
        <v>253</v>
      </c>
      <c r="E141" s="231" t="s">
        <v>6392</v>
      </c>
      <c r="F141" s="232" t="s">
        <v>6393</v>
      </c>
      <c r="G141" s="233" t="s">
        <v>265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412</v>
      </c>
    </row>
    <row r="142" s="2" customFormat="1" ht="24.15" customHeight="1">
      <c r="A142" s="41"/>
      <c r="B142" s="42"/>
      <c r="C142" s="230" t="s">
        <v>299</v>
      </c>
      <c r="D142" s="230" t="s">
        <v>253</v>
      </c>
      <c r="E142" s="231" t="s">
        <v>6796</v>
      </c>
      <c r="F142" s="232" t="s">
        <v>6797</v>
      </c>
      <c r="G142" s="233" t="s">
        <v>265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424</v>
      </c>
    </row>
    <row r="143" s="2" customFormat="1" ht="24.15" customHeight="1">
      <c r="A143" s="41"/>
      <c r="B143" s="42"/>
      <c r="C143" s="230" t="s">
        <v>361</v>
      </c>
      <c r="D143" s="230" t="s">
        <v>253</v>
      </c>
      <c r="E143" s="231" t="s">
        <v>6785</v>
      </c>
      <c r="F143" s="232" t="s">
        <v>6786</v>
      </c>
      <c r="G143" s="233" t="s">
        <v>389</v>
      </c>
      <c r="H143" s="234">
        <v>37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433</v>
      </c>
    </row>
    <row r="144" s="2" customFormat="1" ht="16.5" customHeight="1">
      <c r="A144" s="41"/>
      <c r="B144" s="42"/>
      <c r="C144" s="230" t="s">
        <v>304</v>
      </c>
      <c r="D144" s="230" t="s">
        <v>253</v>
      </c>
      <c r="E144" s="231" t="s">
        <v>6703</v>
      </c>
      <c r="F144" s="232" t="s">
        <v>4576</v>
      </c>
      <c r="G144" s="233" t="s">
        <v>1163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440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3647</v>
      </c>
      <c r="F145" s="228" t="s">
        <v>6798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91</v>
      </c>
      <c r="AY145" s="225" t="s">
        <v>251</v>
      </c>
      <c r="BK145" s="227">
        <f>SUM(BK146:BK147)</f>
        <v>0</v>
      </c>
    </row>
    <row r="146" s="2" customFormat="1" ht="24.15" customHeight="1">
      <c r="A146" s="41"/>
      <c r="B146" s="42"/>
      <c r="C146" s="230" t="s">
        <v>386</v>
      </c>
      <c r="D146" s="230" t="s">
        <v>253</v>
      </c>
      <c r="E146" s="231" t="s">
        <v>6799</v>
      </c>
      <c r="F146" s="232" t="s">
        <v>6800</v>
      </c>
      <c r="G146" s="233" t="s">
        <v>1163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448</v>
      </c>
    </row>
    <row r="147" s="2" customFormat="1" ht="24.15" customHeight="1">
      <c r="A147" s="41"/>
      <c r="B147" s="42"/>
      <c r="C147" s="230" t="s">
        <v>309</v>
      </c>
      <c r="D147" s="230" t="s">
        <v>253</v>
      </c>
      <c r="E147" s="231" t="s">
        <v>6801</v>
      </c>
      <c r="F147" s="232" t="s">
        <v>6802</v>
      </c>
      <c r="G147" s="233" t="s">
        <v>321</v>
      </c>
      <c r="H147" s="234">
        <v>24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453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3670</v>
      </c>
      <c r="F148" s="228" t="s">
        <v>6803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0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251</v>
      </c>
      <c r="BK148" s="227">
        <f>SUM(BK149:BK153)</f>
        <v>0</v>
      </c>
    </row>
    <row r="149" s="2" customFormat="1" ht="49.05" customHeight="1">
      <c r="A149" s="41"/>
      <c r="B149" s="42"/>
      <c r="C149" s="230" t="s">
        <v>402</v>
      </c>
      <c r="D149" s="230" t="s">
        <v>253</v>
      </c>
      <c r="E149" s="231" t="s">
        <v>6804</v>
      </c>
      <c r="F149" s="232" t="s">
        <v>6805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458</v>
      </c>
    </row>
    <row r="150" s="2" customFormat="1" ht="16.5" customHeight="1">
      <c r="A150" s="41"/>
      <c r="B150" s="42"/>
      <c r="C150" s="230" t="s">
        <v>409</v>
      </c>
      <c r="D150" s="230" t="s">
        <v>253</v>
      </c>
      <c r="E150" s="231" t="s">
        <v>6806</v>
      </c>
      <c r="F150" s="232" t="s">
        <v>6807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465</v>
      </c>
    </row>
    <row r="151" s="2" customFormat="1">
      <c r="A151" s="41"/>
      <c r="B151" s="42"/>
      <c r="C151" s="43"/>
      <c r="D151" s="251" t="s">
        <v>289</v>
      </c>
      <c r="E151" s="43"/>
      <c r="F151" s="282" t="s">
        <v>6808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289</v>
      </c>
      <c r="AU151" s="19" t="s">
        <v>93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6809</v>
      </c>
      <c r="F152" s="232" t="s">
        <v>6810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584</v>
      </c>
    </row>
    <row r="153" s="2" customFormat="1" ht="16.5" customHeight="1">
      <c r="A153" s="41"/>
      <c r="B153" s="42"/>
      <c r="C153" s="230" t="s">
        <v>322</v>
      </c>
      <c r="D153" s="230" t="s">
        <v>253</v>
      </c>
      <c r="E153" s="231" t="s">
        <v>6771</v>
      </c>
      <c r="F153" s="232" t="s">
        <v>6428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590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3728</v>
      </c>
      <c r="F154" s="228" t="s">
        <v>6811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437</v>
      </c>
      <c r="D155" s="230" t="s">
        <v>253</v>
      </c>
      <c r="E155" s="231" t="s">
        <v>6812</v>
      </c>
      <c r="F155" s="232" t="s">
        <v>6813</v>
      </c>
      <c r="G155" s="233" t="s">
        <v>321</v>
      </c>
      <c r="H155" s="234">
        <v>30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594</v>
      </c>
    </row>
    <row r="156" s="2" customFormat="1" ht="16.5" customHeight="1">
      <c r="A156" s="41"/>
      <c r="B156" s="42"/>
      <c r="C156" s="230" t="s">
        <v>336</v>
      </c>
      <c r="D156" s="230" t="s">
        <v>253</v>
      </c>
      <c r="E156" s="231" t="s">
        <v>6814</v>
      </c>
      <c r="F156" s="232" t="s">
        <v>6815</v>
      </c>
      <c r="G156" s="233" t="s">
        <v>321</v>
      </c>
      <c r="H156" s="234">
        <v>30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602</v>
      </c>
    </row>
    <row r="157" s="2" customFormat="1" ht="16.5" customHeight="1">
      <c r="A157" s="41"/>
      <c r="B157" s="42"/>
      <c r="C157" s="230" t="s">
        <v>450</v>
      </c>
      <c r="D157" s="230" t="s">
        <v>253</v>
      </c>
      <c r="E157" s="231" t="s">
        <v>6816</v>
      </c>
      <c r="F157" s="232" t="s">
        <v>6817</v>
      </c>
      <c r="G157" s="233" t="s">
        <v>321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609</v>
      </c>
    </row>
    <row r="158" s="2" customFormat="1" ht="21.75" customHeight="1">
      <c r="A158" s="41"/>
      <c r="B158" s="42"/>
      <c r="C158" s="230" t="s">
        <v>341</v>
      </c>
      <c r="D158" s="230" t="s">
        <v>253</v>
      </c>
      <c r="E158" s="231" t="s">
        <v>6818</v>
      </c>
      <c r="F158" s="232" t="s">
        <v>6819</v>
      </c>
      <c r="G158" s="233" t="s">
        <v>321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93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957</v>
      </c>
    </row>
    <row r="159" s="2" customFormat="1" ht="16.5" customHeight="1">
      <c r="A159" s="41"/>
      <c r="B159" s="42"/>
      <c r="C159" s="230" t="s">
        <v>462</v>
      </c>
      <c r="D159" s="230" t="s">
        <v>253</v>
      </c>
      <c r="E159" s="231" t="s">
        <v>6627</v>
      </c>
      <c r="F159" s="232" t="s">
        <v>6428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93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974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4504</v>
      </c>
      <c r="F160" s="228" t="s">
        <v>6820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91</v>
      </c>
      <c r="AY160" s="225" t="s">
        <v>251</v>
      </c>
      <c r="BK160" s="227">
        <f>BK161</f>
        <v>0</v>
      </c>
    </row>
    <row r="161" s="2" customFormat="1" ht="24.15" customHeight="1">
      <c r="A161" s="41"/>
      <c r="B161" s="42"/>
      <c r="C161" s="230" t="s">
        <v>352</v>
      </c>
      <c r="D161" s="230" t="s">
        <v>253</v>
      </c>
      <c r="E161" s="231" t="s">
        <v>6821</v>
      </c>
      <c r="F161" s="232" t="s">
        <v>6822</v>
      </c>
      <c r="G161" s="233" t="s">
        <v>1163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257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257</v>
      </c>
      <c r="BM161" s="242" t="s">
        <v>989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4512</v>
      </c>
      <c r="F162" s="228" t="s">
        <v>6823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SUM(P163:P166)</f>
        <v>0</v>
      </c>
      <c r="Q162" s="222"/>
      <c r="R162" s="223">
        <f>SUM(R163:R166)</f>
        <v>0</v>
      </c>
      <c r="S162" s="222"/>
      <c r="T162" s="22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251</v>
      </c>
      <c r="BK162" s="227">
        <f>SUM(BK163:BK166)</f>
        <v>0</v>
      </c>
    </row>
    <row r="163" s="2" customFormat="1" ht="37.8" customHeight="1">
      <c r="A163" s="41"/>
      <c r="B163" s="42"/>
      <c r="C163" s="230" t="s">
        <v>472</v>
      </c>
      <c r="D163" s="230" t="s">
        <v>253</v>
      </c>
      <c r="E163" s="231" t="s">
        <v>6824</v>
      </c>
      <c r="F163" s="232" t="s">
        <v>6451</v>
      </c>
      <c r="G163" s="233" t="s">
        <v>1163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257</v>
      </c>
      <c r="AT163" s="242" t="s">
        <v>253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1001</v>
      </c>
    </row>
    <row r="164" s="2" customFormat="1" ht="16.5" customHeight="1">
      <c r="A164" s="41"/>
      <c r="B164" s="42"/>
      <c r="C164" s="230" t="s">
        <v>358</v>
      </c>
      <c r="D164" s="230" t="s">
        <v>253</v>
      </c>
      <c r="E164" s="231" t="s">
        <v>6825</v>
      </c>
      <c r="F164" s="232" t="s">
        <v>6453</v>
      </c>
      <c r="G164" s="233" t="s">
        <v>1163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257</v>
      </c>
      <c r="AT164" s="242" t="s">
        <v>253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1022</v>
      </c>
    </row>
    <row r="165" s="2" customFormat="1" ht="24.15" customHeight="1">
      <c r="A165" s="41"/>
      <c r="B165" s="42"/>
      <c r="C165" s="230" t="s">
        <v>488</v>
      </c>
      <c r="D165" s="230" t="s">
        <v>253</v>
      </c>
      <c r="E165" s="231" t="s">
        <v>6826</v>
      </c>
      <c r="F165" s="232" t="s">
        <v>6455</v>
      </c>
      <c r="G165" s="233" t="s">
        <v>1163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257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660</v>
      </c>
    </row>
    <row r="166" s="2" customFormat="1" ht="24.15" customHeight="1">
      <c r="A166" s="41"/>
      <c r="B166" s="42"/>
      <c r="C166" s="230" t="s">
        <v>364</v>
      </c>
      <c r="D166" s="230" t="s">
        <v>253</v>
      </c>
      <c r="E166" s="231" t="s">
        <v>6827</v>
      </c>
      <c r="F166" s="232" t="s">
        <v>6457</v>
      </c>
      <c r="G166" s="233" t="s">
        <v>1163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257</v>
      </c>
      <c r="AT166" s="242" t="s">
        <v>253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673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3578</v>
      </c>
      <c r="F167" s="228" t="s">
        <v>6369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SUM(P168:P174)</f>
        <v>0</v>
      </c>
      <c r="Q167" s="222"/>
      <c r="R167" s="223">
        <f>SUM(R168:R174)</f>
        <v>0</v>
      </c>
      <c r="S167" s="222"/>
      <c r="T167" s="22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251</v>
      </c>
      <c r="BK167" s="227">
        <f>SUM(BK168:BK174)</f>
        <v>0</v>
      </c>
    </row>
    <row r="168" s="2" customFormat="1" ht="24.15" customHeight="1">
      <c r="A168" s="41"/>
      <c r="B168" s="42"/>
      <c r="C168" s="230" t="s">
        <v>522</v>
      </c>
      <c r="D168" s="230" t="s">
        <v>253</v>
      </c>
      <c r="E168" s="231" t="s">
        <v>6483</v>
      </c>
      <c r="F168" s="232" t="s">
        <v>6371</v>
      </c>
      <c r="G168" s="233" t="s">
        <v>1163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93</v>
      </c>
    </row>
    <row r="169" s="2" customFormat="1" ht="37.8" customHeight="1">
      <c r="A169" s="41"/>
      <c r="B169" s="42"/>
      <c r="C169" s="230" t="s">
        <v>375</v>
      </c>
      <c r="D169" s="230" t="s">
        <v>253</v>
      </c>
      <c r="E169" s="231" t="s">
        <v>6484</v>
      </c>
      <c r="F169" s="232" t="s">
        <v>6373</v>
      </c>
      <c r="G169" s="233" t="s">
        <v>1163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257</v>
      </c>
      <c r="AT169" s="242" t="s">
        <v>253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276</v>
      </c>
    </row>
    <row r="170" s="2" customFormat="1" ht="33" customHeight="1">
      <c r="A170" s="41"/>
      <c r="B170" s="42"/>
      <c r="C170" s="230" t="s">
        <v>546</v>
      </c>
      <c r="D170" s="230" t="s">
        <v>253</v>
      </c>
      <c r="E170" s="231" t="s">
        <v>6374</v>
      </c>
      <c r="F170" s="232" t="s">
        <v>6375</v>
      </c>
      <c r="G170" s="233" t="s">
        <v>1163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257</v>
      </c>
      <c r="AT170" s="242" t="s">
        <v>253</v>
      </c>
      <c r="AU170" s="242" t="s">
        <v>93</v>
      </c>
      <c r="AY170" s="19" t="s">
        <v>251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257</v>
      </c>
      <c r="BM170" s="242" t="s">
        <v>281</v>
      </c>
    </row>
    <row r="171" s="2" customFormat="1" ht="16.5" customHeight="1">
      <c r="A171" s="41"/>
      <c r="B171" s="42"/>
      <c r="C171" s="230" t="s">
        <v>390</v>
      </c>
      <c r="D171" s="230" t="s">
        <v>253</v>
      </c>
      <c r="E171" s="231" t="s">
        <v>6486</v>
      </c>
      <c r="F171" s="232" t="s">
        <v>6377</v>
      </c>
      <c r="G171" s="233" t="s">
        <v>1163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257</v>
      </c>
      <c r="AT171" s="242" t="s">
        <v>253</v>
      </c>
      <c r="AU171" s="242" t="s">
        <v>93</v>
      </c>
      <c r="AY171" s="19" t="s">
        <v>251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257</v>
      </c>
      <c r="BM171" s="242" t="s">
        <v>287</v>
      </c>
    </row>
    <row r="172" s="2" customFormat="1" ht="16.5" customHeight="1">
      <c r="A172" s="41"/>
      <c r="B172" s="42"/>
      <c r="C172" s="230" t="s">
        <v>557</v>
      </c>
      <c r="D172" s="230" t="s">
        <v>253</v>
      </c>
      <c r="E172" s="231" t="s">
        <v>6828</v>
      </c>
      <c r="F172" s="232" t="s">
        <v>6379</v>
      </c>
      <c r="G172" s="233" t="s">
        <v>1163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257</v>
      </c>
      <c r="AT172" s="242" t="s">
        <v>253</v>
      </c>
      <c r="AU172" s="242" t="s">
        <v>93</v>
      </c>
      <c r="AY172" s="19" t="s">
        <v>251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257</v>
      </c>
      <c r="BM172" s="242" t="s">
        <v>8</v>
      </c>
    </row>
    <row r="173" s="2" customFormat="1" ht="16.5" customHeight="1">
      <c r="A173" s="41"/>
      <c r="B173" s="42"/>
      <c r="C173" s="230" t="s">
        <v>400</v>
      </c>
      <c r="D173" s="230" t="s">
        <v>253</v>
      </c>
      <c r="E173" s="231" t="s">
        <v>6829</v>
      </c>
      <c r="F173" s="232" t="s">
        <v>4036</v>
      </c>
      <c r="G173" s="233" t="s">
        <v>1163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257</v>
      </c>
      <c r="AT173" s="242" t="s">
        <v>253</v>
      </c>
      <c r="AU173" s="242" t="s">
        <v>93</v>
      </c>
      <c r="AY173" s="19" t="s">
        <v>251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257</v>
      </c>
      <c r="BM173" s="242" t="s">
        <v>299</v>
      </c>
    </row>
    <row r="174" s="2" customFormat="1" ht="16.5" customHeight="1">
      <c r="A174" s="41"/>
      <c r="B174" s="42"/>
      <c r="C174" s="230" t="s">
        <v>574</v>
      </c>
      <c r="D174" s="230" t="s">
        <v>253</v>
      </c>
      <c r="E174" s="231" t="s">
        <v>6830</v>
      </c>
      <c r="F174" s="232" t="s">
        <v>4044</v>
      </c>
      <c r="G174" s="233" t="s">
        <v>1163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257</v>
      </c>
      <c r="AT174" s="242" t="s">
        <v>253</v>
      </c>
      <c r="AU174" s="242" t="s">
        <v>93</v>
      </c>
      <c r="AY174" s="19" t="s">
        <v>251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257</v>
      </c>
      <c r="BM174" s="242" t="s">
        <v>304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jtRYjP+QxfjWeXjJdHnKPlOKoGfc8VEngvtVmZfUzzFFYHxKfKLcsNM7EfRLur9Nzs/PKSyZFhj8MnFk0op6Hg==" hashValue="/JMOMu/NArfJuCcU+rMpwOWP5Rv8CcviPzccDcHLKJngyCn358MJJDHNSB/GRZFwf6UU5DgNONF/TNN9ng0DDQ==" algorithmName="SHA-512" password="CC35"/>
  <autoFilter ref="C124:K17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6831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ROUND((SUM(BE128:BE169)),  2)</f>
        <v>0</v>
      </c>
      <c r="G33" s="41"/>
      <c r="H33" s="41"/>
      <c r="I33" s="167">
        <v>0.20999999999999999</v>
      </c>
      <c r="J33" s="166">
        <f>ROUND(((SUM(BE128:BE169))*I33),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ROUND((SUM(BF128:BF169)),  2)</f>
        <v>0</v>
      </c>
      <c r="G34" s="41"/>
      <c r="H34" s="41"/>
      <c r="I34" s="167">
        <v>0.12</v>
      </c>
      <c r="J34" s="166">
        <f>ROUND(((SUM(BF128:BF169))*I34),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4611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4612</v>
      </c>
      <c r="E98" s="194"/>
      <c r="F98" s="194"/>
      <c r="G98" s="194"/>
      <c r="H98" s="194"/>
      <c r="I98" s="194"/>
      <c r="J98" s="195">
        <f>J131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4613</v>
      </c>
      <c r="E99" s="199"/>
      <c r="F99" s="199"/>
      <c r="G99" s="199"/>
      <c r="H99" s="199"/>
      <c r="I99" s="199"/>
      <c r="J99" s="200">
        <f>J132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6832</v>
      </c>
      <c r="E100" s="194"/>
      <c r="F100" s="194"/>
      <c r="G100" s="194"/>
      <c r="H100" s="194"/>
      <c r="I100" s="194"/>
      <c r="J100" s="195">
        <f>J142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6833</v>
      </c>
      <c r="E101" s="199"/>
      <c r="F101" s="199"/>
      <c r="G101" s="199"/>
      <c r="H101" s="199"/>
      <c r="I101" s="199"/>
      <c r="J101" s="200">
        <f>J143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6834</v>
      </c>
      <c r="E102" s="199"/>
      <c r="F102" s="199"/>
      <c r="G102" s="199"/>
      <c r="H102" s="199"/>
      <c r="I102" s="199"/>
      <c r="J102" s="200">
        <f>J145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6835</v>
      </c>
      <c r="E103" s="199"/>
      <c r="F103" s="199"/>
      <c r="G103" s="199"/>
      <c r="H103" s="199"/>
      <c r="I103" s="199"/>
      <c r="J103" s="200">
        <f>J154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4620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4612</v>
      </c>
      <c r="E105" s="194"/>
      <c r="F105" s="194"/>
      <c r="G105" s="194"/>
      <c r="H105" s="194"/>
      <c r="I105" s="194"/>
      <c r="J105" s="195">
        <f>J160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4613</v>
      </c>
      <c r="E106" s="199"/>
      <c r="F106" s="199"/>
      <c r="G106" s="199"/>
      <c r="H106" s="199"/>
      <c r="I106" s="199"/>
      <c r="J106" s="200">
        <f>J161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4617</v>
      </c>
      <c r="E107" s="194"/>
      <c r="F107" s="194"/>
      <c r="G107" s="194"/>
      <c r="H107" s="194"/>
      <c r="I107" s="194"/>
      <c r="J107" s="195">
        <f>J167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6835</v>
      </c>
      <c r="E108" s="199"/>
      <c r="F108" s="199"/>
      <c r="G108" s="199"/>
      <c r="H108" s="199"/>
      <c r="I108" s="199"/>
      <c r="J108" s="200">
        <f>J168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237</v>
      </c>
      <c r="D127" s="205" t="s">
        <v>69</v>
      </c>
      <c r="E127" s="205" t="s">
        <v>65</v>
      </c>
      <c r="F127" s="205" t="s">
        <v>66</v>
      </c>
      <c r="G127" s="205" t="s">
        <v>238</v>
      </c>
      <c r="H127" s="205" t="s">
        <v>239</v>
      </c>
      <c r="I127" s="205" t="s">
        <v>240</v>
      </c>
      <c r="J127" s="206" t="s">
        <v>196</v>
      </c>
      <c r="K127" s="207" t="s">
        <v>241</v>
      </c>
      <c r="L127" s="208"/>
      <c r="M127" s="103" t="s">
        <v>1</v>
      </c>
      <c r="N127" s="104" t="s">
        <v>48</v>
      </c>
      <c r="O127" s="104" t="s">
        <v>242</v>
      </c>
      <c r="P127" s="104" t="s">
        <v>243</v>
      </c>
      <c r="Q127" s="104" t="s">
        <v>244</v>
      </c>
      <c r="R127" s="104" t="s">
        <v>245</v>
      </c>
      <c r="S127" s="104" t="s">
        <v>246</v>
      </c>
      <c r="T127" s="105" t="s">
        <v>247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248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P129+P131+P142+P157+P160+P167</f>
        <v>0</v>
      </c>
      <c r="Q128" s="107"/>
      <c r="R128" s="211">
        <f>R129+R131+R142+R157+R160+R167</f>
        <v>0</v>
      </c>
      <c r="S128" s="107"/>
      <c r="T128" s="212">
        <f>T129+T131+T142+T157+T160+T167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BK129+BK131+BK142+BK157+BK160+BK167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4623</v>
      </c>
      <c r="F129" s="217" t="s">
        <v>4624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84</v>
      </c>
      <c r="AY129" s="225" t="s">
        <v>251</v>
      </c>
      <c r="BK129" s="227">
        <f>BK130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4625</v>
      </c>
      <c r="F130" s="232" t="s">
        <v>4626</v>
      </c>
      <c r="G130" s="233" t="s">
        <v>3624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93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3576</v>
      </c>
      <c r="F131" s="217" t="s">
        <v>4632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91</v>
      </c>
      <c r="AT131" s="226" t="s">
        <v>83</v>
      </c>
      <c r="AU131" s="226" t="s">
        <v>84</v>
      </c>
      <c r="AY131" s="225" t="s">
        <v>251</v>
      </c>
      <c r="BK131" s="227">
        <f>BK132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3578</v>
      </c>
      <c r="F132" s="228" t="s">
        <v>4633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SUM(P133:P141)</f>
        <v>0</v>
      </c>
      <c r="Q132" s="222"/>
      <c r="R132" s="223">
        <f>SUM(R133:R141)</f>
        <v>0</v>
      </c>
      <c r="S132" s="222"/>
      <c r="T132" s="22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SUM(BK133:BK141)</f>
        <v>0</v>
      </c>
    </row>
    <row r="133" s="2" customFormat="1" ht="16.5" customHeight="1">
      <c r="A133" s="41"/>
      <c r="B133" s="42"/>
      <c r="C133" s="230" t="s">
        <v>93</v>
      </c>
      <c r="D133" s="230" t="s">
        <v>253</v>
      </c>
      <c r="E133" s="231" t="s">
        <v>6836</v>
      </c>
      <c r="F133" s="232" t="s">
        <v>6837</v>
      </c>
      <c r="G133" s="233" t="s">
        <v>3624</v>
      </c>
      <c r="H133" s="234">
        <v>24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257</v>
      </c>
    </row>
    <row r="134" s="2" customFormat="1" ht="16.5" customHeight="1">
      <c r="A134" s="41"/>
      <c r="B134" s="42"/>
      <c r="C134" s="230" t="s">
        <v>273</v>
      </c>
      <c r="D134" s="230" t="s">
        <v>253</v>
      </c>
      <c r="E134" s="231" t="s">
        <v>4660</v>
      </c>
      <c r="F134" s="232" t="s">
        <v>6838</v>
      </c>
      <c r="G134" s="233" t="s">
        <v>3624</v>
      </c>
      <c r="H134" s="234">
        <v>12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276</v>
      </c>
    </row>
    <row r="135" s="2" customFormat="1" ht="16.5" customHeight="1">
      <c r="A135" s="41"/>
      <c r="B135" s="42"/>
      <c r="C135" s="230" t="s">
        <v>257</v>
      </c>
      <c r="D135" s="230" t="s">
        <v>253</v>
      </c>
      <c r="E135" s="231" t="s">
        <v>6839</v>
      </c>
      <c r="F135" s="232" t="s">
        <v>6840</v>
      </c>
      <c r="G135" s="233" t="s">
        <v>3624</v>
      </c>
      <c r="H135" s="234">
        <v>300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281</v>
      </c>
    </row>
    <row r="136" s="2" customFormat="1" ht="16.5" customHeight="1">
      <c r="A136" s="41"/>
      <c r="B136" s="42"/>
      <c r="C136" s="230" t="s">
        <v>284</v>
      </c>
      <c r="D136" s="230" t="s">
        <v>253</v>
      </c>
      <c r="E136" s="231" t="s">
        <v>6841</v>
      </c>
      <c r="F136" s="232" t="s">
        <v>6842</v>
      </c>
      <c r="G136" s="233" t="s">
        <v>3624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287</v>
      </c>
    </row>
    <row r="137" s="2" customFormat="1" ht="16.5" customHeight="1">
      <c r="A137" s="41"/>
      <c r="B137" s="42"/>
      <c r="C137" s="230" t="s">
        <v>276</v>
      </c>
      <c r="D137" s="230" t="s">
        <v>253</v>
      </c>
      <c r="E137" s="231" t="s">
        <v>6843</v>
      </c>
      <c r="F137" s="232" t="s">
        <v>6844</v>
      </c>
      <c r="G137" s="233" t="s">
        <v>321</v>
      </c>
      <c r="H137" s="234">
        <v>30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8</v>
      </c>
    </row>
    <row r="138" s="2" customFormat="1" ht="16.5" customHeight="1">
      <c r="A138" s="41"/>
      <c r="B138" s="42"/>
      <c r="C138" s="230" t="s">
        <v>295</v>
      </c>
      <c r="D138" s="230" t="s">
        <v>253</v>
      </c>
      <c r="E138" s="231" t="s">
        <v>6845</v>
      </c>
      <c r="F138" s="232" t="s">
        <v>6846</v>
      </c>
      <c r="G138" s="233" t="s">
        <v>321</v>
      </c>
      <c r="H138" s="234">
        <v>600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299</v>
      </c>
    </row>
    <row r="139" s="2" customFormat="1" ht="16.5" customHeight="1">
      <c r="A139" s="41"/>
      <c r="B139" s="42"/>
      <c r="C139" s="230" t="s">
        <v>281</v>
      </c>
      <c r="D139" s="230" t="s">
        <v>253</v>
      </c>
      <c r="E139" s="231" t="s">
        <v>6847</v>
      </c>
      <c r="F139" s="232" t="s">
        <v>6848</v>
      </c>
      <c r="G139" s="233" t="s">
        <v>321</v>
      </c>
      <c r="H139" s="234">
        <v>20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304</v>
      </c>
    </row>
    <row r="140" s="2" customFormat="1" ht="16.5" customHeight="1">
      <c r="A140" s="41"/>
      <c r="B140" s="42"/>
      <c r="C140" s="230" t="s">
        <v>306</v>
      </c>
      <c r="D140" s="230" t="s">
        <v>253</v>
      </c>
      <c r="E140" s="231" t="s">
        <v>6849</v>
      </c>
      <c r="F140" s="232" t="s">
        <v>6848</v>
      </c>
      <c r="G140" s="233" t="s">
        <v>321</v>
      </c>
      <c r="H140" s="234">
        <v>40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309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6850</v>
      </c>
      <c r="F141" s="232" t="s">
        <v>6851</v>
      </c>
      <c r="G141" s="233" t="s">
        <v>3624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4031</v>
      </c>
      <c r="F142" s="217" t="s">
        <v>6852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P143+P145+P154</f>
        <v>0</v>
      </c>
      <c r="Q142" s="222"/>
      <c r="R142" s="223">
        <f>R143+R145+R154</f>
        <v>0</v>
      </c>
      <c r="S142" s="222"/>
      <c r="T142" s="224">
        <f>T143+T145+T154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84</v>
      </c>
      <c r="AY142" s="225" t="s">
        <v>251</v>
      </c>
      <c r="BK142" s="227">
        <f>BK143+BK145+BK154</f>
        <v>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3580</v>
      </c>
      <c r="F143" s="228" t="s">
        <v>6853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BK144</f>
        <v>0</v>
      </c>
    </row>
    <row r="144" s="2" customFormat="1" ht="16.5" customHeight="1">
      <c r="A144" s="41"/>
      <c r="B144" s="42"/>
      <c r="C144" s="230" t="s">
        <v>333</v>
      </c>
      <c r="D144" s="230" t="s">
        <v>253</v>
      </c>
      <c r="E144" s="231" t="s">
        <v>6854</v>
      </c>
      <c r="F144" s="232" t="s">
        <v>6855</v>
      </c>
      <c r="G144" s="233" t="s">
        <v>3624</v>
      </c>
      <c r="H144" s="234">
        <v>21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322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6856</v>
      </c>
      <c r="F145" s="228" t="s">
        <v>6857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273</v>
      </c>
      <c r="AT145" s="226" t="s">
        <v>83</v>
      </c>
      <c r="AU145" s="226" t="s">
        <v>91</v>
      </c>
      <c r="AY145" s="225" t="s">
        <v>251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6858</v>
      </c>
      <c r="F146" s="232" t="s">
        <v>6859</v>
      </c>
      <c r="G146" s="233" t="s">
        <v>321</v>
      </c>
      <c r="H146" s="234">
        <v>250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491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491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6860</v>
      </c>
      <c r="F147" s="232" t="s">
        <v>6861</v>
      </c>
      <c r="G147" s="233" t="s">
        <v>321</v>
      </c>
      <c r="H147" s="234">
        <v>10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491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491</v>
      </c>
      <c r="BM147" s="242" t="s">
        <v>341</v>
      </c>
    </row>
    <row r="148" s="2" customFormat="1" ht="16.5" customHeight="1">
      <c r="A148" s="41"/>
      <c r="B148" s="42"/>
      <c r="C148" s="230" t="s">
        <v>299</v>
      </c>
      <c r="D148" s="230" t="s">
        <v>253</v>
      </c>
      <c r="E148" s="231" t="s">
        <v>6862</v>
      </c>
      <c r="F148" s="232" t="s">
        <v>6863</v>
      </c>
      <c r="G148" s="233" t="s">
        <v>3624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491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491</v>
      </c>
      <c r="BM148" s="242" t="s">
        <v>352</v>
      </c>
    </row>
    <row r="149" s="2" customFormat="1" ht="16.5" customHeight="1">
      <c r="A149" s="41"/>
      <c r="B149" s="42"/>
      <c r="C149" s="230" t="s">
        <v>361</v>
      </c>
      <c r="D149" s="230" t="s">
        <v>253</v>
      </c>
      <c r="E149" s="231" t="s">
        <v>6864</v>
      </c>
      <c r="F149" s="232" t="s">
        <v>6865</v>
      </c>
      <c r="G149" s="233" t="s">
        <v>3624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491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491</v>
      </c>
      <c r="BM149" s="242" t="s">
        <v>358</v>
      </c>
    </row>
    <row r="150" s="2" customFormat="1" ht="16.5" customHeight="1">
      <c r="A150" s="41"/>
      <c r="B150" s="42"/>
      <c r="C150" s="230" t="s">
        <v>304</v>
      </c>
      <c r="D150" s="230" t="s">
        <v>253</v>
      </c>
      <c r="E150" s="231" t="s">
        <v>6866</v>
      </c>
      <c r="F150" s="232" t="s">
        <v>6867</v>
      </c>
      <c r="G150" s="233" t="s">
        <v>321</v>
      </c>
      <c r="H150" s="234">
        <v>250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491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491</v>
      </c>
      <c r="BM150" s="242" t="s">
        <v>364</v>
      </c>
    </row>
    <row r="151" s="2" customFormat="1" ht="16.5" customHeight="1">
      <c r="A151" s="41"/>
      <c r="B151" s="42"/>
      <c r="C151" s="230" t="s">
        <v>386</v>
      </c>
      <c r="D151" s="230" t="s">
        <v>253</v>
      </c>
      <c r="E151" s="231" t="s">
        <v>6868</v>
      </c>
      <c r="F151" s="232" t="s">
        <v>6869</v>
      </c>
      <c r="G151" s="233" t="s">
        <v>321</v>
      </c>
      <c r="H151" s="234">
        <v>200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491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491</v>
      </c>
      <c r="BM151" s="242" t="s">
        <v>375</v>
      </c>
    </row>
    <row r="152" s="2" customFormat="1" ht="16.5" customHeight="1">
      <c r="A152" s="41"/>
      <c r="B152" s="42"/>
      <c r="C152" s="230" t="s">
        <v>309</v>
      </c>
      <c r="D152" s="230" t="s">
        <v>253</v>
      </c>
      <c r="E152" s="231" t="s">
        <v>6870</v>
      </c>
      <c r="F152" s="232" t="s">
        <v>6871</v>
      </c>
      <c r="G152" s="233" t="s">
        <v>321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491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491</v>
      </c>
      <c r="BM152" s="242" t="s">
        <v>390</v>
      </c>
    </row>
    <row r="153" s="2" customFormat="1" ht="16.5" customHeight="1">
      <c r="A153" s="41"/>
      <c r="B153" s="42"/>
      <c r="C153" s="230" t="s">
        <v>402</v>
      </c>
      <c r="D153" s="230" t="s">
        <v>253</v>
      </c>
      <c r="E153" s="231" t="s">
        <v>6872</v>
      </c>
      <c r="F153" s="232" t="s">
        <v>6873</v>
      </c>
      <c r="G153" s="233" t="s">
        <v>321</v>
      </c>
      <c r="H153" s="234">
        <v>250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491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491</v>
      </c>
      <c r="BM153" s="242" t="s">
        <v>400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3647</v>
      </c>
      <c r="F154" s="228" t="s">
        <v>4698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251</v>
      </c>
      <c r="BK154" s="227">
        <f>SUM(BK155:BK156)</f>
        <v>0</v>
      </c>
    </row>
    <row r="155" s="2" customFormat="1" ht="16.5" customHeight="1">
      <c r="A155" s="41"/>
      <c r="B155" s="42"/>
      <c r="C155" s="230" t="s">
        <v>409</v>
      </c>
      <c r="D155" s="230" t="s">
        <v>253</v>
      </c>
      <c r="E155" s="231" t="s">
        <v>6874</v>
      </c>
      <c r="F155" s="232" t="s">
        <v>4721</v>
      </c>
      <c r="G155" s="233" t="s">
        <v>3624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93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405</v>
      </c>
    </row>
    <row r="156" s="2" customFormat="1" ht="16.5" customHeight="1">
      <c r="A156" s="41"/>
      <c r="B156" s="42"/>
      <c r="C156" s="230" t="s">
        <v>7</v>
      </c>
      <c r="D156" s="230" t="s">
        <v>253</v>
      </c>
      <c r="E156" s="231" t="s">
        <v>6875</v>
      </c>
      <c r="F156" s="232" t="s">
        <v>4723</v>
      </c>
      <c r="G156" s="233" t="s">
        <v>3624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93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412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4724</v>
      </c>
      <c r="F157" s="217" t="s">
        <v>4624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SUM(P158:P159)</f>
        <v>0</v>
      </c>
      <c r="Q157" s="222"/>
      <c r="R157" s="223">
        <f>SUM(R158:R159)</f>
        <v>0</v>
      </c>
      <c r="S157" s="222"/>
      <c r="T157" s="22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251</v>
      </c>
      <c r="BK157" s="227">
        <f>SUM(BK158:BK159)</f>
        <v>0</v>
      </c>
    </row>
    <row r="158" s="2" customFormat="1" ht="16.5" customHeight="1">
      <c r="A158" s="41"/>
      <c r="B158" s="42"/>
      <c r="C158" s="294" t="s">
        <v>322</v>
      </c>
      <c r="D158" s="294" t="s">
        <v>338</v>
      </c>
      <c r="E158" s="295" t="s">
        <v>6876</v>
      </c>
      <c r="F158" s="296" t="s">
        <v>6877</v>
      </c>
      <c r="G158" s="297" t="s">
        <v>3624</v>
      </c>
      <c r="H158" s="298">
        <v>1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281</v>
      </c>
      <c r="AT158" s="242" t="s">
        <v>338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424</v>
      </c>
    </row>
    <row r="159" s="2" customFormat="1" ht="16.5" customHeight="1">
      <c r="A159" s="41"/>
      <c r="B159" s="42"/>
      <c r="C159" s="294" t="s">
        <v>437</v>
      </c>
      <c r="D159" s="294" t="s">
        <v>338</v>
      </c>
      <c r="E159" s="295" t="s">
        <v>6878</v>
      </c>
      <c r="F159" s="296" t="s">
        <v>4740</v>
      </c>
      <c r="G159" s="297" t="s">
        <v>3624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281</v>
      </c>
      <c r="AT159" s="242" t="s">
        <v>338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433</v>
      </c>
    </row>
    <row r="160" s="12" customFormat="1" ht="25.92" customHeight="1">
      <c r="A160" s="12"/>
      <c r="B160" s="214"/>
      <c r="C160" s="215"/>
      <c r="D160" s="216" t="s">
        <v>83</v>
      </c>
      <c r="E160" s="217" t="s">
        <v>3576</v>
      </c>
      <c r="F160" s="217" t="s">
        <v>4632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84</v>
      </c>
      <c r="AY160" s="225" t="s">
        <v>251</v>
      </c>
      <c r="BK160" s="227">
        <f>BK161</f>
        <v>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3578</v>
      </c>
      <c r="F161" s="228" t="s">
        <v>4633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91</v>
      </c>
      <c r="AT161" s="226" t="s">
        <v>83</v>
      </c>
      <c r="AU161" s="226" t="s">
        <v>91</v>
      </c>
      <c r="AY161" s="225" t="s">
        <v>251</v>
      </c>
      <c r="BK161" s="227">
        <f>SUM(BK162:BK166)</f>
        <v>0</v>
      </c>
    </row>
    <row r="162" s="2" customFormat="1" ht="16.5" customHeight="1">
      <c r="A162" s="41"/>
      <c r="B162" s="42"/>
      <c r="C162" s="294" t="s">
        <v>336</v>
      </c>
      <c r="D162" s="294" t="s">
        <v>338</v>
      </c>
      <c r="E162" s="295" t="s">
        <v>4745</v>
      </c>
      <c r="F162" s="296" t="s">
        <v>4639</v>
      </c>
      <c r="G162" s="297" t="s">
        <v>321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281</v>
      </c>
      <c r="AT162" s="242" t="s">
        <v>338</v>
      </c>
      <c r="AU162" s="242" t="s">
        <v>93</v>
      </c>
      <c r="AY162" s="19" t="s">
        <v>251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257</v>
      </c>
      <c r="BM162" s="242" t="s">
        <v>440</v>
      </c>
    </row>
    <row r="163" s="2" customFormat="1" ht="16.5" customHeight="1">
      <c r="A163" s="41"/>
      <c r="B163" s="42"/>
      <c r="C163" s="294" t="s">
        <v>450</v>
      </c>
      <c r="D163" s="294" t="s">
        <v>338</v>
      </c>
      <c r="E163" s="295" t="s">
        <v>6879</v>
      </c>
      <c r="F163" s="296" t="s">
        <v>6880</v>
      </c>
      <c r="G163" s="297" t="s">
        <v>321</v>
      </c>
      <c r="H163" s="298">
        <v>600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281</v>
      </c>
      <c r="AT163" s="242" t="s">
        <v>338</v>
      </c>
      <c r="AU163" s="242" t="s">
        <v>93</v>
      </c>
      <c r="AY163" s="19" t="s">
        <v>251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257</v>
      </c>
      <c r="BM163" s="242" t="s">
        <v>448</v>
      </c>
    </row>
    <row r="164" s="2" customFormat="1" ht="16.5" customHeight="1">
      <c r="A164" s="41"/>
      <c r="B164" s="42"/>
      <c r="C164" s="294" t="s">
        <v>341</v>
      </c>
      <c r="D164" s="294" t="s">
        <v>338</v>
      </c>
      <c r="E164" s="295" t="s">
        <v>6881</v>
      </c>
      <c r="F164" s="296" t="s">
        <v>6882</v>
      </c>
      <c r="G164" s="297" t="s">
        <v>321</v>
      </c>
      <c r="H164" s="298">
        <v>20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281</v>
      </c>
      <c r="AT164" s="242" t="s">
        <v>338</v>
      </c>
      <c r="AU164" s="242" t="s">
        <v>93</v>
      </c>
      <c r="AY164" s="19" t="s">
        <v>251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257</v>
      </c>
      <c r="BM164" s="242" t="s">
        <v>453</v>
      </c>
    </row>
    <row r="165" s="2" customFormat="1" ht="16.5" customHeight="1">
      <c r="A165" s="41"/>
      <c r="B165" s="42"/>
      <c r="C165" s="294" t="s">
        <v>462</v>
      </c>
      <c r="D165" s="294" t="s">
        <v>338</v>
      </c>
      <c r="E165" s="295" t="s">
        <v>6883</v>
      </c>
      <c r="F165" s="296" t="s">
        <v>6884</v>
      </c>
      <c r="G165" s="297" t="s">
        <v>321</v>
      </c>
      <c r="H165" s="298">
        <v>40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281</v>
      </c>
      <c r="AT165" s="242" t="s">
        <v>338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257</v>
      </c>
      <c r="BM165" s="242" t="s">
        <v>458</v>
      </c>
    </row>
    <row r="166" s="2" customFormat="1" ht="16.5" customHeight="1">
      <c r="A166" s="41"/>
      <c r="B166" s="42"/>
      <c r="C166" s="294" t="s">
        <v>352</v>
      </c>
      <c r="D166" s="294" t="s">
        <v>338</v>
      </c>
      <c r="E166" s="295" t="s">
        <v>6885</v>
      </c>
      <c r="F166" s="296" t="s">
        <v>6886</v>
      </c>
      <c r="G166" s="297" t="s">
        <v>3624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281</v>
      </c>
      <c r="AT166" s="242" t="s">
        <v>338</v>
      </c>
      <c r="AU166" s="242" t="s">
        <v>93</v>
      </c>
      <c r="AY166" s="19" t="s">
        <v>251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257</v>
      </c>
      <c r="BM166" s="242" t="s">
        <v>465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3670</v>
      </c>
      <c r="F167" s="217" t="s">
        <v>4697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84</v>
      </c>
      <c r="AY167" s="225" t="s">
        <v>251</v>
      </c>
      <c r="BK167" s="227">
        <f>BK168</f>
        <v>0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3647</v>
      </c>
      <c r="F168" s="228" t="s">
        <v>4698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P169</f>
        <v>0</v>
      </c>
      <c r="Q168" s="222"/>
      <c r="R168" s="223">
        <f>R169</f>
        <v>0</v>
      </c>
      <c r="S168" s="222"/>
      <c r="T168" s="22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251</v>
      </c>
      <c r="BK168" s="227">
        <f>BK169</f>
        <v>0</v>
      </c>
    </row>
    <row r="169" s="2" customFormat="1" ht="21.75" customHeight="1">
      <c r="A169" s="41"/>
      <c r="B169" s="42"/>
      <c r="C169" s="294" t="s">
        <v>472</v>
      </c>
      <c r="D169" s="294" t="s">
        <v>338</v>
      </c>
      <c r="E169" s="295" t="s">
        <v>6887</v>
      </c>
      <c r="F169" s="296" t="s">
        <v>4700</v>
      </c>
      <c r="G169" s="297" t="s">
        <v>1163</v>
      </c>
      <c r="H169" s="298">
        <v>1</v>
      </c>
      <c r="I169" s="299"/>
      <c r="J169" s="300">
        <f>ROUND(I169*H169,2)</f>
        <v>0</v>
      </c>
      <c r="K169" s="301"/>
      <c r="L169" s="302"/>
      <c r="M169" s="324" t="s">
        <v>1</v>
      </c>
      <c r="N169" s="325" t="s">
        <v>49</v>
      </c>
      <c r="O169" s="308"/>
      <c r="P169" s="309">
        <f>O169*H169</f>
        <v>0</v>
      </c>
      <c r="Q169" s="309">
        <v>0</v>
      </c>
      <c r="R169" s="309">
        <f>Q169*H169</f>
        <v>0</v>
      </c>
      <c r="S169" s="309">
        <v>0</v>
      </c>
      <c r="T169" s="3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281</v>
      </c>
      <c r="AT169" s="242" t="s">
        <v>338</v>
      </c>
      <c r="AU169" s="242" t="s">
        <v>93</v>
      </c>
      <c r="AY169" s="19" t="s">
        <v>251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257</v>
      </c>
      <c r="BM169" s="242" t="s">
        <v>470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Ag6sllP+sn0keS74B/UnoChgbegkKPmcdGX5X/sENSzJObbBNEBX1hJywaTWlygF5rY2+km2T/8Yl/1ltNZEHw==" hashValue="HVRYda/IwzRBYnz9MX1kwq7NEdlmswhz98qQSp8uCIIs2FWtVVNn8P/dCcUBvaid+ZOV0r0ewXX3e1lahXYlUw==" algorithmName="SHA-512" password="CC35"/>
  <autoFilter ref="C127:K16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6888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4873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236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237</v>
      </c>
      <c r="D116" s="205" t="s">
        <v>69</v>
      </c>
      <c r="E116" s="205" t="s">
        <v>65</v>
      </c>
      <c r="F116" s="205" t="s">
        <v>66</v>
      </c>
      <c r="G116" s="205" t="s">
        <v>238</v>
      </c>
      <c r="H116" s="205" t="s">
        <v>239</v>
      </c>
      <c r="I116" s="205" t="s">
        <v>240</v>
      </c>
      <c r="J116" s="206" t="s">
        <v>196</v>
      </c>
      <c r="K116" s="207" t="s">
        <v>241</v>
      </c>
      <c r="L116" s="208"/>
      <c r="M116" s="103" t="s">
        <v>1</v>
      </c>
      <c r="N116" s="104" t="s">
        <v>48</v>
      </c>
      <c r="O116" s="104" t="s">
        <v>242</v>
      </c>
      <c r="P116" s="104" t="s">
        <v>243</v>
      </c>
      <c r="Q116" s="104" t="s">
        <v>244</v>
      </c>
      <c r="R116" s="104" t="s">
        <v>245</v>
      </c>
      <c r="S116" s="104" t="s">
        <v>246</v>
      </c>
      <c r="T116" s="105" t="s">
        <v>247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248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5170</v>
      </c>
      <c r="F118" s="217" t="s">
        <v>5171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251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253</v>
      </c>
      <c r="E119" s="231" t="s">
        <v>6889</v>
      </c>
      <c r="F119" s="232" t="s">
        <v>6890</v>
      </c>
      <c r="G119" s="233" t="s">
        <v>6891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257</v>
      </c>
      <c r="AT119" s="242" t="s">
        <v>253</v>
      </c>
      <c r="AU119" s="242" t="s">
        <v>91</v>
      </c>
      <c r="AY119" s="19" t="s">
        <v>251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257</v>
      </c>
      <c r="BM119" s="242" t="s">
        <v>6892</v>
      </c>
    </row>
    <row r="120" s="2" customFormat="1" ht="24.15" customHeight="1">
      <c r="A120" s="41"/>
      <c r="B120" s="42"/>
      <c r="C120" s="230" t="s">
        <v>93</v>
      </c>
      <c r="D120" s="230" t="s">
        <v>253</v>
      </c>
      <c r="E120" s="231" t="s">
        <v>6893</v>
      </c>
      <c r="F120" s="232" t="s">
        <v>6894</v>
      </c>
      <c r="G120" s="233" t="s">
        <v>265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257</v>
      </c>
      <c r="AT120" s="242" t="s">
        <v>253</v>
      </c>
      <c r="AU120" s="242" t="s">
        <v>91</v>
      </c>
      <c r="AY120" s="19" t="s">
        <v>251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257</v>
      </c>
      <c r="BM120" s="242" t="s">
        <v>6895</v>
      </c>
    </row>
    <row r="121" s="13" customFormat="1">
      <c r="A121" s="13"/>
      <c r="B121" s="249"/>
      <c r="C121" s="250"/>
      <c r="D121" s="251" t="s">
        <v>260</v>
      </c>
      <c r="E121" s="252" t="s">
        <v>1</v>
      </c>
      <c r="F121" s="253" t="s">
        <v>6896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260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251</v>
      </c>
    </row>
    <row r="122" s="2" customFormat="1" ht="24.15" customHeight="1">
      <c r="A122" s="41"/>
      <c r="B122" s="42"/>
      <c r="C122" s="230" t="s">
        <v>273</v>
      </c>
      <c r="D122" s="230" t="s">
        <v>253</v>
      </c>
      <c r="E122" s="231" t="s">
        <v>6897</v>
      </c>
      <c r="F122" s="232" t="s">
        <v>6898</v>
      </c>
      <c r="G122" s="233" t="s">
        <v>321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257</v>
      </c>
      <c r="AT122" s="242" t="s">
        <v>253</v>
      </c>
      <c r="AU122" s="242" t="s">
        <v>91</v>
      </c>
      <c r="AY122" s="19" t="s">
        <v>251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257</v>
      </c>
      <c r="BM122" s="242" t="s">
        <v>6899</v>
      </c>
    </row>
    <row r="123" s="13" customFormat="1">
      <c r="A123" s="13"/>
      <c r="B123" s="249"/>
      <c r="C123" s="250"/>
      <c r="D123" s="251" t="s">
        <v>260</v>
      </c>
      <c r="E123" s="252" t="s">
        <v>1</v>
      </c>
      <c r="F123" s="253" t="s">
        <v>6900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260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251</v>
      </c>
    </row>
    <row r="124" s="2" customFormat="1" ht="24.15" customHeight="1">
      <c r="A124" s="41"/>
      <c r="B124" s="42"/>
      <c r="C124" s="230" t="s">
        <v>257</v>
      </c>
      <c r="D124" s="230" t="s">
        <v>253</v>
      </c>
      <c r="E124" s="231" t="s">
        <v>6901</v>
      </c>
      <c r="F124" s="232" t="s">
        <v>6902</v>
      </c>
      <c r="G124" s="233" t="s">
        <v>321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6903</v>
      </c>
    </row>
    <row r="125" s="2" customFormat="1">
      <c r="A125" s="41"/>
      <c r="B125" s="42"/>
      <c r="C125" s="43"/>
      <c r="D125" s="244" t="s">
        <v>258</v>
      </c>
      <c r="E125" s="43"/>
      <c r="F125" s="245" t="s">
        <v>6904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258</v>
      </c>
      <c r="AU125" s="19" t="s">
        <v>91</v>
      </c>
    </row>
    <row r="126" s="13" customFormat="1">
      <c r="A126" s="13"/>
      <c r="B126" s="249"/>
      <c r="C126" s="250"/>
      <c r="D126" s="251" t="s">
        <v>260</v>
      </c>
      <c r="E126" s="252" t="s">
        <v>1</v>
      </c>
      <c r="F126" s="253" t="s">
        <v>6905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260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251</v>
      </c>
    </row>
    <row r="127" s="2" customFormat="1" ht="16.5" customHeight="1">
      <c r="A127" s="41"/>
      <c r="B127" s="42"/>
      <c r="C127" s="230" t="s">
        <v>284</v>
      </c>
      <c r="D127" s="230" t="s">
        <v>253</v>
      </c>
      <c r="E127" s="231" t="s">
        <v>6906</v>
      </c>
      <c r="F127" s="232" t="s">
        <v>6907</v>
      </c>
      <c r="G127" s="233" t="s">
        <v>3624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91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6908</v>
      </c>
    </row>
    <row r="128" s="2" customFormat="1" ht="16.5" customHeight="1">
      <c r="A128" s="41"/>
      <c r="B128" s="42"/>
      <c r="C128" s="230" t="s">
        <v>276</v>
      </c>
      <c r="D128" s="230" t="s">
        <v>253</v>
      </c>
      <c r="E128" s="231" t="s">
        <v>6909</v>
      </c>
      <c r="F128" s="232" t="s">
        <v>6910</v>
      </c>
      <c r="G128" s="233" t="s">
        <v>3624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91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6911</v>
      </c>
    </row>
    <row r="129" s="2" customFormat="1" ht="24.15" customHeight="1">
      <c r="A129" s="41"/>
      <c r="B129" s="42"/>
      <c r="C129" s="230" t="s">
        <v>295</v>
      </c>
      <c r="D129" s="230" t="s">
        <v>253</v>
      </c>
      <c r="E129" s="231" t="s">
        <v>6912</v>
      </c>
      <c r="F129" s="232" t="s">
        <v>6913</v>
      </c>
      <c r="G129" s="233" t="s">
        <v>3624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91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6914</v>
      </c>
    </row>
    <row r="130" s="2" customFormat="1" ht="16.5" customHeight="1">
      <c r="A130" s="41"/>
      <c r="B130" s="42"/>
      <c r="C130" s="230" t="s">
        <v>281</v>
      </c>
      <c r="D130" s="230" t="s">
        <v>253</v>
      </c>
      <c r="E130" s="231" t="s">
        <v>6915</v>
      </c>
      <c r="F130" s="232" t="s">
        <v>6916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91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6917</v>
      </c>
    </row>
    <row r="131" s="2" customFormat="1" ht="16.5" customHeight="1">
      <c r="A131" s="41"/>
      <c r="B131" s="42"/>
      <c r="C131" s="230" t="s">
        <v>306</v>
      </c>
      <c r="D131" s="230" t="s">
        <v>253</v>
      </c>
      <c r="E131" s="231" t="s">
        <v>6918</v>
      </c>
      <c r="F131" s="232" t="s">
        <v>6919</v>
      </c>
      <c r="G131" s="233" t="s">
        <v>321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91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6920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LZed8HYZ8LWfp4IayJMbyOlgBg0hQtqkZJDWSO2BfTLg+yPmEH7II7XdrOTXQ+EhmwhFZtaIg32IEyfXxdJCYw==" hashValue="1hSTYtiRbdfpbpkN1dU/twj6LM3s1GOEVYvhCl8c+PQiMaSZA9ue6mGCY5sQL6OI/MZVg3mw9c+IeTg5VRkjQQ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6921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4611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4612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4613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6834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6922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6923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236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237</v>
      </c>
      <c r="D121" s="205" t="s">
        <v>69</v>
      </c>
      <c r="E121" s="205" t="s">
        <v>65</v>
      </c>
      <c r="F121" s="205" t="s">
        <v>66</v>
      </c>
      <c r="G121" s="205" t="s">
        <v>238</v>
      </c>
      <c r="H121" s="205" t="s">
        <v>239</v>
      </c>
      <c r="I121" s="205" t="s">
        <v>240</v>
      </c>
      <c r="J121" s="206" t="s">
        <v>196</v>
      </c>
      <c r="K121" s="207" t="s">
        <v>241</v>
      </c>
      <c r="L121" s="208"/>
      <c r="M121" s="103" t="s">
        <v>1</v>
      </c>
      <c r="N121" s="104" t="s">
        <v>48</v>
      </c>
      <c r="O121" s="104" t="s">
        <v>242</v>
      </c>
      <c r="P121" s="104" t="s">
        <v>243</v>
      </c>
      <c r="Q121" s="104" t="s">
        <v>244</v>
      </c>
      <c r="R121" s="104" t="s">
        <v>245</v>
      </c>
      <c r="S121" s="104" t="s">
        <v>246</v>
      </c>
      <c r="T121" s="105" t="s">
        <v>247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248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4623</v>
      </c>
      <c r="F123" s="217" t="s">
        <v>4624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273</v>
      </c>
      <c r="AT123" s="226" t="s">
        <v>83</v>
      </c>
      <c r="AU123" s="226" t="s">
        <v>84</v>
      </c>
      <c r="AY123" s="225" t="s">
        <v>251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253</v>
      </c>
      <c r="E124" s="231" t="s">
        <v>4625</v>
      </c>
      <c r="F124" s="232" t="s">
        <v>6924</v>
      </c>
      <c r="G124" s="233" t="s">
        <v>3624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253</v>
      </c>
      <c r="E125" s="231" t="s">
        <v>6925</v>
      </c>
      <c r="F125" s="232" t="s">
        <v>4626</v>
      </c>
      <c r="G125" s="233" t="s">
        <v>3624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491</v>
      </c>
      <c r="AT125" s="242" t="s">
        <v>253</v>
      </c>
      <c r="AU125" s="242" t="s">
        <v>91</v>
      </c>
      <c r="AY125" s="19" t="s">
        <v>251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491</v>
      </c>
      <c r="BM125" s="242" t="s">
        <v>257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3576</v>
      </c>
      <c r="F126" s="217" t="s">
        <v>4632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251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3578</v>
      </c>
      <c r="F127" s="228" t="s">
        <v>4633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251</v>
      </c>
      <c r="BK127" s="227">
        <f>BK128</f>
        <v>0</v>
      </c>
    </row>
    <row r="128" s="2" customFormat="1" ht="16.5" customHeight="1">
      <c r="A128" s="41"/>
      <c r="B128" s="42"/>
      <c r="C128" s="230" t="s">
        <v>273</v>
      </c>
      <c r="D128" s="230" t="s">
        <v>253</v>
      </c>
      <c r="E128" s="231" t="s">
        <v>6836</v>
      </c>
      <c r="F128" s="232" t="s">
        <v>6837</v>
      </c>
      <c r="G128" s="233" t="s">
        <v>3624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257</v>
      </c>
      <c r="AT128" s="242" t="s">
        <v>253</v>
      </c>
      <c r="AU128" s="242" t="s">
        <v>93</v>
      </c>
      <c r="AY128" s="19" t="s">
        <v>251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257</v>
      </c>
      <c r="BM128" s="242" t="s">
        <v>276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6856</v>
      </c>
      <c r="F129" s="228" t="s">
        <v>6857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273</v>
      </c>
      <c r="AT129" s="226" t="s">
        <v>83</v>
      </c>
      <c r="AU129" s="226" t="s">
        <v>91</v>
      </c>
      <c r="AY129" s="225" t="s">
        <v>251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257</v>
      </c>
      <c r="D130" s="230" t="s">
        <v>253</v>
      </c>
      <c r="E130" s="231" t="s">
        <v>6864</v>
      </c>
      <c r="F130" s="232" t="s">
        <v>6865</v>
      </c>
      <c r="G130" s="233" t="s">
        <v>3624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281</v>
      </c>
    </row>
    <row r="131" s="2" customFormat="1" ht="16.5" customHeight="1">
      <c r="A131" s="41"/>
      <c r="B131" s="42"/>
      <c r="C131" s="230" t="s">
        <v>284</v>
      </c>
      <c r="D131" s="230" t="s">
        <v>253</v>
      </c>
      <c r="E131" s="231" t="s">
        <v>6858</v>
      </c>
      <c r="F131" s="232" t="s">
        <v>6859</v>
      </c>
      <c r="G131" s="233" t="s">
        <v>321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287</v>
      </c>
    </row>
    <row r="132" s="2" customFormat="1" ht="16.5" customHeight="1">
      <c r="A132" s="41"/>
      <c r="B132" s="42"/>
      <c r="C132" s="230" t="s">
        <v>276</v>
      </c>
      <c r="D132" s="230" t="s">
        <v>253</v>
      </c>
      <c r="E132" s="231" t="s">
        <v>6926</v>
      </c>
      <c r="F132" s="232" t="s">
        <v>6927</v>
      </c>
      <c r="G132" s="233" t="s">
        <v>3624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491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491</v>
      </c>
      <c r="BM132" s="242" t="s">
        <v>8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6928</v>
      </c>
      <c r="F133" s="232" t="s">
        <v>6929</v>
      </c>
      <c r="G133" s="233" t="s">
        <v>321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299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4031</v>
      </c>
      <c r="F134" s="228" t="s">
        <v>4698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251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281</v>
      </c>
      <c r="D135" s="230" t="s">
        <v>253</v>
      </c>
      <c r="E135" s="231" t="s">
        <v>6930</v>
      </c>
      <c r="F135" s="232" t="s">
        <v>4721</v>
      </c>
      <c r="G135" s="233" t="s">
        <v>3624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304</v>
      </c>
    </row>
    <row r="136" s="2" customFormat="1" ht="16.5" customHeight="1">
      <c r="A136" s="41"/>
      <c r="B136" s="42"/>
      <c r="C136" s="230" t="s">
        <v>306</v>
      </c>
      <c r="D136" s="230" t="s">
        <v>253</v>
      </c>
      <c r="E136" s="231" t="s">
        <v>6931</v>
      </c>
      <c r="F136" s="232" t="s">
        <v>4723</v>
      </c>
      <c r="G136" s="233" t="s">
        <v>3624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309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6932</v>
      </c>
      <c r="F137" s="217" t="s">
        <v>4624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251</v>
      </c>
      <c r="BK137" s="227">
        <f>BK138</f>
        <v>0</v>
      </c>
    </row>
    <row r="138" s="2" customFormat="1" ht="16.5" customHeight="1">
      <c r="A138" s="41"/>
      <c r="B138" s="42"/>
      <c r="C138" s="230" t="s">
        <v>287</v>
      </c>
      <c r="D138" s="230" t="s">
        <v>253</v>
      </c>
      <c r="E138" s="231" t="s">
        <v>6933</v>
      </c>
      <c r="F138" s="232" t="s">
        <v>6934</v>
      </c>
      <c r="G138" s="233" t="s">
        <v>3624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91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409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7Qn9Rfgds4NDXOlwV9dUY+IcZ7oVZLsMRpa7KI/qlRRtKktzUFkVXAsWxp1c128KD5hsm1TAGuDxoyB3egPh2A==" hashValue="dDDXxOYJWoHegHY+TTfI7Vhu351TpzcL+hv5JOd7hG1XnWWpkGXz1X6KH+8RsgxkBPa9QfltF9qYdLcGx72XTA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6935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4611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6936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6937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6938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6939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4620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6936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6937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6940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6922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4623</v>
      </c>
      <c r="F127" s="217" t="s">
        <v>4624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273</v>
      </c>
      <c r="AT127" s="226" t="s">
        <v>83</v>
      </c>
      <c r="AU127" s="226" t="s">
        <v>84</v>
      </c>
      <c r="AY127" s="225" t="s">
        <v>251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3576</v>
      </c>
      <c r="F128" s="228" t="s">
        <v>4632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3578</v>
      </c>
      <c r="F129" s="228" t="s">
        <v>4633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251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253</v>
      </c>
      <c r="E130" s="231" t="s">
        <v>6836</v>
      </c>
      <c r="F130" s="232" t="s">
        <v>6837</v>
      </c>
      <c r="G130" s="233" t="s">
        <v>3624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273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253</v>
      </c>
      <c r="E131" s="231" t="s">
        <v>6850</v>
      </c>
      <c r="F131" s="232" t="s">
        <v>6851</v>
      </c>
      <c r="G131" s="233" t="s">
        <v>3624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273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257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6856</v>
      </c>
      <c r="F132" s="228" t="s">
        <v>6857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273</v>
      </c>
      <c r="AT132" s="226" t="s">
        <v>83</v>
      </c>
      <c r="AU132" s="226" t="s">
        <v>93</v>
      </c>
      <c r="AY132" s="225" t="s">
        <v>251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273</v>
      </c>
      <c r="D133" s="230" t="s">
        <v>253</v>
      </c>
      <c r="E133" s="231" t="s">
        <v>6858</v>
      </c>
      <c r="F133" s="232" t="s">
        <v>6859</v>
      </c>
      <c r="G133" s="233" t="s">
        <v>321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491</v>
      </c>
      <c r="AT133" s="242" t="s">
        <v>253</v>
      </c>
      <c r="AU133" s="242" t="s">
        <v>273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491</v>
      </c>
      <c r="BM133" s="242" t="s">
        <v>276</v>
      </c>
    </row>
    <row r="134" s="2" customFormat="1" ht="16.5" customHeight="1">
      <c r="A134" s="41"/>
      <c r="B134" s="42"/>
      <c r="C134" s="230" t="s">
        <v>257</v>
      </c>
      <c r="D134" s="230" t="s">
        <v>253</v>
      </c>
      <c r="E134" s="231" t="s">
        <v>6860</v>
      </c>
      <c r="F134" s="232" t="s">
        <v>6861</v>
      </c>
      <c r="G134" s="233" t="s">
        <v>321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491</v>
      </c>
      <c r="AT134" s="242" t="s">
        <v>253</v>
      </c>
      <c r="AU134" s="242" t="s">
        <v>273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491</v>
      </c>
      <c r="BM134" s="242" t="s">
        <v>281</v>
      </c>
    </row>
    <row r="135" s="2" customFormat="1" ht="16.5" customHeight="1">
      <c r="A135" s="41"/>
      <c r="B135" s="42"/>
      <c r="C135" s="230" t="s">
        <v>284</v>
      </c>
      <c r="D135" s="230" t="s">
        <v>253</v>
      </c>
      <c r="E135" s="231" t="s">
        <v>6862</v>
      </c>
      <c r="F135" s="232" t="s">
        <v>6863</v>
      </c>
      <c r="G135" s="233" t="s">
        <v>3624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491</v>
      </c>
      <c r="AT135" s="242" t="s">
        <v>253</v>
      </c>
      <c r="AU135" s="242" t="s">
        <v>273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491</v>
      </c>
      <c r="BM135" s="242" t="s">
        <v>287</v>
      </c>
    </row>
    <row r="136" s="2" customFormat="1" ht="16.5" customHeight="1">
      <c r="A136" s="41"/>
      <c r="B136" s="42"/>
      <c r="C136" s="230" t="s">
        <v>276</v>
      </c>
      <c r="D136" s="230" t="s">
        <v>253</v>
      </c>
      <c r="E136" s="231" t="s">
        <v>6866</v>
      </c>
      <c r="F136" s="232" t="s">
        <v>6867</v>
      </c>
      <c r="G136" s="233" t="s">
        <v>321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491</v>
      </c>
      <c r="AT136" s="242" t="s">
        <v>253</v>
      </c>
      <c r="AU136" s="242" t="s">
        <v>273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491</v>
      </c>
      <c r="BM136" s="242" t="s">
        <v>8</v>
      </c>
    </row>
    <row r="137" s="2" customFormat="1" ht="16.5" customHeight="1">
      <c r="A137" s="41"/>
      <c r="B137" s="42"/>
      <c r="C137" s="230" t="s">
        <v>295</v>
      </c>
      <c r="D137" s="230" t="s">
        <v>253</v>
      </c>
      <c r="E137" s="231" t="s">
        <v>6868</v>
      </c>
      <c r="F137" s="232" t="s">
        <v>6869</v>
      </c>
      <c r="G137" s="233" t="s">
        <v>321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491</v>
      </c>
      <c r="AT137" s="242" t="s">
        <v>253</v>
      </c>
      <c r="AU137" s="242" t="s">
        <v>273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491</v>
      </c>
      <c r="BM137" s="242" t="s">
        <v>299</v>
      </c>
    </row>
    <row r="138" s="2" customFormat="1" ht="16.5" customHeight="1">
      <c r="A138" s="41"/>
      <c r="B138" s="42"/>
      <c r="C138" s="230" t="s">
        <v>281</v>
      </c>
      <c r="D138" s="230" t="s">
        <v>253</v>
      </c>
      <c r="E138" s="231" t="s">
        <v>6870</v>
      </c>
      <c r="F138" s="232" t="s">
        <v>6871</v>
      </c>
      <c r="G138" s="233" t="s">
        <v>321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491</v>
      </c>
      <c r="AT138" s="242" t="s">
        <v>253</v>
      </c>
      <c r="AU138" s="242" t="s">
        <v>273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491</v>
      </c>
      <c r="BM138" s="242" t="s">
        <v>304</v>
      </c>
    </row>
    <row r="139" s="2" customFormat="1" ht="16.5" customHeight="1">
      <c r="A139" s="41"/>
      <c r="B139" s="42"/>
      <c r="C139" s="230" t="s">
        <v>306</v>
      </c>
      <c r="D139" s="230" t="s">
        <v>253</v>
      </c>
      <c r="E139" s="231" t="s">
        <v>6872</v>
      </c>
      <c r="F139" s="232" t="s">
        <v>6873</v>
      </c>
      <c r="G139" s="233" t="s">
        <v>321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491</v>
      </c>
      <c r="AT139" s="242" t="s">
        <v>253</v>
      </c>
      <c r="AU139" s="242" t="s">
        <v>273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491</v>
      </c>
      <c r="BM139" s="242" t="s">
        <v>309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4031</v>
      </c>
      <c r="F140" s="228" t="s">
        <v>4698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251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287</v>
      </c>
      <c r="D141" s="230" t="s">
        <v>253</v>
      </c>
      <c r="E141" s="231" t="s">
        <v>6941</v>
      </c>
      <c r="F141" s="232" t="s">
        <v>4721</v>
      </c>
      <c r="G141" s="233" t="s">
        <v>3624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273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409</v>
      </c>
    </row>
    <row r="142" s="2" customFormat="1" ht="16.5" customHeight="1">
      <c r="A142" s="41"/>
      <c r="B142" s="42"/>
      <c r="C142" s="230" t="s">
        <v>333</v>
      </c>
      <c r="D142" s="230" t="s">
        <v>253</v>
      </c>
      <c r="E142" s="231" t="s">
        <v>6875</v>
      </c>
      <c r="F142" s="232" t="s">
        <v>4723</v>
      </c>
      <c r="G142" s="233" t="s">
        <v>3624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273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322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4724</v>
      </c>
      <c r="F143" s="217" t="s">
        <v>4624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251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3576</v>
      </c>
      <c r="F144" s="228" t="s">
        <v>4632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3578</v>
      </c>
      <c r="F145" s="228" t="s">
        <v>4633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251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253</v>
      </c>
      <c r="E146" s="231" t="s">
        <v>6883</v>
      </c>
      <c r="F146" s="232" t="s">
        <v>6884</v>
      </c>
      <c r="G146" s="233" t="s">
        <v>321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273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336</v>
      </c>
    </row>
    <row r="147" s="2" customFormat="1" ht="16.5" customHeight="1">
      <c r="A147" s="41"/>
      <c r="B147" s="42"/>
      <c r="C147" s="230" t="s">
        <v>349</v>
      </c>
      <c r="D147" s="230" t="s">
        <v>253</v>
      </c>
      <c r="E147" s="231" t="s">
        <v>6885</v>
      </c>
      <c r="F147" s="232" t="s">
        <v>6886</v>
      </c>
      <c r="G147" s="233" t="s">
        <v>3624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273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341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3580</v>
      </c>
      <c r="F148" s="217" t="s">
        <v>4697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251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4031</v>
      </c>
      <c r="F149" s="228" t="s">
        <v>4698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251</v>
      </c>
      <c r="BK149" s="227">
        <f>BK150</f>
        <v>0</v>
      </c>
    </row>
    <row r="150" s="2" customFormat="1" ht="21.75" customHeight="1">
      <c r="A150" s="41"/>
      <c r="B150" s="42"/>
      <c r="C150" s="230" t="s">
        <v>299</v>
      </c>
      <c r="D150" s="230" t="s">
        <v>253</v>
      </c>
      <c r="E150" s="231" t="s">
        <v>6942</v>
      </c>
      <c r="F150" s="232" t="s">
        <v>4700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352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5Gveaf1juJJpdRzhLQ2sT/4dwQx0seoh599XyCnFGFHbz5klGnxR1wx8pXC1RWr7GhKoz2+5eMugfD/8PxrS2w==" hashValue="hXQqoAbjGkcieJxkRFN7ifAUZ3WwwjsNJSfGDC+kyAyQCVsdQxFht7VGbtHAjAK0KVoBERftvqtYRb2FoMzGuA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6943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4611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4612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4613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6834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6922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237</v>
      </c>
      <c r="D120" s="205" t="s">
        <v>69</v>
      </c>
      <c r="E120" s="205" t="s">
        <v>65</v>
      </c>
      <c r="F120" s="205" t="s">
        <v>66</v>
      </c>
      <c r="G120" s="205" t="s">
        <v>238</v>
      </c>
      <c r="H120" s="205" t="s">
        <v>239</v>
      </c>
      <c r="I120" s="205" t="s">
        <v>240</v>
      </c>
      <c r="J120" s="206" t="s">
        <v>196</v>
      </c>
      <c r="K120" s="207" t="s">
        <v>241</v>
      </c>
      <c r="L120" s="208"/>
      <c r="M120" s="103" t="s">
        <v>1</v>
      </c>
      <c r="N120" s="104" t="s">
        <v>48</v>
      </c>
      <c r="O120" s="104" t="s">
        <v>242</v>
      </c>
      <c r="P120" s="104" t="s">
        <v>243</v>
      </c>
      <c r="Q120" s="104" t="s">
        <v>244</v>
      </c>
      <c r="R120" s="104" t="s">
        <v>245</v>
      </c>
      <c r="S120" s="104" t="s">
        <v>246</v>
      </c>
      <c r="T120" s="105" t="s">
        <v>247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248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4623</v>
      </c>
      <c r="F122" s="217" t="s">
        <v>4624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273</v>
      </c>
      <c r="AT122" s="226" t="s">
        <v>83</v>
      </c>
      <c r="AU122" s="226" t="s">
        <v>84</v>
      </c>
      <c r="AY122" s="225" t="s">
        <v>251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253</v>
      </c>
      <c r="E123" s="231" t="s">
        <v>4625</v>
      </c>
      <c r="F123" s="232" t="s">
        <v>6924</v>
      </c>
      <c r="G123" s="233" t="s">
        <v>3624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491</v>
      </c>
      <c r="AT123" s="242" t="s">
        <v>253</v>
      </c>
      <c r="AU123" s="242" t="s">
        <v>91</v>
      </c>
      <c r="AY123" s="19" t="s">
        <v>251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491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253</v>
      </c>
      <c r="E124" s="231" t="s">
        <v>6925</v>
      </c>
      <c r="F124" s="232" t="s">
        <v>4626</v>
      </c>
      <c r="G124" s="233" t="s">
        <v>3624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491</v>
      </c>
      <c r="AT124" s="242" t="s">
        <v>253</v>
      </c>
      <c r="AU124" s="242" t="s">
        <v>91</v>
      </c>
      <c r="AY124" s="19" t="s">
        <v>251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491</v>
      </c>
      <c r="BM124" s="242" t="s">
        <v>257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3576</v>
      </c>
      <c r="F125" s="217" t="s">
        <v>4632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251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3578</v>
      </c>
      <c r="F126" s="228" t="s">
        <v>4633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251</v>
      </c>
      <c r="BK126" s="227">
        <f>BK127</f>
        <v>0</v>
      </c>
    </row>
    <row r="127" s="2" customFormat="1" ht="16.5" customHeight="1">
      <c r="A127" s="41"/>
      <c r="B127" s="42"/>
      <c r="C127" s="230" t="s">
        <v>273</v>
      </c>
      <c r="D127" s="230" t="s">
        <v>253</v>
      </c>
      <c r="E127" s="231" t="s">
        <v>6836</v>
      </c>
      <c r="F127" s="232" t="s">
        <v>6837</v>
      </c>
      <c r="G127" s="233" t="s">
        <v>3624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257</v>
      </c>
      <c r="AT127" s="242" t="s">
        <v>253</v>
      </c>
      <c r="AU127" s="242" t="s">
        <v>93</v>
      </c>
      <c r="AY127" s="19" t="s">
        <v>251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257</v>
      </c>
      <c r="BM127" s="242" t="s">
        <v>276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6856</v>
      </c>
      <c r="F128" s="228" t="s">
        <v>6857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273</v>
      </c>
      <c r="AT128" s="226" t="s">
        <v>83</v>
      </c>
      <c r="AU128" s="226" t="s">
        <v>91</v>
      </c>
      <c r="AY128" s="225" t="s">
        <v>251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257</v>
      </c>
      <c r="D129" s="230" t="s">
        <v>253</v>
      </c>
      <c r="E129" s="231" t="s">
        <v>6864</v>
      </c>
      <c r="F129" s="232" t="s">
        <v>6865</v>
      </c>
      <c r="G129" s="233" t="s">
        <v>3624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491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491</v>
      </c>
      <c r="BM129" s="242" t="s">
        <v>281</v>
      </c>
    </row>
    <row r="130" s="2" customFormat="1" ht="16.5" customHeight="1">
      <c r="A130" s="41"/>
      <c r="B130" s="42"/>
      <c r="C130" s="230" t="s">
        <v>284</v>
      </c>
      <c r="D130" s="230" t="s">
        <v>253</v>
      </c>
      <c r="E130" s="231" t="s">
        <v>6858</v>
      </c>
      <c r="F130" s="232" t="s">
        <v>6859</v>
      </c>
      <c r="G130" s="233" t="s">
        <v>321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491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491</v>
      </c>
      <c r="BM130" s="242" t="s">
        <v>287</v>
      </c>
    </row>
    <row r="131" s="2" customFormat="1" ht="16.5" customHeight="1">
      <c r="A131" s="41"/>
      <c r="B131" s="42"/>
      <c r="C131" s="230" t="s">
        <v>276</v>
      </c>
      <c r="D131" s="230" t="s">
        <v>253</v>
      </c>
      <c r="E131" s="231" t="s">
        <v>6926</v>
      </c>
      <c r="F131" s="232" t="s">
        <v>6927</v>
      </c>
      <c r="G131" s="233" t="s">
        <v>3624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491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491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4031</v>
      </c>
      <c r="F132" s="228" t="s">
        <v>4698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251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295</v>
      </c>
      <c r="D133" s="230" t="s">
        <v>253</v>
      </c>
      <c r="E133" s="231" t="s">
        <v>6930</v>
      </c>
      <c r="F133" s="232" t="s">
        <v>4721</v>
      </c>
      <c r="G133" s="233" t="s">
        <v>3624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299</v>
      </c>
    </row>
    <row r="134" s="2" customFormat="1" ht="16.5" customHeight="1">
      <c r="A134" s="41"/>
      <c r="B134" s="42"/>
      <c r="C134" s="230" t="s">
        <v>281</v>
      </c>
      <c r="D134" s="230" t="s">
        <v>253</v>
      </c>
      <c r="E134" s="231" t="s">
        <v>6931</v>
      </c>
      <c r="F134" s="232" t="s">
        <v>4723</v>
      </c>
      <c r="G134" s="233" t="s">
        <v>3624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304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ckvj3wv66/OLLnNnarZGM0qmtAhmce5pDUk/ukJUqrw4KAqqcTgp9fXYdEbgwz4G92p75nLZphKIKMiUrnH3LA==" hashValue="Q8rirPRripIHvg+i2ktWRhZDZAeR/jMOTlvHvxo0vOcnPMS5+1qAes57W5bBZSCgKpnWHaEKE36rRdpBw14Y3w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6944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6945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ROUND((SUM(BE126:BE158)),  2)</f>
        <v>0</v>
      </c>
      <c r="G35" s="41"/>
      <c r="H35" s="41"/>
      <c r="I35" s="167">
        <v>0.20999999999999999</v>
      </c>
      <c r="J35" s="166">
        <f>ROUND(((SUM(BE126:BE158))*I35),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ROUND((SUM(BF126:BF158)),  2)</f>
        <v>0</v>
      </c>
      <c r="G36" s="41"/>
      <c r="H36" s="41"/>
      <c r="I36" s="167">
        <v>0.12</v>
      </c>
      <c r="J36" s="166">
        <f>ROUND(((SUM(BF126:BF158))*I36),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ROUND((SUM(BG126:BG158)),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ROUND((SUM(BH126:BH158)),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ROUND((SUM(BI126:BI158)),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6944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6946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6947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6948</v>
      </c>
      <c r="E101" s="199"/>
      <c r="F101" s="199"/>
      <c r="G101" s="199"/>
      <c r="H101" s="199"/>
      <c r="I101" s="199"/>
      <c r="J101" s="200">
        <f>J136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6949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6950</v>
      </c>
      <c r="E103" s="199"/>
      <c r="F103" s="199"/>
      <c r="G103" s="199"/>
      <c r="H103" s="199"/>
      <c r="I103" s="199"/>
      <c r="J103" s="200">
        <f>J146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6362</v>
      </c>
      <c r="E104" s="194"/>
      <c r="F104" s="194"/>
      <c r="G104" s="194"/>
      <c r="H104" s="194"/>
      <c r="I104" s="194"/>
      <c r="J104" s="195">
        <f>J151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6944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P127+P151</f>
        <v>0</v>
      </c>
      <c r="Q126" s="107"/>
      <c r="R126" s="211">
        <f>R127+R151</f>
        <v>0</v>
      </c>
      <c r="S126" s="107"/>
      <c r="T126" s="212">
        <f>T127+T151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3576</v>
      </c>
      <c r="F127" s="217" t="s">
        <v>6951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P128+P136+P143+P146</f>
        <v>0</v>
      </c>
      <c r="Q127" s="222"/>
      <c r="R127" s="223">
        <f>R128+R136+R143+R146</f>
        <v>0</v>
      </c>
      <c r="S127" s="222"/>
      <c r="T127" s="224">
        <f>T128+T136+T143+T146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BK128+BK136+BK143+BK146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3580</v>
      </c>
      <c r="F128" s="228" t="s">
        <v>6952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SUM(P129:P135)</f>
        <v>0</v>
      </c>
      <c r="Q128" s="222"/>
      <c r="R128" s="223">
        <f>SUM(R129:R135)</f>
        <v>0</v>
      </c>
      <c r="S128" s="222"/>
      <c r="T128" s="224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SUM(BK129:BK135)</f>
        <v>0</v>
      </c>
    </row>
    <row r="129" s="2" customFormat="1" ht="21.75" customHeight="1">
      <c r="A129" s="41"/>
      <c r="B129" s="42"/>
      <c r="C129" s="230" t="s">
        <v>91</v>
      </c>
      <c r="D129" s="230" t="s">
        <v>253</v>
      </c>
      <c r="E129" s="231" t="s">
        <v>5653</v>
      </c>
      <c r="F129" s="232" t="s">
        <v>6953</v>
      </c>
      <c r="G129" s="233" t="s">
        <v>265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304</v>
      </c>
    </row>
    <row r="130" s="2" customFormat="1" ht="37.8" customHeight="1">
      <c r="A130" s="41"/>
      <c r="B130" s="42"/>
      <c r="C130" s="230" t="s">
        <v>93</v>
      </c>
      <c r="D130" s="230" t="s">
        <v>253</v>
      </c>
      <c r="E130" s="231" t="s">
        <v>6388</v>
      </c>
      <c r="F130" s="232" t="s">
        <v>6389</v>
      </c>
      <c r="G130" s="233" t="s">
        <v>265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309</v>
      </c>
    </row>
    <row r="131" s="2" customFormat="1" ht="21.75" customHeight="1">
      <c r="A131" s="41"/>
      <c r="B131" s="42"/>
      <c r="C131" s="230" t="s">
        <v>273</v>
      </c>
      <c r="D131" s="230" t="s">
        <v>253</v>
      </c>
      <c r="E131" s="231" t="s">
        <v>6390</v>
      </c>
      <c r="F131" s="232" t="s">
        <v>6954</v>
      </c>
      <c r="G131" s="233" t="s">
        <v>265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409</v>
      </c>
    </row>
    <row r="132" s="2" customFormat="1" ht="24.15" customHeight="1">
      <c r="A132" s="41"/>
      <c r="B132" s="42"/>
      <c r="C132" s="230" t="s">
        <v>257</v>
      </c>
      <c r="D132" s="230" t="s">
        <v>253</v>
      </c>
      <c r="E132" s="231" t="s">
        <v>6392</v>
      </c>
      <c r="F132" s="232" t="s">
        <v>6955</v>
      </c>
      <c r="G132" s="233" t="s">
        <v>265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322</v>
      </c>
    </row>
    <row r="133" s="2" customFormat="1" ht="44.25" customHeight="1">
      <c r="A133" s="41"/>
      <c r="B133" s="42"/>
      <c r="C133" s="230" t="s">
        <v>284</v>
      </c>
      <c r="D133" s="230" t="s">
        <v>253</v>
      </c>
      <c r="E133" s="231" t="s">
        <v>6231</v>
      </c>
      <c r="F133" s="232" t="s">
        <v>6394</v>
      </c>
      <c r="G133" s="233" t="s">
        <v>265</v>
      </c>
      <c r="H133" s="234">
        <v>341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336</v>
      </c>
    </row>
    <row r="134" s="2" customFormat="1" ht="24.15" customHeight="1">
      <c r="A134" s="41"/>
      <c r="B134" s="42"/>
      <c r="C134" s="230" t="s">
        <v>276</v>
      </c>
      <c r="D134" s="230" t="s">
        <v>253</v>
      </c>
      <c r="E134" s="231" t="s">
        <v>6956</v>
      </c>
      <c r="F134" s="232" t="s">
        <v>6398</v>
      </c>
      <c r="G134" s="233" t="s">
        <v>389</v>
      </c>
      <c r="H134" s="234">
        <v>779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341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6401</v>
      </c>
      <c r="F135" s="232" t="s">
        <v>4576</v>
      </c>
      <c r="G135" s="233" t="s">
        <v>1163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352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3647</v>
      </c>
      <c r="F136" s="228" t="s">
        <v>6957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251</v>
      </c>
      <c r="BK136" s="227">
        <f>SUM(BK137:BK142)</f>
        <v>0</v>
      </c>
    </row>
    <row r="137" s="2" customFormat="1" ht="24.15" customHeight="1">
      <c r="A137" s="41"/>
      <c r="B137" s="42"/>
      <c r="C137" s="230" t="s">
        <v>281</v>
      </c>
      <c r="D137" s="230" t="s">
        <v>253</v>
      </c>
      <c r="E137" s="231" t="s">
        <v>6958</v>
      </c>
      <c r="F137" s="232" t="s">
        <v>6959</v>
      </c>
      <c r="G137" s="233" t="s">
        <v>1163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257</v>
      </c>
      <c r="AT137" s="242" t="s">
        <v>253</v>
      </c>
      <c r="AU137" s="242" t="s">
        <v>93</v>
      </c>
      <c r="AY137" s="19" t="s">
        <v>251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257</v>
      </c>
      <c r="BM137" s="242" t="s">
        <v>358</v>
      </c>
    </row>
    <row r="138" s="2" customFormat="1" ht="24.15" customHeight="1">
      <c r="A138" s="41"/>
      <c r="B138" s="42"/>
      <c r="C138" s="230" t="s">
        <v>306</v>
      </c>
      <c r="D138" s="230" t="s">
        <v>253</v>
      </c>
      <c r="E138" s="231" t="s">
        <v>6960</v>
      </c>
      <c r="F138" s="232" t="s">
        <v>6961</v>
      </c>
      <c r="G138" s="233" t="s">
        <v>1163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364</v>
      </c>
    </row>
    <row r="139" s="2" customFormat="1" ht="24.15" customHeight="1">
      <c r="A139" s="41"/>
      <c r="B139" s="42"/>
      <c r="C139" s="230" t="s">
        <v>287</v>
      </c>
      <c r="D139" s="230" t="s">
        <v>253</v>
      </c>
      <c r="E139" s="231" t="s">
        <v>6962</v>
      </c>
      <c r="F139" s="232" t="s">
        <v>6963</v>
      </c>
      <c r="G139" s="233" t="s">
        <v>1163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375</v>
      </c>
    </row>
    <row r="140" s="2" customFormat="1" ht="24.15" customHeight="1">
      <c r="A140" s="41"/>
      <c r="B140" s="42"/>
      <c r="C140" s="230" t="s">
        <v>333</v>
      </c>
      <c r="D140" s="230" t="s">
        <v>253</v>
      </c>
      <c r="E140" s="231" t="s">
        <v>6964</v>
      </c>
      <c r="F140" s="232" t="s">
        <v>6965</v>
      </c>
      <c r="G140" s="233" t="s">
        <v>1163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390</v>
      </c>
    </row>
    <row r="141" s="2" customFormat="1" ht="24.15" customHeight="1">
      <c r="A141" s="41"/>
      <c r="B141" s="42"/>
      <c r="C141" s="230" t="s">
        <v>8</v>
      </c>
      <c r="D141" s="230" t="s">
        <v>253</v>
      </c>
      <c r="E141" s="231" t="s">
        <v>6966</v>
      </c>
      <c r="F141" s="232" t="s">
        <v>6967</v>
      </c>
      <c r="G141" s="233" t="s">
        <v>1163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400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6771</v>
      </c>
      <c r="F142" s="232" t="s">
        <v>6428</v>
      </c>
      <c r="G142" s="233" t="s">
        <v>1163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405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3670</v>
      </c>
      <c r="F143" s="228" t="s">
        <v>6968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251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299</v>
      </c>
      <c r="D144" s="230" t="s">
        <v>253</v>
      </c>
      <c r="E144" s="231" t="s">
        <v>6434</v>
      </c>
      <c r="F144" s="232" t="s">
        <v>6435</v>
      </c>
      <c r="G144" s="233" t="s">
        <v>321</v>
      </c>
      <c r="H144" s="234">
        <v>170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257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257</v>
      </c>
      <c r="BM144" s="242" t="s">
        <v>412</v>
      </c>
    </row>
    <row r="145" s="2" customFormat="1" ht="16.5" customHeight="1">
      <c r="A145" s="41"/>
      <c r="B145" s="42"/>
      <c r="C145" s="230" t="s">
        <v>361</v>
      </c>
      <c r="D145" s="230" t="s">
        <v>253</v>
      </c>
      <c r="E145" s="231" t="s">
        <v>6969</v>
      </c>
      <c r="F145" s="232" t="s">
        <v>6445</v>
      </c>
      <c r="G145" s="233" t="s">
        <v>1163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424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3728</v>
      </c>
      <c r="F146" s="228" t="s">
        <v>6752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SUM(P147:P150)</f>
        <v>0</v>
      </c>
      <c r="Q146" s="222"/>
      <c r="R146" s="223">
        <f>SUM(R147:R150)</f>
        <v>0</v>
      </c>
      <c r="S146" s="222"/>
      <c r="T146" s="22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251</v>
      </c>
      <c r="BK146" s="227">
        <f>SUM(BK147:BK150)</f>
        <v>0</v>
      </c>
    </row>
    <row r="147" s="2" customFormat="1" ht="37.8" customHeight="1">
      <c r="A147" s="41"/>
      <c r="B147" s="42"/>
      <c r="C147" s="230" t="s">
        <v>304</v>
      </c>
      <c r="D147" s="230" t="s">
        <v>253</v>
      </c>
      <c r="E147" s="231" t="s">
        <v>6970</v>
      </c>
      <c r="F147" s="232" t="s">
        <v>6451</v>
      </c>
      <c r="G147" s="233" t="s">
        <v>1163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257</v>
      </c>
      <c r="AT147" s="242" t="s">
        <v>253</v>
      </c>
      <c r="AU147" s="242" t="s">
        <v>93</v>
      </c>
      <c r="AY147" s="19" t="s">
        <v>251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257</v>
      </c>
      <c r="BM147" s="242" t="s">
        <v>433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6971</v>
      </c>
      <c r="F148" s="232" t="s">
        <v>6453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440</v>
      </c>
    </row>
    <row r="149" s="2" customFormat="1" ht="24.15" customHeight="1">
      <c r="A149" s="41"/>
      <c r="B149" s="42"/>
      <c r="C149" s="230" t="s">
        <v>309</v>
      </c>
      <c r="D149" s="230" t="s">
        <v>253</v>
      </c>
      <c r="E149" s="231" t="s">
        <v>6826</v>
      </c>
      <c r="F149" s="232" t="s">
        <v>6455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448</v>
      </c>
    </row>
    <row r="150" s="2" customFormat="1" ht="24.15" customHeight="1">
      <c r="A150" s="41"/>
      <c r="B150" s="42"/>
      <c r="C150" s="230" t="s">
        <v>402</v>
      </c>
      <c r="D150" s="230" t="s">
        <v>253</v>
      </c>
      <c r="E150" s="231" t="s">
        <v>6827</v>
      </c>
      <c r="F150" s="232" t="s">
        <v>6457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453</v>
      </c>
    </row>
    <row r="151" s="12" customFormat="1" ht="25.92" customHeight="1">
      <c r="A151" s="12"/>
      <c r="B151" s="214"/>
      <c r="C151" s="215"/>
      <c r="D151" s="216" t="s">
        <v>83</v>
      </c>
      <c r="E151" s="217" t="s">
        <v>3578</v>
      </c>
      <c r="F151" s="217" t="s">
        <v>6369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SUM(P152:P158)</f>
        <v>0</v>
      </c>
      <c r="Q151" s="222"/>
      <c r="R151" s="223">
        <f>SUM(R152:R158)</f>
        <v>0</v>
      </c>
      <c r="S151" s="222"/>
      <c r="T151" s="22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91</v>
      </c>
      <c r="AT151" s="226" t="s">
        <v>83</v>
      </c>
      <c r="AU151" s="226" t="s">
        <v>84</v>
      </c>
      <c r="AY151" s="225" t="s">
        <v>251</v>
      </c>
      <c r="BK151" s="227">
        <f>SUM(BK152:BK158)</f>
        <v>0</v>
      </c>
    </row>
    <row r="152" s="2" customFormat="1" ht="24.15" customHeight="1">
      <c r="A152" s="41"/>
      <c r="B152" s="42"/>
      <c r="C152" s="230" t="s">
        <v>409</v>
      </c>
      <c r="D152" s="230" t="s">
        <v>253</v>
      </c>
      <c r="E152" s="231" t="s">
        <v>6972</v>
      </c>
      <c r="F152" s="232" t="s">
        <v>6371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91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6973</v>
      </c>
    </row>
    <row r="153" s="2" customFormat="1" ht="37.8" customHeight="1">
      <c r="A153" s="41"/>
      <c r="B153" s="42"/>
      <c r="C153" s="230" t="s">
        <v>7</v>
      </c>
      <c r="D153" s="230" t="s">
        <v>253</v>
      </c>
      <c r="E153" s="231" t="s">
        <v>6716</v>
      </c>
      <c r="F153" s="232" t="s">
        <v>6373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91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257</v>
      </c>
    </row>
    <row r="154" s="2" customFormat="1" ht="33" customHeight="1">
      <c r="A154" s="41"/>
      <c r="B154" s="42"/>
      <c r="C154" s="230" t="s">
        <v>322</v>
      </c>
      <c r="D154" s="230" t="s">
        <v>253</v>
      </c>
      <c r="E154" s="231" t="s">
        <v>6717</v>
      </c>
      <c r="F154" s="232" t="s">
        <v>6375</v>
      </c>
      <c r="G154" s="233" t="s">
        <v>1163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257</v>
      </c>
      <c r="AT154" s="242" t="s">
        <v>253</v>
      </c>
      <c r="AU154" s="242" t="s">
        <v>91</v>
      </c>
      <c r="AY154" s="19" t="s">
        <v>251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257</v>
      </c>
      <c r="BM154" s="242" t="s">
        <v>276</v>
      </c>
    </row>
    <row r="155" s="2" customFormat="1" ht="16.5" customHeight="1">
      <c r="A155" s="41"/>
      <c r="B155" s="42"/>
      <c r="C155" s="230" t="s">
        <v>437</v>
      </c>
      <c r="D155" s="230" t="s">
        <v>253</v>
      </c>
      <c r="E155" s="231" t="s">
        <v>6486</v>
      </c>
      <c r="F155" s="232" t="s">
        <v>6377</v>
      </c>
      <c r="G155" s="233" t="s">
        <v>1163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257</v>
      </c>
      <c r="AT155" s="242" t="s">
        <v>253</v>
      </c>
      <c r="AU155" s="242" t="s">
        <v>91</v>
      </c>
      <c r="AY155" s="19" t="s">
        <v>251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257</v>
      </c>
      <c r="BM155" s="242" t="s">
        <v>281</v>
      </c>
    </row>
    <row r="156" s="2" customFormat="1" ht="16.5" customHeight="1">
      <c r="A156" s="41"/>
      <c r="B156" s="42"/>
      <c r="C156" s="230" t="s">
        <v>336</v>
      </c>
      <c r="D156" s="230" t="s">
        <v>253</v>
      </c>
      <c r="E156" s="231" t="s">
        <v>6719</v>
      </c>
      <c r="F156" s="232" t="s">
        <v>6379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287</v>
      </c>
    </row>
    <row r="157" s="2" customFormat="1" ht="16.5" customHeight="1">
      <c r="A157" s="41"/>
      <c r="B157" s="42"/>
      <c r="C157" s="230" t="s">
        <v>450</v>
      </c>
      <c r="D157" s="230" t="s">
        <v>253</v>
      </c>
      <c r="E157" s="231" t="s">
        <v>6638</v>
      </c>
      <c r="F157" s="232" t="s">
        <v>4036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8</v>
      </c>
    </row>
    <row r="158" s="2" customFormat="1" ht="16.5" customHeight="1">
      <c r="A158" s="41"/>
      <c r="B158" s="42"/>
      <c r="C158" s="230" t="s">
        <v>341</v>
      </c>
      <c r="D158" s="230" t="s">
        <v>253</v>
      </c>
      <c r="E158" s="231" t="s">
        <v>6639</v>
      </c>
      <c r="F158" s="232" t="s">
        <v>4044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306" t="s">
        <v>1</v>
      </c>
      <c r="N158" s="307" t="s">
        <v>49</v>
      </c>
      <c r="O158" s="308"/>
      <c r="P158" s="309">
        <f>O158*H158</f>
        <v>0</v>
      </c>
      <c r="Q158" s="309">
        <v>0</v>
      </c>
      <c r="R158" s="309">
        <f>Q158*H158</f>
        <v>0</v>
      </c>
      <c r="S158" s="309">
        <v>0</v>
      </c>
      <c r="T158" s="3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299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RQe7ePuWk3iG70Po6wrn5ZqD5ijDFwlxUR3QQ4hIUZYeA0GrvJyaCjAB2jiXYWwXY8Rs5LvE1acYHXuJARhdRw==" hashValue="nHjs2LnrlOVQaxsU4FzRr7X5TWwX5o8d9JUT8sw2lD5mrHoCp1ds2sSo6kUTZg6P6tfQELsG5Yww/rwIkXmGHg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6944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6974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6944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6975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6976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6977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6725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6726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6688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6944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237</v>
      </c>
      <c r="D125" s="205" t="s">
        <v>69</v>
      </c>
      <c r="E125" s="205" t="s">
        <v>65</v>
      </c>
      <c r="F125" s="205" t="s">
        <v>66</v>
      </c>
      <c r="G125" s="205" t="s">
        <v>238</v>
      </c>
      <c r="H125" s="205" t="s">
        <v>239</v>
      </c>
      <c r="I125" s="205" t="s">
        <v>240</v>
      </c>
      <c r="J125" s="206" t="s">
        <v>196</v>
      </c>
      <c r="K125" s="207" t="s">
        <v>241</v>
      </c>
      <c r="L125" s="208"/>
      <c r="M125" s="103" t="s">
        <v>1</v>
      </c>
      <c r="N125" s="104" t="s">
        <v>48</v>
      </c>
      <c r="O125" s="104" t="s">
        <v>242</v>
      </c>
      <c r="P125" s="104" t="s">
        <v>243</v>
      </c>
      <c r="Q125" s="104" t="s">
        <v>244</v>
      </c>
      <c r="R125" s="104" t="s">
        <v>245</v>
      </c>
      <c r="S125" s="104" t="s">
        <v>246</v>
      </c>
      <c r="T125" s="105" t="s">
        <v>247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248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3576</v>
      </c>
      <c r="F127" s="217" t="s">
        <v>6647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251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4031</v>
      </c>
      <c r="F128" s="228" t="s">
        <v>6978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251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253</v>
      </c>
      <c r="E129" s="231" t="s">
        <v>5653</v>
      </c>
      <c r="F129" s="232" t="s">
        <v>6979</v>
      </c>
      <c r="G129" s="233" t="s">
        <v>265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257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257</v>
      </c>
      <c r="BM129" s="242" t="s">
        <v>309</v>
      </c>
    </row>
    <row r="130" s="2" customFormat="1" ht="33" customHeight="1">
      <c r="A130" s="41"/>
      <c r="B130" s="42"/>
      <c r="C130" s="230" t="s">
        <v>93</v>
      </c>
      <c r="D130" s="230" t="s">
        <v>253</v>
      </c>
      <c r="E130" s="231" t="s">
        <v>6388</v>
      </c>
      <c r="F130" s="232" t="s">
        <v>6735</v>
      </c>
      <c r="G130" s="233" t="s">
        <v>265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257</v>
      </c>
      <c r="AT130" s="242" t="s">
        <v>253</v>
      </c>
      <c r="AU130" s="242" t="s">
        <v>93</v>
      </c>
      <c r="AY130" s="19" t="s">
        <v>251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257</v>
      </c>
      <c r="BM130" s="242" t="s">
        <v>409</v>
      </c>
    </row>
    <row r="131" s="2" customFormat="1" ht="49.05" customHeight="1">
      <c r="A131" s="41"/>
      <c r="B131" s="42"/>
      <c r="C131" s="230" t="s">
        <v>273</v>
      </c>
      <c r="D131" s="230" t="s">
        <v>253</v>
      </c>
      <c r="E131" s="231" t="s">
        <v>6231</v>
      </c>
      <c r="F131" s="232" t="s">
        <v>6736</v>
      </c>
      <c r="G131" s="233" t="s">
        <v>265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257</v>
      </c>
      <c r="AT131" s="242" t="s">
        <v>253</v>
      </c>
      <c r="AU131" s="242" t="s">
        <v>93</v>
      </c>
      <c r="AY131" s="19" t="s">
        <v>251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257</v>
      </c>
      <c r="BM131" s="242" t="s">
        <v>322</v>
      </c>
    </row>
    <row r="132" s="2" customFormat="1" ht="16.5" customHeight="1">
      <c r="A132" s="41"/>
      <c r="B132" s="42"/>
      <c r="C132" s="230" t="s">
        <v>257</v>
      </c>
      <c r="D132" s="230" t="s">
        <v>253</v>
      </c>
      <c r="E132" s="231" t="s">
        <v>6395</v>
      </c>
      <c r="F132" s="232" t="s">
        <v>6396</v>
      </c>
      <c r="G132" s="233" t="s">
        <v>265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257</v>
      </c>
      <c r="AT132" s="242" t="s">
        <v>253</v>
      </c>
      <c r="AU132" s="242" t="s">
        <v>93</v>
      </c>
      <c r="AY132" s="19" t="s">
        <v>251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257</v>
      </c>
      <c r="BM132" s="242" t="s">
        <v>336</v>
      </c>
    </row>
    <row r="133" s="2" customFormat="1" ht="24.15" customHeight="1">
      <c r="A133" s="41"/>
      <c r="B133" s="42"/>
      <c r="C133" s="230" t="s">
        <v>284</v>
      </c>
      <c r="D133" s="230" t="s">
        <v>253</v>
      </c>
      <c r="E133" s="231" t="s">
        <v>6737</v>
      </c>
      <c r="F133" s="232" t="s">
        <v>6661</v>
      </c>
      <c r="G133" s="233" t="s">
        <v>389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257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257</v>
      </c>
      <c r="BM133" s="242" t="s">
        <v>341</v>
      </c>
    </row>
    <row r="134" s="2" customFormat="1" ht="16.5" customHeight="1">
      <c r="A134" s="41"/>
      <c r="B134" s="42"/>
      <c r="C134" s="230" t="s">
        <v>276</v>
      </c>
      <c r="D134" s="230" t="s">
        <v>253</v>
      </c>
      <c r="E134" s="231" t="s">
        <v>6738</v>
      </c>
      <c r="F134" s="232" t="s">
        <v>6739</v>
      </c>
      <c r="G134" s="233" t="s">
        <v>321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257</v>
      </c>
      <c r="AT134" s="242" t="s">
        <v>253</v>
      </c>
      <c r="AU134" s="242" t="s">
        <v>93</v>
      </c>
      <c r="AY134" s="19" t="s">
        <v>251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257</v>
      </c>
      <c r="BM134" s="242" t="s">
        <v>352</v>
      </c>
    </row>
    <row r="135" s="2" customFormat="1" ht="16.5" customHeight="1">
      <c r="A135" s="41"/>
      <c r="B135" s="42"/>
      <c r="C135" s="230" t="s">
        <v>295</v>
      </c>
      <c r="D135" s="230" t="s">
        <v>253</v>
      </c>
      <c r="E135" s="231" t="s">
        <v>6740</v>
      </c>
      <c r="F135" s="232" t="s">
        <v>6665</v>
      </c>
      <c r="G135" s="233" t="s">
        <v>321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257</v>
      </c>
      <c r="AT135" s="242" t="s">
        <v>253</v>
      </c>
      <c r="AU135" s="242" t="s">
        <v>93</v>
      </c>
      <c r="AY135" s="19" t="s">
        <v>251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257</v>
      </c>
      <c r="BM135" s="242" t="s">
        <v>358</v>
      </c>
    </row>
    <row r="136" s="2" customFormat="1" ht="16.5" customHeight="1">
      <c r="A136" s="41"/>
      <c r="B136" s="42"/>
      <c r="C136" s="230" t="s">
        <v>281</v>
      </c>
      <c r="D136" s="230" t="s">
        <v>253</v>
      </c>
      <c r="E136" s="231" t="s">
        <v>6653</v>
      </c>
      <c r="F136" s="232" t="s">
        <v>4576</v>
      </c>
      <c r="G136" s="233" t="s">
        <v>1163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257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257</v>
      </c>
      <c r="BM136" s="242" t="s">
        <v>364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3580</v>
      </c>
      <c r="F137" s="228" t="s">
        <v>6980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251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306</v>
      </c>
      <c r="D138" s="230" t="s">
        <v>253</v>
      </c>
      <c r="E138" s="231" t="s">
        <v>4566</v>
      </c>
      <c r="F138" s="232" t="s">
        <v>4587</v>
      </c>
      <c r="G138" s="233" t="s">
        <v>321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257</v>
      </c>
      <c r="AT138" s="242" t="s">
        <v>253</v>
      </c>
      <c r="AU138" s="242" t="s">
        <v>93</v>
      </c>
      <c r="AY138" s="19" t="s">
        <v>251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257</v>
      </c>
      <c r="BM138" s="242" t="s">
        <v>375</v>
      </c>
    </row>
    <row r="139" s="2" customFormat="1" ht="16.5" customHeight="1">
      <c r="A139" s="41"/>
      <c r="B139" s="42"/>
      <c r="C139" s="230" t="s">
        <v>287</v>
      </c>
      <c r="D139" s="230" t="s">
        <v>253</v>
      </c>
      <c r="E139" s="231" t="s">
        <v>4588</v>
      </c>
      <c r="F139" s="232" t="s">
        <v>6981</v>
      </c>
      <c r="G139" s="233" t="s">
        <v>3624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257</v>
      </c>
      <c r="AT139" s="242" t="s">
        <v>253</v>
      </c>
      <c r="AU139" s="242" t="s">
        <v>93</v>
      </c>
      <c r="AY139" s="19" t="s">
        <v>251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257</v>
      </c>
      <c r="BM139" s="242" t="s">
        <v>390</v>
      </c>
    </row>
    <row r="140" s="2" customFormat="1" ht="16.5" customHeight="1">
      <c r="A140" s="41"/>
      <c r="B140" s="42"/>
      <c r="C140" s="230" t="s">
        <v>333</v>
      </c>
      <c r="D140" s="230" t="s">
        <v>253</v>
      </c>
      <c r="E140" s="231" t="s">
        <v>6697</v>
      </c>
      <c r="F140" s="232" t="s">
        <v>6698</v>
      </c>
      <c r="G140" s="233" t="s">
        <v>3624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257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257</v>
      </c>
      <c r="BM140" s="242" t="s">
        <v>400</v>
      </c>
    </row>
    <row r="141" s="2" customFormat="1" ht="16.5" customHeight="1">
      <c r="A141" s="41"/>
      <c r="B141" s="42"/>
      <c r="C141" s="230" t="s">
        <v>8</v>
      </c>
      <c r="D141" s="230" t="s">
        <v>253</v>
      </c>
      <c r="E141" s="231" t="s">
        <v>6699</v>
      </c>
      <c r="F141" s="232" t="s">
        <v>6700</v>
      </c>
      <c r="G141" s="233" t="s">
        <v>3624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257</v>
      </c>
      <c r="AT141" s="242" t="s">
        <v>253</v>
      </c>
      <c r="AU141" s="242" t="s">
        <v>93</v>
      </c>
      <c r="AY141" s="19" t="s">
        <v>251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257</v>
      </c>
      <c r="BM141" s="242" t="s">
        <v>405</v>
      </c>
    </row>
    <row r="142" s="2" customFormat="1" ht="16.5" customHeight="1">
      <c r="A142" s="41"/>
      <c r="B142" s="42"/>
      <c r="C142" s="230" t="s">
        <v>349</v>
      </c>
      <c r="D142" s="230" t="s">
        <v>253</v>
      </c>
      <c r="E142" s="231" t="s">
        <v>6982</v>
      </c>
      <c r="F142" s="232" t="s">
        <v>6983</v>
      </c>
      <c r="G142" s="233" t="s">
        <v>3624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257</v>
      </c>
      <c r="AT142" s="242" t="s">
        <v>253</v>
      </c>
      <c r="AU142" s="242" t="s">
        <v>93</v>
      </c>
      <c r="AY142" s="19" t="s">
        <v>251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257</v>
      </c>
      <c r="BM142" s="242" t="s">
        <v>412</v>
      </c>
    </row>
    <row r="143" s="2" customFormat="1" ht="16.5" customHeight="1">
      <c r="A143" s="41"/>
      <c r="B143" s="42"/>
      <c r="C143" s="230" t="s">
        <v>299</v>
      </c>
      <c r="D143" s="230" t="s">
        <v>253</v>
      </c>
      <c r="E143" s="231" t="s">
        <v>6703</v>
      </c>
      <c r="F143" s="232" t="s">
        <v>4576</v>
      </c>
      <c r="G143" s="233" t="s">
        <v>1163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257</v>
      </c>
      <c r="AT143" s="242" t="s">
        <v>253</v>
      </c>
      <c r="AU143" s="242" t="s">
        <v>93</v>
      </c>
      <c r="AY143" s="19" t="s">
        <v>251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257</v>
      </c>
      <c r="BM143" s="242" t="s">
        <v>424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3647</v>
      </c>
      <c r="F144" s="228" t="s">
        <v>6748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251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361</v>
      </c>
      <c r="D145" s="230" t="s">
        <v>253</v>
      </c>
      <c r="E145" s="231" t="s">
        <v>6984</v>
      </c>
      <c r="F145" s="232" t="s">
        <v>6985</v>
      </c>
      <c r="G145" s="233" t="s">
        <v>321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257</v>
      </c>
      <c r="AT145" s="242" t="s">
        <v>253</v>
      </c>
      <c r="AU145" s="242" t="s">
        <v>93</v>
      </c>
      <c r="AY145" s="19" t="s">
        <v>251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257</v>
      </c>
      <c r="BM145" s="242" t="s">
        <v>433</v>
      </c>
    </row>
    <row r="146" s="2" customFormat="1" ht="16.5" customHeight="1">
      <c r="A146" s="41"/>
      <c r="B146" s="42"/>
      <c r="C146" s="230" t="s">
        <v>304</v>
      </c>
      <c r="D146" s="230" t="s">
        <v>253</v>
      </c>
      <c r="E146" s="231" t="s">
        <v>6653</v>
      </c>
      <c r="F146" s="232" t="s">
        <v>4576</v>
      </c>
      <c r="G146" s="233" t="s">
        <v>1163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257</v>
      </c>
      <c r="AT146" s="242" t="s">
        <v>253</v>
      </c>
      <c r="AU146" s="242" t="s">
        <v>93</v>
      </c>
      <c r="AY146" s="19" t="s">
        <v>251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257</v>
      </c>
      <c r="BM146" s="242" t="s">
        <v>440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3670</v>
      </c>
      <c r="F147" s="228" t="s">
        <v>6752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251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386</v>
      </c>
      <c r="D148" s="230" t="s">
        <v>253</v>
      </c>
      <c r="E148" s="231" t="s">
        <v>4595</v>
      </c>
      <c r="F148" s="232" t="s">
        <v>6754</v>
      </c>
      <c r="G148" s="233" t="s">
        <v>1163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257</v>
      </c>
      <c r="AT148" s="242" t="s">
        <v>253</v>
      </c>
      <c r="AU148" s="242" t="s">
        <v>93</v>
      </c>
      <c r="AY148" s="19" t="s">
        <v>251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257</v>
      </c>
      <c r="BM148" s="242" t="s">
        <v>448</v>
      </c>
    </row>
    <row r="149" s="2" customFormat="1" ht="16.5" customHeight="1">
      <c r="A149" s="41"/>
      <c r="B149" s="42"/>
      <c r="C149" s="230" t="s">
        <v>309</v>
      </c>
      <c r="D149" s="230" t="s">
        <v>253</v>
      </c>
      <c r="E149" s="231" t="s">
        <v>6986</v>
      </c>
      <c r="F149" s="232" t="s">
        <v>6756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257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257</v>
      </c>
      <c r="BM149" s="242" t="s">
        <v>453</v>
      </c>
    </row>
    <row r="150" s="2" customFormat="1" ht="16.5" customHeight="1">
      <c r="A150" s="41"/>
      <c r="B150" s="42"/>
      <c r="C150" s="230" t="s">
        <v>402</v>
      </c>
      <c r="D150" s="230" t="s">
        <v>253</v>
      </c>
      <c r="E150" s="231" t="s">
        <v>6987</v>
      </c>
      <c r="F150" s="232" t="s">
        <v>6453</v>
      </c>
      <c r="G150" s="233" t="s">
        <v>1163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257</v>
      </c>
      <c r="AT150" s="242" t="s">
        <v>253</v>
      </c>
      <c r="AU150" s="242" t="s">
        <v>93</v>
      </c>
      <c r="AY150" s="19" t="s">
        <v>251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257</v>
      </c>
      <c r="BM150" s="242" t="s">
        <v>458</v>
      </c>
    </row>
    <row r="151" s="2" customFormat="1" ht="24.15" customHeight="1">
      <c r="A151" s="41"/>
      <c r="B151" s="42"/>
      <c r="C151" s="230" t="s">
        <v>409</v>
      </c>
      <c r="D151" s="230" t="s">
        <v>253</v>
      </c>
      <c r="E151" s="231" t="s">
        <v>6988</v>
      </c>
      <c r="F151" s="232" t="s">
        <v>6759</v>
      </c>
      <c r="G151" s="233" t="s">
        <v>1163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257</v>
      </c>
      <c r="AT151" s="242" t="s">
        <v>253</v>
      </c>
      <c r="AU151" s="242" t="s">
        <v>93</v>
      </c>
      <c r="AY151" s="19" t="s">
        <v>251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257</v>
      </c>
      <c r="BM151" s="242" t="s">
        <v>465</v>
      </c>
    </row>
    <row r="152" s="2" customFormat="1" ht="24.15" customHeight="1">
      <c r="A152" s="41"/>
      <c r="B152" s="42"/>
      <c r="C152" s="230" t="s">
        <v>7</v>
      </c>
      <c r="D152" s="230" t="s">
        <v>253</v>
      </c>
      <c r="E152" s="231" t="s">
        <v>6989</v>
      </c>
      <c r="F152" s="232" t="s">
        <v>6761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257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257</v>
      </c>
      <c r="BM152" s="242" t="s">
        <v>470</v>
      </c>
    </row>
    <row r="153" s="2" customFormat="1" ht="24.15" customHeight="1">
      <c r="A153" s="41"/>
      <c r="B153" s="42"/>
      <c r="C153" s="230" t="s">
        <v>322</v>
      </c>
      <c r="D153" s="230" t="s">
        <v>253</v>
      </c>
      <c r="E153" s="231" t="s">
        <v>6481</v>
      </c>
      <c r="F153" s="232" t="s">
        <v>6457</v>
      </c>
      <c r="G153" s="233" t="s">
        <v>1163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257</v>
      </c>
      <c r="AT153" s="242" t="s">
        <v>253</v>
      </c>
      <c r="AU153" s="242" t="s">
        <v>93</v>
      </c>
      <c r="AY153" s="19" t="s">
        <v>251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257</v>
      </c>
      <c r="BM153" s="242" t="s">
        <v>475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6990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3578</v>
      </c>
      <c r="F155" s="217" t="s">
        <v>6673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251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437</v>
      </c>
      <c r="D156" s="230" t="s">
        <v>253</v>
      </c>
      <c r="E156" s="231" t="s">
        <v>6483</v>
      </c>
      <c r="F156" s="232" t="s">
        <v>6371</v>
      </c>
      <c r="G156" s="233" t="s">
        <v>1163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257</v>
      </c>
      <c r="AT156" s="242" t="s">
        <v>253</v>
      </c>
      <c r="AU156" s="242" t="s">
        <v>91</v>
      </c>
      <c r="AY156" s="19" t="s">
        <v>251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257</v>
      </c>
      <c r="BM156" s="242" t="s">
        <v>93</v>
      </c>
    </row>
    <row r="157" s="2" customFormat="1" ht="37.8" customHeight="1">
      <c r="A157" s="41"/>
      <c r="B157" s="42"/>
      <c r="C157" s="230" t="s">
        <v>336</v>
      </c>
      <c r="D157" s="230" t="s">
        <v>253</v>
      </c>
      <c r="E157" s="231" t="s">
        <v>6716</v>
      </c>
      <c r="F157" s="232" t="s">
        <v>6373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257</v>
      </c>
      <c r="AT157" s="242" t="s">
        <v>253</v>
      </c>
      <c r="AU157" s="242" t="s">
        <v>91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257</v>
      </c>
      <c r="BM157" s="242" t="s">
        <v>276</v>
      </c>
    </row>
    <row r="158" s="2" customFormat="1" ht="33" customHeight="1">
      <c r="A158" s="41"/>
      <c r="B158" s="42"/>
      <c r="C158" s="230" t="s">
        <v>450</v>
      </c>
      <c r="D158" s="230" t="s">
        <v>253</v>
      </c>
      <c r="E158" s="231" t="s">
        <v>6374</v>
      </c>
      <c r="F158" s="232" t="s">
        <v>6375</v>
      </c>
      <c r="G158" s="233" t="s">
        <v>1163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257</v>
      </c>
      <c r="AT158" s="242" t="s">
        <v>253</v>
      </c>
      <c r="AU158" s="242" t="s">
        <v>91</v>
      </c>
      <c r="AY158" s="19" t="s">
        <v>251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257</v>
      </c>
      <c r="BM158" s="242" t="s">
        <v>281</v>
      </c>
    </row>
    <row r="159" s="2" customFormat="1" ht="16.5" customHeight="1">
      <c r="A159" s="41"/>
      <c r="B159" s="42"/>
      <c r="C159" s="230" t="s">
        <v>341</v>
      </c>
      <c r="D159" s="230" t="s">
        <v>253</v>
      </c>
      <c r="E159" s="231" t="s">
        <v>6678</v>
      </c>
      <c r="F159" s="232" t="s">
        <v>6379</v>
      </c>
      <c r="G159" s="233" t="s">
        <v>1163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257</v>
      </c>
      <c r="AT159" s="242" t="s">
        <v>253</v>
      </c>
      <c r="AU159" s="242" t="s">
        <v>91</v>
      </c>
      <c r="AY159" s="19" t="s">
        <v>251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257</v>
      </c>
      <c r="BM159" s="242" t="s">
        <v>8</v>
      </c>
    </row>
    <row r="160" s="2" customFormat="1" ht="16.5" customHeight="1">
      <c r="A160" s="41"/>
      <c r="B160" s="42"/>
      <c r="C160" s="230" t="s">
        <v>462</v>
      </c>
      <c r="D160" s="230" t="s">
        <v>253</v>
      </c>
      <c r="E160" s="231" t="s">
        <v>6639</v>
      </c>
      <c r="F160" s="232" t="s">
        <v>4044</v>
      </c>
      <c r="G160" s="233" t="s">
        <v>1163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257</v>
      </c>
      <c r="AT160" s="242" t="s">
        <v>253</v>
      </c>
      <c r="AU160" s="242" t="s">
        <v>91</v>
      </c>
      <c r="AY160" s="19" t="s">
        <v>251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257</v>
      </c>
      <c r="BM160" s="242" t="s">
        <v>304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XZ+CJxGqB1MB6AUxOVXnqj3h45ER+2qHGUKVfrBygznwI0h9eHfoLIqMvFV4rvqfKB7gNuXvNfS9OU3sB0HEbA==" hashValue="jBdq4raj5Wc3ZazjAvaltDrKOaPpMWHfw+4iLki6KNfgAeyR4hRJRT+O3e2TumtfANEnC0nOBVnnMrvFNFSBig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6991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ROUND((SUM(BE123:BE169)),  2)</f>
        <v>0</v>
      </c>
      <c r="G33" s="41"/>
      <c r="H33" s="41"/>
      <c r="I33" s="167">
        <v>0.20999999999999999</v>
      </c>
      <c r="J33" s="166">
        <f>ROUND(((SUM(BE123:BE169))*I33),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ROUND((SUM(BF123:BF169)),  2)</f>
        <v>0</v>
      </c>
      <c r="G34" s="41"/>
      <c r="H34" s="41"/>
      <c r="I34" s="167">
        <v>0.12</v>
      </c>
      <c r="J34" s="166">
        <f>ROUND(((SUM(BF123:BF169))*I34),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6991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6226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6992</v>
      </c>
      <c r="E99" s="199"/>
      <c r="F99" s="199"/>
      <c r="G99" s="199"/>
      <c r="H99" s="199"/>
      <c r="I99" s="199"/>
      <c r="J99" s="200">
        <f>J143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6993</v>
      </c>
      <c r="E100" s="199"/>
      <c r="F100" s="199"/>
      <c r="G100" s="199"/>
      <c r="H100" s="199"/>
      <c r="I100" s="199"/>
      <c r="J100" s="200">
        <f>J148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6994</v>
      </c>
      <c r="E101" s="199"/>
      <c r="F101" s="199"/>
      <c r="G101" s="199"/>
      <c r="H101" s="199"/>
      <c r="I101" s="199"/>
      <c r="J101" s="200">
        <f>J156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6995</v>
      </c>
      <c r="E102" s="199"/>
      <c r="F102" s="199"/>
      <c r="G102" s="199"/>
      <c r="H102" s="199"/>
      <c r="I102" s="199"/>
      <c r="J102" s="200">
        <f>J160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6996</v>
      </c>
      <c r="E103" s="199"/>
      <c r="F103" s="199"/>
      <c r="G103" s="199"/>
      <c r="H103" s="199"/>
      <c r="I103" s="199"/>
      <c r="J103" s="200">
        <f>J164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237</v>
      </c>
      <c r="D122" s="205" t="s">
        <v>69</v>
      </c>
      <c r="E122" s="205" t="s">
        <v>65</v>
      </c>
      <c r="F122" s="205" t="s">
        <v>66</v>
      </c>
      <c r="G122" s="205" t="s">
        <v>238</v>
      </c>
      <c r="H122" s="205" t="s">
        <v>239</v>
      </c>
      <c r="I122" s="205" t="s">
        <v>240</v>
      </c>
      <c r="J122" s="206" t="s">
        <v>196</v>
      </c>
      <c r="K122" s="207" t="s">
        <v>241</v>
      </c>
      <c r="L122" s="208"/>
      <c r="M122" s="103" t="s">
        <v>1</v>
      </c>
      <c r="N122" s="104" t="s">
        <v>48</v>
      </c>
      <c r="O122" s="104" t="s">
        <v>242</v>
      </c>
      <c r="P122" s="104" t="s">
        <v>243</v>
      </c>
      <c r="Q122" s="104" t="s">
        <v>244</v>
      </c>
      <c r="R122" s="104" t="s">
        <v>245</v>
      </c>
      <c r="S122" s="104" t="s">
        <v>246</v>
      </c>
      <c r="T122" s="105" t="s">
        <v>247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248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P125+P143+P148+P156+P160+P164</f>
        <v>0</v>
      </c>
      <c r="Q124" s="222"/>
      <c r="R124" s="223">
        <f>R125+R143+R148+R156+R160+R164</f>
        <v>0.017000000000000001</v>
      </c>
      <c r="S124" s="222"/>
      <c r="T124" s="224">
        <f>T125+T143+T148+T156+T160+T164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284</v>
      </c>
      <c r="AT124" s="226" t="s">
        <v>83</v>
      </c>
      <c r="AU124" s="226" t="s">
        <v>84</v>
      </c>
      <c r="AY124" s="225" t="s">
        <v>251</v>
      </c>
      <c r="BK124" s="227">
        <f>BK125+BK143+BK148+BK156+BK160+BK164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6359</v>
      </c>
      <c r="F125" s="228" t="s">
        <v>6360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SUM(P126:P142)</f>
        <v>0</v>
      </c>
      <c r="Q125" s="222"/>
      <c r="R125" s="223">
        <f>SUM(R126:R142)</f>
        <v>0</v>
      </c>
      <c r="S125" s="222"/>
      <c r="T125" s="224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284</v>
      </c>
      <c r="AT125" s="226" t="s">
        <v>83</v>
      </c>
      <c r="AU125" s="226" t="s">
        <v>91</v>
      </c>
      <c r="AY125" s="225" t="s">
        <v>251</v>
      </c>
      <c r="BK125" s="227">
        <f>SUM(BK126:BK142)</f>
        <v>0</v>
      </c>
    </row>
    <row r="126" s="2" customFormat="1" ht="16.5" customHeight="1">
      <c r="A126" s="41"/>
      <c r="B126" s="42"/>
      <c r="C126" s="230" t="s">
        <v>8</v>
      </c>
      <c r="D126" s="230" t="s">
        <v>253</v>
      </c>
      <c r="E126" s="231" t="s">
        <v>6997</v>
      </c>
      <c r="F126" s="232" t="s">
        <v>6998</v>
      </c>
      <c r="G126" s="233" t="s">
        <v>1163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6999</v>
      </c>
      <c r="AT126" s="242" t="s">
        <v>253</v>
      </c>
      <c r="AU126" s="242" t="s">
        <v>93</v>
      </c>
      <c r="AY126" s="19" t="s">
        <v>251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6999</v>
      </c>
      <c r="BM126" s="242" t="s">
        <v>7000</v>
      </c>
    </row>
    <row r="127" s="2" customFormat="1">
      <c r="A127" s="41"/>
      <c r="B127" s="42"/>
      <c r="C127" s="43"/>
      <c r="D127" s="244" t="s">
        <v>258</v>
      </c>
      <c r="E127" s="43"/>
      <c r="F127" s="245" t="s">
        <v>7001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258</v>
      </c>
      <c r="AU127" s="19" t="s">
        <v>93</v>
      </c>
    </row>
    <row r="128" s="13" customFormat="1">
      <c r="A128" s="13"/>
      <c r="B128" s="249"/>
      <c r="C128" s="250"/>
      <c r="D128" s="251" t="s">
        <v>260</v>
      </c>
      <c r="E128" s="252" t="s">
        <v>1</v>
      </c>
      <c r="F128" s="253" t="s">
        <v>7002</v>
      </c>
      <c r="G128" s="250"/>
      <c r="H128" s="254">
        <v>1</v>
      </c>
      <c r="I128" s="255"/>
      <c r="J128" s="250"/>
      <c r="K128" s="250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260</v>
      </c>
      <c r="AU128" s="260" t="s">
        <v>93</v>
      </c>
      <c r="AV128" s="13" t="s">
        <v>93</v>
      </c>
      <c r="AW128" s="13" t="s">
        <v>40</v>
      </c>
      <c r="AX128" s="13" t="s">
        <v>91</v>
      </c>
      <c r="AY128" s="260" t="s">
        <v>251</v>
      </c>
    </row>
    <row r="129" s="2" customFormat="1" ht="16.5" customHeight="1">
      <c r="A129" s="41"/>
      <c r="B129" s="42"/>
      <c r="C129" s="230" t="s">
        <v>91</v>
      </c>
      <c r="D129" s="230" t="s">
        <v>253</v>
      </c>
      <c r="E129" s="231" t="s">
        <v>7003</v>
      </c>
      <c r="F129" s="232" t="s">
        <v>7004</v>
      </c>
      <c r="G129" s="233" t="s">
        <v>1163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6999</v>
      </c>
      <c r="AT129" s="242" t="s">
        <v>253</v>
      </c>
      <c r="AU129" s="242" t="s">
        <v>93</v>
      </c>
      <c r="AY129" s="19" t="s">
        <v>251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6999</v>
      </c>
      <c r="BM129" s="242" t="s">
        <v>7005</v>
      </c>
    </row>
    <row r="130" s="2" customFormat="1">
      <c r="A130" s="41"/>
      <c r="B130" s="42"/>
      <c r="C130" s="43"/>
      <c r="D130" s="244" t="s">
        <v>258</v>
      </c>
      <c r="E130" s="43"/>
      <c r="F130" s="245" t="s">
        <v>7006</v>
      </c>
      <c r="G130" s="43"/>
      <c r="H130" s="43"/>
      <c r="I130" s="246"/>
      <c r="J130" s="43"/>
      <c r="K130" s="43"/>
      <c r="L130" s="47"/>
      <c r="M130" s="247"/>
      <c r="N130" s="248"/>
      <c r="O130" s="94"/>
      <c r="P130" s="94"/>
      <c r="Q130" s="94"/>
      <c r="R130" s="94"/>
      <c r="S130" s="94"/>
      <c r="T130" s="95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258</v>
      </c>
      <c r="AU130" s="19" t="s">
        <v>93</v>
      </c>
    </row>
    <row r="131" s="2" customFormat="1">
      <c r="A131" s="41"/>
      <c r="B131" s="42"/>
      <c r="C131" s="43"/>
      <c r="D131" s="251" t="s">
        <v>289</v>
      </c>
      <c r="E131" s="43"/>
      <c r="F131" s="282" t="s">
        <v>7007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289</v>
      </c>
      <c r="AU131" s="19" t="s">
        <v>93</v>
      </c>
    </row>
    <row r="132" s="13" customFormat="1">
      <c r="A132" s="13"/>
      <c r="B132" s="249"/>
      <c r="C132" s="250"/>
      <c r="D132" s="251" t="s">
        <v>260</v>
      </c>
      <c r="E132" s="252" t="s">
        <v>1</v>
      </c>
      <c r="F132" s="253" t="s">
        <v>7008</v>
      </c>
      <c r="G132" s="250"/>
      <c r="H132" s="254">
        <v>1</v>
      </c>
      <c r="I132" s="255"/>
      <c r="J132" s="250"/>
      <c r="K132" s="250"/>
      <c r="L132" s="256"/>
      <c r="M132" s="257"/>
      <c r="N132" s="258"/>
      <c r="O132" s="258"/>
      <c r="P132" s="258"/>
      <c r="Q132" s="258"/>
      <c r="R132" s="258"/>
      <c r="S132" s="258"/>
      <c r="T132" s="25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0" t="s">
        <v>260</v>
      </c>
      <c r="AU132" s="260" t="s">
        <v>93</v>
      </c>
      <c r="AV132" s="13" t="s">
        <v>93</v>
      </c>
      <c r="AW132" s="13" t="s">
        <v>40</v>
      </c>
      <c r="AX132" s="13" t="s">
        <v>91</v>
      </c>
      <c r="AY132" s="260" t="s">
        <v>251</v>
      </c>
    </row>
    <row r="133" s="2" customFormat="1" ht="16.5" customHeight="1">
      <c r="A133" s="41"/>
      <c r="B133" s="42"/>
      <c r="C133" s="230" t="s">
        <v>333</v>
      </c>
      <c r="D133" s="230" t="s">
        <v>253</v>
      </c>
      <c r="E133" s="231" t="s">
        <v>5990</v>
      </c>
      <c r="F133" s="232" t="s">
        <v>5991</v>
      </c>
      <c r="G133" s="233" t="s">
        <v>1163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6999</v>
      </c>
      <c r="AT133" s="242" t="s">
        <v>253</v>
      </c>
      <c r="AU133" s="242" t="s">
        <v>93</v>
      </c>
      <c r="AY133" s="19" t="s">
        <v>251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6999</v>
      </c>
      <c r="BM133" s="242" t="s">
        <v>7009</v>
      </c>
    </row>
    <row r="134" s="2" customFormat="1">
      <c r="A134" s="41"/>
      <c r="B134" s="42"/>
      <c r="C134" s="43"/>
      <c r="D134" s="244" t="s">
        <v>258</v>
      </c>
      <c r="E134" s="43"/>
      <c r="F134" s="245" t="s">
        <v>7010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258</v>
      </c>
      <c r="AU134" s="19" t="s">
        <v>93</v>
      </c>
    </row>
    <row r="135" s="13" customFormat="1">
      <c r="A135" s="13"/>
      <c r="B135" s="249"/>
      <c r="C135" s="250"/>
      <c r="D135" s="251" t="s">
        <v>260</v>
      </c>
      <c r="E135" s="252" t="s">
        <v>1</v>
      </c>
      <c r="F135" s="253" t="s">
        <v>7011</v>
      </c>
      <c r="G135" s="250"/>
      <c r="H135" s="254">
        <v>1</v>
      </c>
      <c r="I135" s="255"/>
      <c r="J135" s="250"/>
      <c r="K135" s="250"/>
      <c r="L135" s="256"/>
      <c r="M135" s="257"/>
      <c r="N135" s="258"/>
      <c r="O135" s="258"/>
      <c r="P135" s="258"/>
      <c r="Q135" s="258"/>
      <c r="R135" s="258"/>
      <c r="S135" s="258"/>
      <c r="T135" s="25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0" t="s">
        <v>260</v>
      </c>
      <c r="AU135" s="260" t="s">
        <v>93</v>
      </c>
      <c r="AV135" s="13" t="s">
        <v>93</v>
      </c>
      <c r="AW135" s="13" t="s">
        <v>40</v>
      </c>
      <c r="AX135" s="13" t="s">
        <v>91</v>
      </c>
      <c r="AY135" s="260" t="s">
        <v>251</v>
      </c>
    </row>
    <row r="136" s="2" customFormat="1" ht="16.5" customHeight="1">
      <c r="A136" s="41"/>
      <c r="B136" s="42"/>
      <c r="C136" s="230" t="s">
        <v>93</v>
      </c>
      <c r="D136" s="230" t="s">
        <v>253</v>
      </c>
      <c r="E136" s="231" t="s">
        <v>7012</v>
      </c>
      <c r="F136" s="232" t="s">
        <v>7013</v>
      </c>
      <c r="G136" s="233" t="s">
        <v>1163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6999</v>
      </c>
      <c r="AT136" s="242" t="s">
        <v>253</v>
      </c>
      <c r="AU136" s="242" t="s">
        <v>93</v>
      </c>
      <c r="AY136" s="19" t="s">
        <v>251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6999</v>
      </c>
      <c r="BM136" s="242" t="s">
        <v>7014</v>
      </c>
    </row>
    <row r="137" s="2" customFormat="1">
      <c r="A137" s="41"/>
      <c r="B137" s="42"/>
      <c r="C137" s="43"/>
      <c r="D137" s="244" t="s">
        <v>258</v>
      </c>
      <c r="E137" s="43"/>
      <c r="F137" s="245" t="s">
        <v>7015</v>
      </c>
      <c r="G137" s="43"/>
      <c r="H137" s="43"/>
      <c r="I137" s="246"/>
      <c r="J137" s="43"/>
      <c r="K137" s="43"/>
      <c r="L137" s="47"/>
      <c r="M137" s="247"/>
      <c r="N137" s="248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258</v>
      </c>
      <c r="AU137" s="19" t="s">
        <v>93</v>
      </c>
    </row>
    <row r="138" s="2" customFormat="1">
      <c r="A138" s="41"/>
      <c r="B138" s="42"/>
      <c r="C138" s="43"/>
      <c r="D138" s="251" t="s">
        <v>289</v>
      </c>
      <c r="E138" s="43"/>
      <c r="F138" s="282" t="s">
        <v>7016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289</v>
      </c>
      <c r="AU138" s="19" t="s">
        <v>93</v>
      </c>
    </row>
    <row r="139" s="13" customFormat="1">
      <c r="A139" s="13"/>
      <c r="B139" s="249"/>
      <c r="C139" s="250"/>
      <c r="D139" s="251" t="s">
        <v>260</v>
      </c>
      <c r="E139" s="252" t="s">
        <v>1</v>
      </c>
      <c r="F139" s="253" t="s">
        <v>7017</v>
      </c>
      <c r="G139" s="250"/>
      <c r="H139" s="254">
        <v>1</v>
      </c>
      <c r="I139" s="255"/>
      <c r="J139" s="250"/>
      <c r="K139" s="250"/>
      <c r="L139" s="256"/>
      <c r="M139" s="257"/>
      <c r="N139" s="258"/>
      <c r="O139" s="258"/>
      <c r="P139" s="258"/>
      <c r="Q139" s="258"/>
      <c r="R139" s="258"/>
      <c r="S139" s="258"/>
      <c r="T139" s="25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0" t="s">
        <v>260</v>
      </c>
      <c r="AU139" s="260" t="s">
        <v>93</v>
      </c>
      <c r="AV139" s="13" t="s">
        <v>93</v>
      </c>
      <c r="AW139" s="13" t="s">
        <v>40</v>
      </c>
      <c r="AX139" s="13" t="s">
        <v>91</v>
      </c>
      <c r="AY139" s="260" t="s">
        <v>251</v>
      </c>
    </row>
    <row r="140" s="2" customFormat="1" ht="16.5" customHeight="1">
      <c r="A140" s="41"/>
      <c r="B140" s="42"/>
      <c r="C140" s="230" t="s">
        <v>273</v>
      </c>
      <c r="D140" s="230" t="s">
        <v>253</v>
      </c>
      <c r="E140" s="231" t="s">
        <v>7018</v>
      </c>
      <c r="F140" s="232" t="s">
        <v>7019</v>
      </c>
      <c r="G140" s="233" t="s">
        <v>1163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6999</v>
      </c>
      <c r="AT140" s="242" t="s">
        <v>253</v>
      </c>
      <c r="AU140" s="242" t="s">
        <v>93</v>
      </c>
      <c r="AY140" s="19" t="s">
        <v>251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6999</v>
      </c>
      <c r="BM140" s="242" t="s">
        <v>7020</v>
      </c>
    </row>
    <row r="141" s="2" customFormat="1">
      <c r="A141" s="41"/>
      <c r="B141" s="42"/>
      <c r="C141" s="43"/>
      <c r="D141" s="244" t="s">
        <v>258</v>
      </c>
      <c r="E141" s="43"/>
      <c r="F141" s="245" t="s">
        <v>7021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258</v>
      </c>
      <c r="AU141" s="19" t="s">
        <v>93</v>
      </c>
    </row>
    <row r="142" s="13" customFormat="1">
      <c r="A142" s="13"/>
      <c r="B142" s="249"/>
      <c r="C142" s="250"/>
      <c r="D142" s="251" t="s">
        <v>260</v>
      </c>
      <c r="E142" s="252" t="s">
        <v>1</v>
      </c>
      <c r="F142" s="253" t="s">
        <v>7022</v>
      </c>
      <c r="G142" s="250"/>
      <c r="H142" s="254">
        <v>1</v>
      </c>
      <c r="I142" s="255"/>
      <c r="J142" s="250"/>
      <c r="K142" s="250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260</v>
      </c>
      <c r="AU142" s="260" t="s">
        <v>93</v>
      </c>
      <c r="AV142" s="13" t="s">
        <v>93</v>
      </c>
      <c r="AW142" s="13" t="s">
        <v>40</v>
      </c>
      <c r="AX142" s="13" t="s">
        <v>91</v>
      </c>
      <c r="AY142" s="260" t="s">
        <v>251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7023</v>
      </c>
      <c r="F143" s="228" t="s">
        <v>5997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284</v>
      </c>
      <c r="AT143" s="226" t="s">
        <v>83</v>
      </c>
      <c r="AU143" s="226" t="s">
        <v>91</v>
      </c>
      <c r="AY143" s="225" t="s">
        <v>251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257</v>
      </c>
      <c r="D144" s="230" t="s">
        <v>253</v>
      </c>
      <c r="E144" s="231" t="s">
        <v>5994</v>
      </c>
      <c r="F144" s="232" t="s">
        <v>5997</v>
      </c>
      <c r="G144" s="233" t="s">
        <v>1163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6999</v>
      </c>
      <c r="AT144" s="242" t="s">
        <v>253</v>
      </c>
      <c r="AU144" s="242" t="s">
        <v>93</v>
      </c>
      <c r="AY144" s="19" t="s">
        <v>251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6999</v>
      </c>
      <c r="BM144" s="242" t="s">
        <v>7024</v>
      </c>
    </row>
    <row r="145" s="2" customFormat="1">
      <c r="A145" s="41"/>
      <c r="B145" s="42"/>
      <c r="C145" s="43"/>
      <c r="D145" s="244" t="s">
        <v>258</v>
      </c>
      <c r="E145" s="43"/>
      <c r="F145" s="245" t="s">
        <v>7025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258</v>
      </c>
      <c r="AU145" s="19" t="s">
        <v>93</v>
      </c>
    </row>
    <row r="146" s="2" customFormat="1">
      <c r="A146" s="41"/>
      <c r="B146" s="42"/>
      <c r="C146" s="43"/>
      <c r="D146" s="251" t="s">
        <v>289</v>
      </c>
      <c r="E146" s="43"/>
      <c r="F146" s="282" t="s">
        <v>7026</v>
      </c>
      <c r="G146" s="43"/>
      <c r="H146" s="43"/>
      <c r="I146" s="246"/>
      <c r="J146" s="43"/>
      <c r="K146" s="43"/>
      <c r="L146" s="47"/>
      <c r="M146" s="247"/>
      <c r="N146" s="248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289</v>
      </c>
      <c r="AU146" s="19" t="s">
        <v>93</v>
      </c>
    </row>
    <row r="147" s="13" customFormat="1">
      <c r="A147" s="13"/>
      <c r="B147" s="249"/>
      <c r="C147" s="250"/>
      <c r="D147" s="251" t="s">
        <v>260</v>
      </c>
      <c r="E147" s="252" t="s">
        <v>1</v>
      </c>
      <c r="F147" s="253" t="s">
        <v>7027</v>
      </c>
      <c r="G147" s="250"/>
      <c r="H147" s="254">
        <v>1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260</v>
      </c>
      <c r="AU147" s="260" t="s">
        <v>93</v>
      </c>
      <c r="AV147" s="13" t="s">
        <v>93</v>
      </c>
      <c r="AW147" s="13" t="s">
        <v>40</v>
      </c>
      <c r="AX147" s="13" t="s">
        <v>91</v>
      </c>
      <c r="AY147" s="260" t="s">
        <v>251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7028</v>
      </c>
      <c r="F148" s="228" t="s">
        <v>7029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SUM(P149:P155)</f>
        <v>0</v>
      </c>
      <c r="Q148" s="222"/>
      <c r="R148" s="223">
        <f>SUM(R149:R155)</f>
        <v>0</v>
      </c>
      <c r="S148" s="222"/>
      <c r="T148" s="224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284</v>
      </c>
      <c r="AT148" s="226" t="s">
        <v>83</v>
      </c>
      <c r="AU148" s="226" t="s">
        <v>91</v>
      </c>
      <c r="AY148" s="225" t="s">
        <v>251</v>
      </c>
      <c r="BK148" s="227">
        <f>SUM(BK149:BK155)</f>
        <v>0</v>
      </c>
    </row>
    <row r="149" s="2" customFormat="1" ht="16.5" customHeight="1">
      <c r="A149" s="41"/>
      <c r="B149" s="42"/>
      <c r="C149" s="230" t="s">
        <v>284</v>
      </c>
      <c r="D149" s="230" t="s">
        <v>253</v>
      </c>
      <c r="E149" s="231" t="s">
        <v>7030</v>
      </c>
      <c r="F149" s="232" t="s">
        <v>7031</v>
      </c>
      <c r="G149" s="233" t="s">
        <v>1163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6999</v>
      </c>
      <c r="AT149" s="242" t="s">
        <v>253</v>
      </c>
      <c r="AU149" s="242" t="s">
        <v>93</v>
      </c>
      <c r="AY149" s="19" t="s">
        <v>251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6999</v>
      </c>
      <c r="BM149" s="242" t="s">
        <v>7032</v>
      </c>
    </row>
    <row r="150" s="2" customFormat="1">
      <c r="A150" s="41"/>
      <c r="B150" s="42"/>
      <c r="C150" s="43"/>
      <c r="D150" s="244" t="s">
        <v>258</v>
      </c>
      <c r="E150" s="43"/>
      <c r="F150" s="245" t="s">
        <v>7033</v>
      </c>
      <c r="G150" s="43"/>
      <c r="H150" s="43"/>
      <c r="I150" s="246"/>
      <c r="J150" s="43"/>
      <c r="K150" s="43"/>
      <c r="L150" s="47"/>
      <c r="M150" s="247"/>
      <c r="N150" s="248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9" t="s">
        <v>258</v>
      </c>
      <c r="AU150" s="19" t="s">
        <v>93</v>
      </c>
    </row>
    <row r="151" s="13" customFormat="1">
      <c r="A151" s="13"/>
      <c r="B151" s="249"/>
      <c r="C151" s="250"/>
      <c r="D151" s="251" t="s">
        <v>260</v>
      </c>
      <c r="E151" s="252" t="s">
        <v>1</v>
      </c>
      <c r="F151" s="253" t="s">
        <v>7034</v>
      </c>
      <c r="G151" s="250"/>
      <c r="H151" s="254">
        <v>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260</v>
      </c>
      <c r="AU151" s="260" t="s">
        <v>93</v>
      </c>
      <c r="AV151" s="13" t="s">
        <v>93</v>
      </c>
      <c r="AW151" s="13" t="s">
        <v>40</v>
      </c>
      <c r="AX151" s="13" t="s">
        <v>91</v>
      </c>
      <c r="AY151" s="260" t="s">
        <v>251</v>
      </c>
    </row>
    <row r="152" s="2" customFormat="1" ht="16.5" customHeight="1">
      <c r="A152" s="41"/>
      <c r="B152" s="42"/>
      <c r="C152" s="230" t="s">
        <v>276</v>
      </c>
      <c r="D152" s="230" t="s">
        <v>253</v>
      </c>
      <c r="E152" s="231" t="s">
        <v>7035</v>
      </c>
      <c r="F152" s="232" t="s">
        <v>7036</v>
      </c>
      <c r="G152" s="233" t="s">
        <v>1163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6999</v>
      </c>
      <c r="AT152" s="242" t="s">
        <v>253</v>
      </c>
      <c r="AU152" s="242" t="s">
        <v>93</v>
      </c>
      <c r="AY152" s="19" t="s">
        <v>251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6999</v>
      </c>
      <c r="BM152" s="242" t="s">
        <v>7037</v>
      </c>
    </row>
    <row r="153" s="2" customFormat="1">
      <c r="A153" s="41"/>
      <c r="B153" s="42"/>
      <c r="C153" s="43"/>
      <c r="D153" s="244" t="s">
        <v>258</v>
      </c>
      <c r="E153" s="43"/>
      <c r="F153" s="245" t="s">
        <v>7038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258</v>
      </c>
      <c r="AU153" s="19" t="s">
        <v>93</v>
      </c>
    </row>
    <row r="154" s="2" customFormat="1">
      <c r="A154" s="41"/>
      <c r="B154" s="42"/>
      <c r="C154" s="43"/>
      <c r="D154" s="251" t="s">
        <v>289</v>
      </c>
      <c r="E154" s="43"/>
      <c r="F154" s="282" t="s">
        <v>7039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289</v>
      </c>
      <c r="AU154" s="19" t="s">
        <v>93</v>
      </c>
    </row>
    <row r="155" s="13" customFormat="1">
      <c r="A155" s="13"/>
      <c r="B155" s="249"/>
      <c r="C155" s="250"/>
      <c r="D155" s="251" t="s">
        <v>260</v>
      </c>
      <c r="E155" s="252" t="s">
        <v>1</v>
      </c>
      <c r="F155" s="253" t="s">
        <v>7040</v>
      </c>
      <c r="G155" s="250"/>
      <c r="H155" s="254">
        <v>1</v>
      </c>
      <c r="I155" s="255"/>
      <c r="J155" s="250"/>
      <c r="K155" s="250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260</v>
      </c>
      <c r="AU155" s="260" t="s">
        <v>93</v>
      </c>
      <c r="AV155" s="13" t="s">
        <v>93</v>
      </c>
      <c r="AW155" s="13" t="s">
        <v>40</v>
      </c>
      <c r="AX155" s="13" t="s">
        <v>91</v>
      </c>
      <c r="AY155" s="260" t="s">
        <v>251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7041</v>
      </c>
      <c r="F156" s="228" t="s">
        <v>7042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SUM(P157:P159)</f>
        <v>0</v>
      </c>
      <c r="Q156" s="222"/>
      <c r="R156" s="223">
        <f>SUM(R157:R159)</f>
        <v>0</v>
      </c>
      <c r="S156" s="222"/>
      <c r="T156" s="224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284</v>
      </c>
      <c r="AT156" s="226" t="s">
        <v>83</v>
      </c>
      <c r="AU156" s="226" t="s">
        <v>91</v>
      </c>
      <c r="AY156" s="225" t="s">
        <v>251</v>
      </c>
      <c r="BK156" s="227">
        <f>SUM(BK157:BK159)</f>
        <v>0</v>
      </c>
    </row>
    <row r="157" s="2" customFormat="1" ht="16.5" customHeight="1">
      <c r="A157" s="41"/>
      <c r="B157" s="42"/>
      <c r="C157" s="230" t="s">
        <v>295</v>
      </c>
      <c r="D157" s="230" t="s">
        <v>253</v>
      </c>
      <c r="E157" s="231" t="s">
        <v>7043</v>
      </c>
      <c r="F157" s="232" t="s">
        <v>7044</v>
      </c>
      <c r="G157" s="233" t="s">
        <v>1163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6999</v>
      </c>
      <c r="AT157" s="242" t="s">
        <v>253</v>
      </c>
      <c r="AU157" s="242" t="s">
        <v>93</v>
      </c>
      <c r="AY157" s="19" t="s">
        <v>251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6999</v>
      </c>
      <c r="BM157" s="242" t="s">
        <v>7045</v>
      </c>
    </row>
    <row r="158" s="2" customFormat="1">
      <c r="A158" s="41"/>
      <c r="B158" s="42"/>
      <c r="C158" s="43"/>
      <c r="D158" s="244" t="s">
        <v>258</v>
      </c>
      <c r="E158" s="43"/>
      <c r="F158" s="245" t="s">
        <v>7046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258</v>
      </c>
      <c r="AU158" s="19" t="s">
        <v>93</v>
      </c>
    </row>
    <row r="159" s="13" customFormat="1">
      <c r="A159" s="13"/>
      <c r="B159" s="249"/>
      <c r="C159" s="250"/>
      <c r="D159" s="251" t="s">
        <v>260</v>
      </c>
      <c r="E159" s="252" t="s">
        <v>1</v>
      </c>
      <c r="F159" s="253" t="s">
        <v>7047</v>
      </c>
      <c r="G159" s="250"/>
      <c r="H159" s="254">
        <v>1</v>
      </c>
      <c r="I159" s="255"/>
      <c r="J159" s="250"/>
      <c r="K159" s="250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260</v>
      </c>
      <c r="AU159" s="260" t="s">
        <v>93</v>
      </c>
      <c r="AV159" s="13" t="s">
        <v>93</v>
      </c>
      <c r="AW159" s="13" t="s">
        <v>40</v>
      </c>
      <c r="AX159" s="13" t="s">
        <v>91</v>
      </c>
      <c r="AY159" s="260" t="s">
        <v>251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7048</v>
      </c>
      <c r="F160" s="228" t="s">
        <v>7049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SUM(P161:P163)</f>
        <v>0</v>
      </c>
      <c r="Q160" s="222"/>
      <c r="R160" s="223">
        <f>SUM(R161:R163)</f>
        <v>0</v>
      </c>
      <c r="S160" s="222"/>
      <c r="T160" s="224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284</v>
      </c>
      <c r="AT160" s="226" t="s">
        <v>83</v>
      </c>
      <c r="AU160" s="226" t="s">
        <v>91</v>
      </c>
      <c r="AY160" s="225" t="s">
        <v>251</v>
      </c>
      <c r="BK160" s="227">
        <f>SUM(BK161:BK163)</f>
        <v>0</v>
      </c>
    </row>
    <row r="161" s="2" customFormat="1" ht="16.5" customHeight="1">
      <c r="A161" s="41"/>
      <c r="B161" s="42"/>
      <c r="C161" s="230" t="s">
        <v>281</v>
      </c>
      <c r="D161" s="230" t="s">
        <v>253</v>
      </c>
      <c r="E161" s="231" t="s">
        <v>7050</v>
      </c>
      <c r="F161" s="232" t="s">
        <v>7049</v>
      </c>
      <c r="G161" s="233" t="s">
        <v>1163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6999</v>
      </c>
      <c r="AT161" s="242" t="s">
        <v>253</v>
      </c>
      <c r="AU161" s="242" t="s">
        <v>93</v>
      </c>
      <c r="AY161" s="19" t="s">
        <v>251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6999</v>
      </c>
      <c r="BM161" s="242" t="s">
        <v>7051</v>
      </c>
    </row>
    <row r="162" s="2" customFormat="1">
      <c r="A162" s="41"/>
      <c r="B162" s="42"/>
      <c r="C162" s="43"/>
      <c r="D162" s="244" t="s">
        <v>258</v>
      </c>
      <c r="E162" s="43"/>
      <c r="F162" s="245" t="s">
        <v>7052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258</v>
      </c>
      <c r="AU162" s="19" t="s">
        <v>93</v>
      </c>
    </row>
    <row r="163" s="13" customFormat="1">
      <c r="A163" s="13"/>
      <c r="B163" s="249"/>
      <c r="C163" s="250"/>
      <c r="D163" s="251" t="s">
        <v>260</v>
      </c>
      <c r="E163" s="252" t="s">
        <v>1</v>
      </c>
      <c r="F163" s="253" t="s">
        <v>7053</v>
      </c>
      <c r="G163" s="250"/>
      <c r="H163" s="254">
        <v>1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260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251</v>
      </c>
    </row>
    <row r="164" s="12" customFormat="1" ht="22.8" customHeight="1">
      <c r="A164" s="12"/>
      <c r="B164" s="214"/>
      <c r="C164" s="215"/>
      <c r="D164" s="216" t="s">
        <v>83</v>
      </c>
      <c r="E164" s="228" t="s">
        <v>7054</v>
      </c>
      <c r="F164" s="228" t="s">
        <v>7055</v>
      </c>
      <c r="G164" s="215"/>
      <c r="H164" s="215"/>
      <c r="I164" s="218"/>
      <c r="J164" s="229">
        <f>BK164</f>
        <v>0</v>
      </c>
      <c r="K164" s="215"/>
      <c r="L164" s="220"/>
      <c r="M164" s="221"/>
      <c r="N164" s="222"/>
      <c r="O164" s="222"/>
      <c r="P164" s="223">
        <f>SUM(P165:P169)</f>
        <v>0</v>
      </c>
      <c r="Q164" s="222"/>
      <c r="R164" s="223">
        <f>SUM(R165:R169)</f>
        <v>0.017000000000000001</v>
      </c>
      <c r="S164" s="222"/>
      <c r="T164" s="224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284</v>
      </c>
      <c r="AT164" s="226" t="s">
        <v>83</v>
      </c>
      <c r="AU164" s="226" t="s">
        <v>91</v>
      </c>
      <c r="AY164" s="225" t="s">
        <v>251</v>
      </c>
      <c r="BK164" s="227">
        <f>SUM(BK165:BK169)</f>
        <v>0</v>
      </c>
    </row>
    <row r="165" s="2" customFormat="1" ht="16.5" customHeight="1">
      <c r="A165" s="41"/>
      <c r="B165" s="42"/>
      <c r="C165" s="230" t="s">
        <v>306</v>
      </c>
      <c r="D165" s="230" t="s">
        <v>253</v>
      </c>
      <c r="E165" s="231" t="s">
        <v>7056</v>
      </c>
      <c r="F165" s="232" t="s">
        <v>7057</v>
      </c>
      <c r="G165" s="233" t="s">
        <v>1163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6999</v>
      </c>
      <c r="AT165" s="242" t="s">
        <v>253</v>
      </c>
      <c r="AU165" s="242" t="s">
        <v>93</v>
      </c>
      <c r="AY165" s="19" t="s">
        <v>251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6999</v>
      </c>
      <c r="BM165" s="242" t="s">
        <v>7058</v>
      </c>
    </row>
    <row r="166" s="2" customFormat="1">
      <c r="A166" s="41"/>
      <c r="B166" s="42"/>
      <c r="C166" s="43"/>
      <c r="D166" s="244" t="s">
        <v>258</v>
      </c>
      <c r="E166" s="43"/>
      <c r="F166" s="245" t="s">
        <v>7059</v>
      </c>
      <c r="G166" s="43"/>
      <c r="H166" s="43"/>
      <c r="I166" s="246"/>
      <c r="J166" s="43"/>
      <c r="K166" s="43"/>
      <c r="L166" s="47"/>
      <c r="M166" s="247"/>
      <c r="N166" s="248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9" t="s">
        <v>258</v>
      </c>
      <c r="AU166" s="19" t="s">
        <v>93</v>
      </c>
    </row>
    <row r="167" s="13" customFormat="1">
      <c r="A167" s="13"/>
      <c r="B167" s="249"/>
      <c r="C167" s="250"/>
      <c r="D167" s="251" t="s">
        <v>260</v>
      </c>
      <c r="E167" s="252" t="s">
        <v>1</v>
      </c>
      <c r="F167" s="253" t="s">
        <v>7060</v>
      </c>
      <c r="G167" s="250"/>
      <c r="H167" s="254">
        <v>1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260</v>
      </c>
      <c r="AU167" s="260" t="s">
        <v>93</v>
      </c>
      <c r="AV167" s="13" t="s">
        <v>93</v>
      </c>
      <c r="AW167" s="13" t="s">
        <v>40</v>
      </c>
      <c r="AX167" s="13" t="s">
        <v>91</v>
      </c>
      <c r="AY167" s="260" t="s">
        <v>251</v>
      </c>
    </row>
    <row r="168" s="2" customFormat="1" ht="16.5" customHeight="1">
      <c r="A168" s="41"/>
      <c r="B168" s="42"/>
      <c r="C168" s="230" t="s">
        <v>287</v>
      </c>
      <c r="D168" s="230" t="s">
        <v>253</v>
      </c>
      <c r="E168" s="231" t="s">
        <v>7061</v>
      </c>
      <c r="F168" s="232" t="s">
        <v>7062</v>
      </c>
      <c r="G168" s="233" t="s">
        <v>1163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0.017000000000000001</v>
      </c>
      <c r="R168" s="240">
        <f>Q168*H168</f>
        <v>0.017000000000000001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257</v>
      </c>
      <c r="AT168" s="242" t="s">
        <v>253</v>
      </c>
      <c r="AU168" s="242" t="s">
        <v>93</v>
      </c>
      <c r="AY168" s="19" t="s">
        <v>251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257</v>
      </c>
      <c r="BM168" s="242" t="s">
        <v>7063</v>
      </c>
    </row>
    <row r="169" s="13" customFormat="1">
      <c r="A169" s="13"/>
      <c r="B169" s="249"/>
      <c r="C169" s="250"/>
      <c r="D169" s="251" t="s">
        <v>260</v>
      </c>
      <c r="E169" s="252" t="s">
        <v>1</v>
      </c>
      <c r="F169" s="253" t="s">
        <v>7064</v>
      </c>
      <c r="G169" s="250"/>
      <c r="H169" s="254">
        <v>1</v>
      </c>
      <c r="I169" s="255"/>
      <c r="J169" s="250"/>
      <c r="K169" s="250"/>
      <c r="L169" s="256"/>
      <c r="M169" s="329"/>
      <c r="N169" s="330"/>
      <c r="O169" s="330"/>
      <c r="P169" s="330"/>
      <c r="Q169" s="330"/>
      <c r="R169" s="330"/>
      <c r="S169" s="330"/>
      <c r="T169" s="33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260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251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QYSsuBn+DLjkwJ3Q6ZKSYyCXEbu/3Imb05/dDZR/nYxobC8CfcHGSR6rEN0ilmpdqMM6wrV0TuLwmBBE0yUBRg==" hashValue="vwp0x/JOvC09bupRCEtSVYnQTJoxy58bPXCLLxjr1BTHAhtIbflxMhaE029ssmK+0Z5YLRt1k8kWds1iSrwphQ==" algorithmName="SHA-512" password="CC35"/>
  <autoFilter ref="C122:K16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324000"/>
    <hyperlink ref="F130" r:id="rId2" display="https://podminky.urs.cz/item/CS_URS_2024_01/011434000"/>
    <hyperlink ref="F134" r:id="rId3" display="https://podminky.urs.cz/item/CS_URS_2024_01/013254000"/>
    <hyperlink ref="F137" r:id="rId4" display="https://podminky.urs.cz/item/CS_URS_2024_01/013274000"/>
    <hyperlink ref="F141" r:id="rId5" display="https://podminky.urs.cz/item/CS_URS_2024_01/013284000"/>
    <hyperlink ref="F145" r:id="rId6" display="https://podminky.urs.cz/item/CS_URS_2022_02/030001000"/>
    <hyperlink ref="F150" r:id="rId7" display="https://podminky.urs.cz/item/CS_URS_2024_01/041903000"/>
    <hyperlink ref="F153" r:id="rId8" display="https://podminky.urs.cz/item/CS_URS_2022_02/045002000"/>
    <hyperlink ref="F158" r:id="rId9" display="https://podminky.urs.cz/item/CS_URS_2022_02/051002000"/>
    <hyperlink ref="F162" r:id="rId10" display="https://podminky.urs.cz/item/CS_URS_2024_01/070001000"/>
    <hyperlink ref="F166" r:id="rId11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2024-05-17T01:50:54Z</dcterms:created>
  <dcterms:modified xsi:type="dcterms:W3CDTF">2024-05-17T01:51:39Z</dcterms:modified>
</cp:coreProperties>
</file>